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hidePivotFieldList="1"/>
  <mc:AlternateContent xmlns:mc="http://schemas.openxmlformats.org/markup-compatibility/2006">
    <mc:Choice Requires="x15">
      <x15ac:absPath xmlns:x15ac="http://schemas.microsoft.com/office/spreadsheetml/2010/11/ac" url="https://hopuk.sharepoint.com/sites/bct-ppu/Publications/SessionalDiary/2023-24/"/>
    </mc:Choice>
  </mc:AlternateContent>
  <xr:revisionPtr revIDLastSave="0" documentId="8_{3F3DE15E-56C8-8C4D-BA31-D75AE316EC5A}" xr6:coauthVersionLast="47" xr6:coauthVersionMax="47" xr10:uidLastSave="{00000000-0000-0000-0000-000000000000}"/>
  <bookViews>
    <workbookView xWindow="4120" yWindow="3520" windowWidth="21700" windowHeight="15740" xr2:uid="{00000000-000D-0000-FFFF-FFFF00000000}"/>
  </bookViews>
  <sheets>
    <sheet name="Chamber" sheetId="9" r:id="rId1"/>
    <sheet name="Westminster Hall" sheetId="11" r:id="rId2"/>
    <sheet name="Subject list - Chamber" sheetId="4" r:id="rId3"/>
    <sheet name="Subject list - WH" sheetId="13" r:id="rId4"/>
    <sheet name="MoI" sheetId="5" r:id="rId5"/>
  </sheets>
  <definedNames>
    <definedName name="_xlnm._FilterDatabase" localSheetId="0" hidden="1">Chamber!$A$1:$G$1050</definedName>
    <definedName name="subjects_val" localSheetId="2">ch_subjects[[#All],[Permitted subjects]]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38" i="9" l="1"/>
  <c r="G1043" i="9" a="1"/>
  <c r="G1043" i="9" s="1"/>
  <c r="G975" i="9" a="1"/>
  <c r="G975" i="9" s="1"/>
  <c r="G766" i="9" a="1"/>
  <c r="G766" i="9" s="1"/>
  <c r="G386" i="9" a="1"/>
  <c r="G386" i="9" s="1"/>
  <c r="J386" i="9" a="1"/>
  <c r="J386" i="9" s="1"/>
  <c r="G385" i="9" a="1"/>
  <c r="G385" i="9" s="1"/>
  <c r="H385" i="9"/>
  <c r="J385" i="9" a="1"/>
  <c r="J385" i="9" s="1"/>
  <c r="L385" i="9"/>
  <c r="G384" i="9" a="1"/>
  <c r="G384" i="9" s="1"/>
  <c r="H384" i="9"/>
  <c r="J384" i="9" a="1"/>
  <c r="J384" i="9" s="1"/>
  <c r="L384" i="9"/>
  <c r="G383" i="9" a="1"/>
  <c r="G383" i="9" s="1"/>
  <c r="H383" i="9"/>
  <c r="J383" i="9" a="1"/>
  <c r="J383" i="9" s="1"/>
  <c r="L383" i="9"/>
  <c r="G382" i="9" a="1"/>
  <c r="G382" i="9" s="1"/>
  <c r="H382" i="9"/>
  <c r="J382" i="9" a="1"/>
  <c r="J382" i="9" s="1"/>
  <c r="L382" i="9"/>
  <c r="G381" i="9" a="1"/>
  <c r="G381" i="9" s="1"/>
  <c r="H381" i="9"/>
  <c r="J381" i="9" a="1"/>
  <c r="J381" i="9" s="1"/>
  <c r="L381" i="9"/>
  <c r="G378" i="9" a="1"/>
  <c r="G378" i="9" s="1"/>
  <c r="H378" i="9"/>
  <c r="J378" i="9" a="1"/>
  <c r="J378" i="9" s="1"/>
  <c r="K378" i="9" a="1"/>
  <c r="K378" i="9" s="1"/>
  <c r="L378" i="9"/>
  <c r="G379" i="9" a="1"/>
  <c r="G379" i="9" s="1"/>
  <c r="H379" i="9"/>
  <c r="J379" i="9" a="1"/>
  <c r="J379" i="9" s="1"/>
  <c r="L379" i="9"/>
  <c r="G380" i="9" a="1"/>
  <c r="G380" i="9" s="1"/>
  <c r="H380" i="9"/>
  <c r="J380" i="9" a="1"/>
  <c r="J380" i="9" s="1"/>
  <c r="L380" i="9"/>
  <c r="G30" i="9" a="1"/>
  <c r="G30" i="9" s="1"/>
  <c r="G574" i="9" a="1"/>
  <c r="G574" i="9" s="1"/>
  <c r="G1050" i="9" a="1"/>
  <c r="G1050" i="9" s="1"/>
  <c r="J1050" i="9" a="1"/>
  <c r="J1050" i="9" s="1"/>
  <c r="K1050" i="9" a="1"/>
  <c r="K1050" i="9" s="1"/>
  <c r="G1049" i="9" a="1"/>
  <c r="G1049" i="9" s="1"/>
  <c r="H1049" i="9"/>
  <c r="J1049" i="9" a="1"/>
  <c r="J1049" i="9" s="1"/>
  <c r="L1049" i="9"/>
  <c r="G1048" i="9" a="1"/>
  <c r="G1048" i="9" s="1"/>
  <c r="H1048" i="9"/>
  <c r="J1048" i="9" a="1"/>
  <c r="J1048" i="9" s="1"/>
  <c r="L1048" i="9"/>
  <c r="G1047" i="9" a="1"/>
  <c r="G1047" i="9" s="1"/>
  <c r="H1047" i="9"/>
  <c r="J1047" i="9" a="1"/>
  <c r="J1047" i="9" s="1"/>
  <c r="L1047" i="9"/>
  <c r="G1046" i="9" a="1"/>
  <c r="G1046" i="9" s="1"/>
  <c r="H1046" i="9"/>
  <c r="J1046" i="9" a="1"/>
  <c r="J1046" i="9" s="1"/>
  <c r="L1046" i="9"/>
  <c r="G1045" i="9" a="1"/>
  <c r="G1045" i="9" s="1"/>
  <c r="H1045" i="9"/>
  <c r="J1045" i="9" a="1"/>
  <c r="J1045" i="9" s="1"/>
  <c r="L1045" i="9"/>
  <c r="G1044" i="9" a="1"/>
  <c r="G1044" i="9" s="1"/>
  <c r="H1044" i="9"/>
  <c r="J1044" i="9" a="1"/>
  <c r="J1044" i="9" s="1"/>
  <c r="L1044" i="9"/>
  <c r="H1043" i="9"/>
  <c r="J1043" i="9" a="1"/>
  <c r="J1043" i="9" s="1"/>
  <c r="L1043" i="9"/>
  <c r="G1042" i="9" a="1"/>
  <c r="G1042" i="9" s="1"/>
  <c r="H1042" i="9"/>
  <c r="J1042" i="9" a="1"/>
  <c r="J1042" i="9" s="1"/>
  <c r="L1042" i="9"/>
  <c r="G1041" i="9" a="1"/>
  <c r="G1041" i="9" s="1"/>
  <c r="H1041" i="9"/>
  <c r="J1041" i="9" a="1"/>
  <c r="J1041" i="9" s="1"/>
  <c r="L1041" i="9"/>
  <c r="G1040" i="9" a="1"/>
  <c r="G1040" i="9" s="1"/>
  <c r="H1040" i="9"/>
  <c r="J1040" i="9" a="1"/>
  <c r="J1040" i="9" s="1"/>
  <c r="L1040" i="9"/>
  <c r="G1039" i="9" a="1"/>
  <c r="G1039" i="9" s="1"/>
  <c r="H1039" i="9"/>
  <c r="J1039" i="9" a="1"/>
  <c r="J1039" i="9" s="1"/>
  <c r="K1039" i="9" a="1"/>
  <c r="K1039" i="9" s="1"/>
  <c r="L1039" i="9"/>
  <c r="G1038" i="9" a="1"/>
  <c r="G1038" i="9" s="1"/>
  <c r="J1038" i="9" a="1"/>
  <c r="J1038" i="9" s="1"/>
  <c r="K1038" i="9" a="1"/>
  <c r="K1038" i="9" s="1"/>
  <c r="G1037" i="9" a="1"/>
  <c r="G1037" i="9" s="1"/>
  <c r="H1037" i="9"/>
  <c r="J1037" i="9" a="1"/>
  <c r="J1037" i="9" s="1"/>
  <c r="L1037" i="9"/>
  <c r="G1036" i="9" a="1"/>
  <c r="G1036" i="9" s="1"/>
  <c r="H1036" i="9"/>
  <c r="J1036" i="9" a="1"/>
  <c r="J1036" i="9" s="1"/>
  <c r="L1036" i="9"/>
  <c r="G1035" i="9" a="1"/>
  <c r="G1035" i="9" s="1"/>
  <c r="H1035" i="9"/>
  <c r="J1035" i="9" a="1"/>
  <c r="J1035" i="9" s="1"/>
  <c r="L1035" i="9"/>
  <c r="G1034" i="9" a="1"/>
  <c r="G1034" i="9" s="1"/>
  <c r="H1034" i="9"/>
  <c r="J1034" i="9" a="1"/>
  <c r="J1034" i="9" s="1"/>
  <c r="L1034" i="9"/>
  <c r="G1033" i="9" a="1"/>
  <c r="G1033" i="9" s="1"/>
  <c r="H1033" i="9"/>
  <c r="J1033" i="9" a="1"/>
  <c r="J1033" i="9" s="1"/>
  <c r="L1033" i="9"/>
  <c r="G1032" i="9" a="1"/>
  <c r="G1032" i="9" s="1"/>
  <c r="H1032" i="9"/>
  <c r="J1032" i="9" a="1"/>
  <c r="J1032" i="9" s="1"/>
  <c r="L1032" i="9"/>
  <c r="G1031" i="9" a="1"/>
  <c r="G1031" i="9" s="1"/>
  <c r="H1031" i="9"/>
  <c r="J1031" i="9" a="1"/>
  <c r="J1031" i="9" s="1"/>
  <c r="L1031" i="9"/>
  <c r="G1030" i="9" a="1"/>
  <c r="G1030" i="9" s="1"/>
  <c r="H1030" i="9"/>
  <c r="J1030" i="9" a="1"/>
  <c r="J1030" i="9" s="1"/>
  <c r="L1030" i="9"/>
  <c r="G1029" i="9" a="1"/>
  <c r="G1029" i="9" s="1"/>
  <c r="H1029" i="9"/>
  <c r="J1029" i="9" a="1"/>
  <c r="J1029" i="9" s="1"/>
  <c r="L1029" i="9"/>
  <c r="G1028" i="9" a="1"/>
  <c r="G1028" i="9" s="1"/>
  <c r="H1028" i="9"/>
  <c r="J1028" i="9" a="1"/>
  <c r="J1028" i="9" s="1"/>
  <c r="L1028" i="9"/>
  <c r="G1027" i="9" a="1"/>
  <c r="G1027" i="9" s="1"/>
  <c r="H1027" i="9"/>
  <c r="J1027" i="9" a="1"/>
  <c r="J1027" i="9" s="1"/>
  <c r="L1027" i="9"/>
  <c r="G1026" i="9" a="1"/>
  <c r="G1026" i="9" s="1"/>
  <c r="H1026" i="9"/>
  <c r="J1026" i="9" a="1"/>
  <c r="J1026" i="9" s="1"/>
  <c r="L1026" i="9"/>
  <c r="G1025" i="9" a="1"/>
  <c r="G1025" i="9" s="1"/>
  <c r="H1025" i="9"/>
  <c r="J1025" i="9" a="1"/>
  <c r="J1025" i="9" s="1"/>
  <c r="L1025" i="9"/>
  <c r="G1024" i="9" a="1"/>
  <c r="G1024" i="9" s="1"/>
  <c r="H1024" i="9"/>
  <c r="J1024" i="9" a="1"/>
  <c r="J1024" i="9" s="1"/>
  <c r="L1024" i="9"/>
  <c r="G1023" i="9" a="1"/>
  <c r="G1023" i="9" s="1"/>
  <c r="H1023" i="9"/>
  <c r="J1023" i="9" a="1"/>
  <c r="J1023" i="9" s="1"/>
  <c r="L1023" i="9"/>
  <c r="G1022" i="9" a="1"/>
  <c r="G1022" i="9" s="1"/>
  <c r="H1022" i="9"/>
  <c r="J1022" i="9" a="1"/>
  <c r="J1022" i="9" s="1"/>
  <c r="K1022" i="9" a="1"/>
  <c r="K1022" i="9" s="1"/>
  <c r="L1022" i="9"/>
  <c r="K1021" i="9" a="1"/>
  <c r="K1021" i="9" s="1"/>
  <c r="J1021" i="9" a="1"/>
  <c r="J1021" i="9" s="1"/>
  <c r="G1021" i="9" a="1"/>
  <c r="G1021" i="9" s="1"/>
  <c r="G1020" i="9" a="1"/>
  <c r="G1020" i="9" s="1"/>
  <c r="H1020" i="9"/>
  <c r="J1020" i="9" a="1"/>
  <c r="J1020" i="9" s="1"/>
  <c r="L1020" i="9"/>
  <c r="G1019" i="9" a="1"/>
  <c r="G1019" i="9" s="1"/>
  <c r="H1019" i="9"/>
  <c r="J1019" i="9" a="1"/>
  <c r="J1019" i="9" s="1"/>
  <c r="L1019" i="9"/>
  <c r="G1018" i="9" a="1"/>
  <c r="G1018" i="9" s="1"/>
  <c r="H1018" i="9"/>
  <c r="J1018" i="9" a="1"/>
  <c r="J1018" i="9" s="1"/>
  <c r="L1018" i="9"/>
  <c r="G1017" i="9" a="1"/>
  <c r="G1017" i="9" s="1"/>
  <c r="H1017" i="9"/>
  <c r="J1017" i="9" a="1"/>
  <c r="J1017" i="9" s="1"/>
  <c r="L1017" i="9"/>
  <c r="G1016" i="9" a="1"/>
  <c r="G1016" i="9" s="1"/>
  <c r="H1016" i="9"/>
  <c r="J1016" i="9" a="1"/>
  <c r="J1016" i="9" s="1"/>
  <c r="L1016" i="9"/>
  <c r="G1015" i="9" a="1"/>
  <c r="G1015" i="9" s="1"/>
  <c r="H1015" i="9"/>
  <c r="J1015" i="9" a="1"/>
  <c r="J1015" i="9" s="1"/>
  <c r="L1015" i="9"/>
  <c r="G1014" i="9" a="1"/>
  <c r="G1014" i="9" s="1"/>
  <c r="H1014" i="9"/>
  <c r="J1014" i="9" a="1"/>
  <c r="J1014" i="9" s="1"/>
  <c r="L1014" i="9"/>
  <c r="G1013" i="9" a="1"/>
  <c r="G1013" i="9" s="1"/>
  <c r="H1013" i="9"/>
  <c r="J1013" i="9" a="1"/>
  <c r="J1013" i="9" s="1"/>
  <c r="L1013" i="9"/>
  <c r="G1012" i="9" a="1"/>
  <c r="G1012" i="9" s="1"/>
  <c r="H1012" i="9"/>
  <c r="J1012" i="9" a="1"/>
  <c r="J1012" i="9" s="1"/>
  <c r="L1012" i="9"/>
  <c r="G1011" i="9" a="1"/>
  <c r="G1011" i="9" s="1"/>
  <c r="H1011" i="9"/>
  <c r="J1011" i="9" a="1"/>
  <c r="J1011" i="9" s="1"/>
  <c r="L1011" i="9"/>
  <c r="G1010" i="9" a="1"/>
  <c r="G1010" i="9" s="1"/>
  <c r="H1010" i="9"/>
  <c r="J1010" i="9" a="1"/>
  <c r="J1010" i="9" s="1"/>
  <c r="L1010" i="9"/>
  <c r="G1009" i="9" a="1"/>
  <c r="G1009" i="9" s="1"/>
  <c r="H1009" i="9"/>
  <c r="J1009" i="9" a="1"/>
  <c r="J1009" i="9" s="1"/>
  <c r="L1009" i="9"/>
  <c r="G1008" i="9" a="1"/>
  <c r="G1008" i="9" s="1"/>
  <c r="H1008" i="9"/>
  <c r="J1008" i="9" a="1"/>
  <c r="J1008" i="9" s="1"/>
  <c r="L1008" i="9"/>
  <c r="G1007" i="9" a="1"/>
  <c r="G1007" i="9" s="1"/>
  <c r="H1007" i="9"/>
  <c r="J1007" i="9" a="1"/>
  <c r="J1007" i="9" s="1"/>
  <c r="L1007" i="9"/>
  <c r="G1006" i="9" a="1"/>
  <c r="G1006" i="9" s="1"/>
  <c r="H1006" i="9"/>
  <c r="J1006" i="9" a="1"/>
  <c r="J1006" i="9" s="1"/>
  <c r="L1006" i="9"/>
  <c r="G1005" i="9" a="1"/>
  <c r="G1005" i="9" s="1"/>
  <c r="H1005" i="9"/>
  <c r="J1005" i="9" a="1"/>
  <c r="J1005" i="9" s="1"/>
  <c r="K1005" i="9" a="1"/>
  <c r="K1005" i="9" s="1"/>
  <c r="L1005" i="9"/>
  <c r="G1004" i="9" a="1"/>
  <c r="G1004" i="9" s="1"/>
  <c r="J1004" i="9" a="1"/>
  <c r="J1004" i="9" s="1"/>
  <c r="K1004" i="9" a="1"/>
  <c r="K1004" i="9" s="1"/>
  <c r="G1003" i="9" a="1"/>
  <c r="G1003" i="9" s="1"/>
  <c r="H1003" i="9"/>
  <c r="J1003" i="9" a="1"/>
  <c r="J1003" i="9" s="1"/>
  <c r="K1003" i="9" s="1" a="1"/>
  <c r="K1003" i="9" s="1"/>
  <c r="L1003" i="9"/>
  <c r="G1002" i="9" a="1"/>
  <c r="G1002" i="9" s="1"/>
  <c r="H1002" i="9"/>
  <c r="J1002" i="9" a="1"/>
  <c r="J1002" i="9" s="1"/>
  <c r="L1002" i="9"/>
  <c r="G1001" i="9" a="1"/>
  <c r="G1001" i="9" s="1"/>
  <c r="H1001" i="9"/>
  <c r="J1001" i="9" a="1"/>
  <c r="J1001" i="9" s="1"/>
  <c r="L1001" i="9"/>
  <c r="G1000" i="9" a="1"/>
  <c r="G1000" i="9" s="1"/>
  <c r="H1000" i="9"/>
  <c r="J1000" i="9" a="1"/>
  <c r="J1000" i="9" s="1"/>
  <c r="L1000" i="9"/>
  <c r="G999" i="9" a="1"/>
  <c r="G999" i="9" s="1"/>
  <c r="H999" i="9"/>
  <c r="J999" i="9" a="1"/>
  <c r="J999" i="9" s="1"/>
  <c r="L999" i="9"/>
  <c r="G998" i="9" a="1"/>
  <c r="G998" i="9" s="1"/>
  <c r="H998" i="9"/>
  <c r="J998" i="9" a="1"/>
  <c r="J998" i="9" s="1"/>
  <c r="L998" i="9"/>
  <c r="G997" i="9" a="1"/>
  <c r="G997" i="9" s="1"/>
  <c r="H997" i="9"/>
  <c r="J997" i="9" a="1"/>
  <c r="J997" i="9" s="1"/>
  <c r="L997" i="9"/>
  <c r="G996" i="9" a="1"/>
  <c r="G996" i="9" s="1"/>
  <c r="H996" i="9"/>
  <c r="J996" i="9" a="1"/>
  <c r="J996" i="9" s="1"/>
  <c r="L996" i="9"/>
  <c r="G995" i="9" a="1"/>
  <c r="G995" i="9" s="1"/>
  <c r="H995" i="9"/>
  <c r="J995" i="9" a="1"/>
  <c r="J995" i="9" s="1"/>
  <c r="L995" i="9"/>
  <c r="G994" i="9" a="1"/>
  <c r="G994" i="9" s="1"/>
  <c r="H994" i="9"/>
  <c r="J994" i="9" a="1"/>
  <c r="J994" i="9" s="1"/>
  <c r="L994" i="9"/>
  <c r="G993" i="9" a="1"/>
  <c r="G993" i="9" s="1"/>
  <c r="H993" i="9"/>
  <c r="J993" i="9" a="1"/>
  <c r="J993" i="9" s="1"/>
  <c r="K993" i="9" a="1"/>
  <c r="K993" i="9" s="1"/>
  <c r="L993" i="9"/>
  <c r="G992" i="9" a="1"/>
  <c r="G992" i="9" s="1"/>
  <c r="J992" i="9" a="1"/>
  <c r="J992" i="9" s="1"/>
  <c r="K992" i="9" a="1"/>
  <c r="K992" i="9" s="1"/>
  <c r="G991" i="9" a="1"/>
  <c r="G991" i="9" s="1"/>
  <c r="H991" i="9"/>
  <c r="J991" i="9" a="1"/>
  <c r="J991" i="9" s="1"/>
  <c r="K991" i="9" s="1" a="1"/>
  <c r="K991" i="9" s="1"/>
  <c r="L991" i="9"/>
  <c r="G990" i="9" a="1"/>
  <c r="G990" i="9" s="1"/>
  <c r="H990" i="9"/>
  <c r="J990" i="9" a="1"/>
  <c r="J990" i="9" s="1"/>
  <c r="L990" i="9"/>
  <c r="G989" i="9" a="1"/>
  <c r="G989" i="9" s="1"/>
  <c r="H989" i="9"/>
  <c r="J989" i="9" a="1"/>
  <c r="J989" i="9" s="1"/>
  <c r="L989" i="9"/>
  <c r="G988" i="9" a="1"/>
  <c r="G988" i="9" s="1"/>
  <c r="H988" i="9"/>
  <c r="J988" i="9" a="1"/>
  <c r="J988" i="9" s="1"/>
  <c r="L988" i="9"/>
  <c r="G987" i="9" a="1"/>
  <c r="G987" i="9" s="1"/>
  <c r="H987" i="9"/>
  <c r="J987" i="9" a="1"/>
  <c r="J987" i="9" s="1"/>
  <c r="L987" i="9"/>
  <c r="G986" i="9" a="1"/>
  <c r="G986" i="9" s="1"/>
  <c r="H986" i="9"/>
  <c r="J986" i="9" a="1"/>
  <c r="J986" i="9" s="1"/>
  <c r="L986" i="9"/>
  <c r="G985" i="9" a="1"/>
  <c r="G985" i="9" s="1"/>
  <c r="H985" i="9"/>
  <c r="J985" i="9" a="1"/>
  <c r="J985" i="9" s="1"/>
  <c r="L985" i="9"/>
  <c r="G984" i="9" a="1"/>
  <c r="G984" i="9" s="1"/>
  <c r="H984" i="9"/>
  <c r="J984" i="9" a="1"/>
  <c r="J984" i="9" s="1"/>
  <c r="K984" i="9" a="1"/>
  <c r="K984" i="9" s="1"/>
  <c r="L984" i="9"/>
  <c r="G983" i="9" a="1"/>
  <c r="G983" i="9" s="1"/>
  <c r="J983" i="9" a="1"/>
  <c r="J983" i="9" s="1"/>
  <c r="K983" i="9" a="1"/>
  <c r="K983" i="9" s="1"/>
  <c r="G982" i="9" a="1"/>
  <c r="G982" i="9" s="1"/>
  <c r="H982" i="9"/>
  <c r="J982" i="9" a="1"/>
  <c r="J982" i="9" s="1"/>
  <c r="L982" i="9"/>
  <c r="G981" i="9" a="1"/>
  <c r="G981" i="9" s="1"/>
  <c r="H981" i="9"/>
  <c r="J981" i="9" a="1"/>
  <c r="J981" i="9" s="1"/>
  <c r="L981" i="9"/>
  <c r="G980" i="9" a="1"/>
  <c r="G980" i="9" s="1"/>
  <c r="H980" i="9"/>
  <c r="J980" i="9" a="1"/>
  <c r="J980" i="9" s="1"/>
  <c r="L980" i="9"/>
  <c r="G979" i="9" a="1"/>
  <c r="G979" i="9" s="1"/>
  <c r="H979" i="9"/>
  <c r="J979" i="9" a="1"/>
  <c r="J979" i="9" s="1"/>
  <c r="L979" i="9"/>
  <c r="G978" i="9" a="1"/>
  <c r="G978" i="9" s="1"/>
  <c r="H978" i="9"/>
  <c r="J978" i="9" a="1"/>
  <c r="J978" i="9" s="1"/>
  <c r="L978" i="9"/>
  <c r="G977" i="9" a="1"/>
  <c r="G977" i="9" s="1"/>
  <c r="H977" i="9"/>
  <c r="J977" i="9" a="1"/>
  <c r="J977" i="9" s="1"/>
  <c r="L977" i="9"/>
  <c r="G976" i="9" a="1"/>
  <c r="G976" i="9" s="1"/>
  <c r="H976" i="9"/>
  <c r="J976" i="9" a="1"/>
  <c r="J976" i="9" s="1"/>
  <c r="L976" i="9"/>
  <c r="H975" i="9"/>
  <c r="J975" i="9" a="1"/>
  <c r="J975" i="9" s="1"/>
  <c r="L975" i="9"/>
  <c r="G974" i="9" a="1"/>
  <c r="G974" i="9" s="1"/>
  <c r="H974" i="9"/>
  <c r="J974" i="9" a="1"/>
  <c r="J974" i="9" s="1"/>
  <c r="L974" i="9"/>
  <c r="G973" i="9" a="1"/>
  <c r="G973" i="9" s="1"/>
  <c r="H973" i="9"/>
  <c r="J973" i="9" a="1"/>
  <c r="J973" i="9" s="1"/>
  <c r="L973" i="9"/>
  <c r="G972" i="9" a="1"/>
  <c r="G972" i="9" s="1"/>
  <c r="H972" i="9"/>
  <c r="J972" i="9" a="1"/>
  <c r="J972" i="9" s="1"/>
  <c r="L972" i="9"/>
  <c r="G971" i="9" a="1"/>
  <c r="G971" i="9" s="1"/>
  <c r="H971" i="9"/>
  <c r="J971" i="9" a="1"/>
  <c r="J971" i="9" s="1"/>
  <c r="L971" i="9"/>
  <c r="K385" i="9" l="1" a="1"/>
  <c r="K385" i="9" s="1"/>
  <c r="K386" i="9" a="1"/>
  <c r="K386" i="9" s="1"/>
  <c r="K379" i="9" a="1"/>
  <c r="K379" i="9" s="1"/>
  <c r="K380" i="9" s="1" a="1"/>
  <c r="K380" i="9" s="1"/>
  <c r="K381" i="9" s="1" a="1"/>
  <c r="K381" i="9" s="1"/>
  <c r="K382" i="9" s="1" a="1"/>
  <c r="K382" i="9" s="1"/>
  <c r="K383" i="9" s="1" a="1"/>
  <c r="K383" i="9" s="1"/>
  <c r="K384" i="9" s="1" a="1"/>
  <c r="K384" i="9" s="1"/>
  <c r="H1050" i="9"/>
  <c r="K1040" i="9" a="1"/>
  <c r="K1040" i="9" s="1"/>
  <c r="H1038" i="9"/>
  <c r="K1037" i="9" a="1"/>
  <c r="K1037" i="9" s="1"/>
  <c r="K1020" i="9" a="1"/>
  <c r="K1020" i="9" s="1"/>
  <c r="K1023" i="9" a="1"/>
  <c r="K1023" i="9" s="1"/>
  <c r="K1024" i="9" s="1" a="1"/>
  <c r="K1024" i="9" s="1"/>
  <c r="K1025" i="9" s="1" a="1"/>
  <c r="K1025" i="9" s="1"/>
  <c r="K1026" i="9" s="1" a="1"/>
  <c r="K1026" i="9" s="1"/>
  <c r="K1027" i="9" s="1" a="1"/>
  <c r="K1027" i="9" s="1"/>
  <c r="K1028" i="9" s="1" a="1"/>
  <c r="K1028" i="9" s="1"/>
  <c r="K1029" i="9" s="1" a="1"/>
  <c r="K1029" i="9" s="1"/>
  <c r="K1030" i="9" s="1" a="1"/>
  <c r="K1030" i="9" s="1"/>
  <c r="K1031" i="9" s="1" a="1"/>
  <c r="K1031" i="9" s="1"/>
  <c r="K1032" i="9" s="1" a="1"/>
  <c r="K1032" i="9" s="1"/>
  <c r="K1033" i="9" s="1" a="1"/>
  <c r="K1033" i="9" s="1"/>
  <c r="K1034" i="9" s="1" a="1"/>
  <c r="K1034" i="9" s="1"/>
  <c r="K1035" i="9" s="1" a="1"/>
  <c r="K1035" i="9" s="1"/>
  <c r="K1036" i="9" s="1" a="1"/>
  <c r="K1036" i="9" s="1"/>
  <c r="H1021" i="9"/>
  <c r="K1006" i="9" a="1"/>
  <c r="K1006" i="9" s="1"/>
  <c r="H1004" i="9"/>
  <c r="K994" i="9" a="1"/>
  <c r="K994" i="9" s="1"/>
  <c r="H992" i="9"/>
  <c r="K985" i="9" a="1"/>
  <c r="K985" i="9" s="1"/>
  <c r="K986" i="9" s="1" a="1"/>
  <c r="K986" i="9" s="1"/>
  <c r="K987" i="9" s="1" a="1"/>
  <c r="K987" i="9" s="1"/>
  <c r="K988" i="9" s="1" a="1"/>
  <c r="K988" i="9" s="1"/>
  <c r="K989" i="9" s="1" a="1"/>
  <c r="K989" i="9" s="1"/>
  <c r="K990" i="9" s="1" a="1"/>
  <c r="K990" i="9" s="1"/>
  <c r="K982" i="9" a="1"/>
  <c r="K982" i="9" s="1"/>
  <c r="K1041" i="9" l="1" a="1"/>
  <c r="K1041" i="9" s="1"/>
  <c r="L1038" i="9"/>
  <c r="K1007" i="9" a="1"/>
  <c r="K1007" i="9" s="1"/>
  <c r="K1008" i="9" s="1" a="1"/>
  <c r="K1008" i="9" s="1"/>
  <c r="K1009" i="9" s="1" a="1"/>
  <c r="K1009" i="9" s="1"/>
  <c r="K1010" i="9" s="1" a="1"/>
  <c r="K1010" i="9" s="1"/>
  <c r="K1011" i="9" s="1" a="1"/>
  <c r="K1011" i="9" s="1"/>
  <c r="K1012" i="9" s="1" a="1"/>
  <c r="K1012" i="9" s="1"/>
  <c r="K1013" i="9" s="1" a="1"/>
  <c r="K1013" i="9" s="1"/>
  <c r="K1014" i="9" s="1" a="1"/>
  <c r="K1014" i="9" s="1"/>
  <c r="K1015" i="9" s="1" a="1"/>
  <c r="K1015" i="9" s="1"/>
  <c r="K1016" i="9" s="1" a="1"/>
  <c r="K1016" i="9" s="1"/>
  <c r="K995" i="9" a="1"/>
  <c r="K995" i="9" s="1"/>
  <c r="K996" i="9" s="1" a="1"/>
  <c r="K996" i="9" s="1"/>
  <c r="K997" i="9" s="1" a="1"/>
  <c r="K997" i="9" s="1"/>
  <c r="K998" i="9" s="1" a="1"/>
  <c r="K998" i="9" s="1"/>
  <c r="K999" i="9" s="1" a="1"/>
  <c r="K999" i="9" s="1"/>
  <c r="K1000" i="9" s="1" a="1"/>
  <c r="K1000" i="9" s="1"/>
  <c r="K1001" i="9" s="1" a="1"/>
  <c r="K1001" i="9" s="1"/>
  <c r="K1002" i="9" s="1" a="1"/>
  <c r="K1002" i="9" s="1"/>
  <c r="L992" i="9"/>
  <c r="K1042" i="9" l="1" a="1"/>
  <c r="K1042" i="9" s="1"/>
  <c r="K1043" i="9" s="1" a="1"/>
  <c r="K1043" i="9" s="1"/>
  <c r="K1044" i="9" s="1" a="1"/>
  <c r="K1044" i="9" s="1"/>
  <c r="K1045" i="9" s="1" a="1"/>
  <c r="K1045" i="9" s="1"/>
  <c r="K1046" i="9" s="1" a="1"/>
  <c r="K1046" i="9" s="1"/>
  <c r="K1047" i="9" s="1" a="1"/>
  <c r="K1047" i="9" s="1"/>
  <c r="K1048" i="9" s="1" a="1"/>
  <c r="K1048" i="9" s="1"/>
  <c r="K1049" i="9" s="1" a="1"/>
  <c r="K1049" i="9" s="1"/>
  <c r="K1017" i="9" a="1"/>
  <c r="K1017" i="9" s="1"/>
  <c r="L1004" i="9"/>
  <c r="L1050" i="9" l="1"/>
  <c r="K1018" i="9" a="1"/>
  <c r="K1018" i="9" s="1"/>
  <c r="K1019" i="9" s="1" a="1"/>
  <c r="K1019" i="9" s="1"/>
  <c r="G970" i="9" a="1"/>
  <c r="G970" i="9" s="1"/>
  <c r="H970" i="9"/>
  <c r="J970" i="9" a="1"/>
  <c r="J970" i="9" s="1"/>
  <c r="L970" i="9"/>
  <c r="G969" i="9" a="1"/>
  <c r="G969" i="9" s="1"/>
  <c r="H969" i="9"/>
  <c r="J969" i="9" a="1"/>
  <c r="J969" i="9" s="1"/>
  <c r="K969" i="9" a="1"/>
  <c r="K969" i="9" s="1"/>
  <c r="L969" i="9"/>
  <c r="G968" i="9" a="1"/>
  <c r="G968" i="9" s="1"/>
  <c r="J968" i="9" a="1"/>
  <c r="J968" i="9" s="1"/>
  <c r="K968" i="9" a="1"/>
  <c r="K968" i="9" s="1"/>
  <c r="G967" i="9" a="1"/>
  <c r="G967" i="9" s="1"/>
  <c r="H967" i="9"/>
  <c r="J967" i="9" a="1"/>
  <c r="J967" i="9" s="1"/>
  <c r="K967" i="9" s="1" a="1"/>
  <c r="K967" i="9" s="1"/>
  <c r="L967" i="9"/>
  <c r="G966" i="9" a="1"/>
  <c r="G966" i="9" s="1"/>
  <c r="H966" i="9"/>
  <c r="J966" i="9" a="1"/>
  <c r="J966" i="9" s="1"/>
  <c r="L966" i="9"/>
  <c r="G965" i="9" a="1"/>
  <c r="G965" i="9" s="1"/>
  <c r="H965" i="9"/>
  <c r="J965" i="9" a="1"/>
  <c r="J965" i="9" s="1"/>
  <c r="L965" i="9"/>
  <c r="G964" i="9" a="1"/>
  <c r="G964" i="9" s="1"/>
  <c r="H964" i="9"/>
  <c r="J964" i="9" a="1"/>
  <c r="J964" i="9" s="1"/>
  <c r="L964" i="9"/>
  <c r="G963" i="9" a="1"/>
  <c r="G963" i="9" s="1"/>
  <c r="H963" i="9"/>
  <c r="J963" i="9" a="1"/>
  <c r="J963" i="9" s="1"/>
  <c r="L963" i="9"/>
  <c r="G962" i="9" a="1"/>
  <c r="G962" i="9" s="1"/>
  <c r="H962" i="9"/>
  <c r="J962" i="9" a="1"/>
  <c r="J962" i="9" s="1"/>
  <c r="L962" i="9"/>
  <c r="G961" i="9" a="1"/>
  <c r="G961" i="9" s="1"/>
  <c r="H961" i="9"/>
  <c r="J961" i="9" a="1"/>
  <c r="J961" i="9" s="1"/>
  <c r="L961" i="9"/>
  <c r="G960" i="9" a="1"/>
  <c r="G960" i="9" s="1"/>
  <c r="H960" i="9"/>
  <c r="J960" i="9" a="1"/>
  <c r="J960" i="9" s="1"/>
  <c r="L960" i="9"/>
  <c r="G959" i="9" a="1"/>
  <c r="G959" i="9" s="1"/>
  <c r="H959" i="9"/>
  <c r="J959" i="9" a="1"/>
  <c r="J959" i="9" s="1"/>
  <c r="L959" i="9"/>
  <c r="G958" i="9" a="1"/>
  <c r="G958" i="9" s="1"/>
  <c r="H958" i="9"/>
  <c r="J958" i="9" a="1"/>
  <c r="J958" i="9" s="1"/>
  <c r="L958" i="9"/>
  <c r="G957" i="9" a="1"/>
  <c r="G957" i="9" s="1"/>
  <c r="H957" i="9"/>
  <c r="J957" i="9" a="1"/>
  <c r="J957" i="9" s="1"/>
  <c r="K957" i="9" a="1"/>
  <c r="K957" i="9" s="1"/>
  <c r="L957" i="9"/>
  <c r="G956" i="9" a="1"/>
  <c r="G956" i="9" s="1"/>
  <c r="J956" i="9" a="1"/>
  <c r="J956" i="9" s="1"/>
  <c r="K956" i="9" a="1"/>
  <c r="K956" i="9" s="1"/>
  <c r="G955" i="9" a="1"/>
  <c r="G955" i="9" s="1"/>
  <c r="H955" i="9"/>
  <c r="J955" i="9" a="1"/>
  <c r="J955" i="9" s="1"/>
  <c r="L955" i="9"/>
  <c r="G954" i="9" a="1"/>
  <c r="G954" i="9" s="1"/>
  <c r="H954" i="9"/>
  <c r="J954" i="9" a="1"/>
  <c r="J954" i="9" s="1"/>
  <c r="L954" i="9"/>
  <c r="G953" i="9" a="1"/>
  <c r="G953" i="9" s="1"/>
  <c r="H953" i="9"/>
  <c r="J953" i="9" a="1"/>
  <c r="J953" i="9" s="1"/>
  <c r="L953" i="9"/>
  <c r="G952" i="9" a="1"/>
  <c r="G952" i="9" s="1"/>
  <c r="H952" i="9"/>
  <c r="J952" i="9" a="1"/>
  <c r="J952" i="9" s="1"/>
  <c r="L952" i="9"/>
  <c r="G951" i="9" a="1"/>
  <c r="G951" i="9" s="1"/>
  <c r="H951" i="9"/>
  <c r="J951" i="9" a="1"/>
  <c r="J951" i="9" s="1"/>
  <c r="L951" i="9"/>
  <c r="G950" i="9" a="1"/>
  <c r="G950" i="9" s="1"/>
  <c r="H950" i="9"/>
  <c r="J950" i="9" a="1"/>
  <c r="J950" i="9" s="1"/>
  <c r="L950" i="9"/>
  <c r="G949" i="9" a="1"/>
  <c r="G949" i="9" s="1"/>
  <c r="H949" i="9"/>
  <c r="J949" i="9" a="1"/>
  <c r="J949" i="9" s="1"/>
  <c r="L949" i="9"/>
  <c r="G948" i="9" a="1"/>
  <c r="G948" i="9" s="1"/>
  <c r="H948" i="9"/>
  <c r="J948" i="9" a="1"/>
  <c r="J948" i="9" s="1"/>
  <c r="L948" i="9"/>
  <c r="G947" i="9" a="1"/>
  <c r="G947" i="9" s="1"/>
  <c r="H947" i="9"/>
  <c r="J947" i="9" a="1"/>
  <c r="J947" i="9" s="1"/>
  <c r="L947" i="9"/>
  <c r="G946" i="9" a="1"/>
  <c r="G946" i="9" s="1"/>
  <c r="H946" i="9"/>
  <c r="J946" i="9" a="1"/>
  <c r="J946" i="9" s="1"/>
  <c r="K946" i="9" a="1"/>
  <c r="K946" i="9" s="1"/>
  <c r="L946" i="9"/>
  <c r="G945" i="9" a="1"/>
  <c r="G945" i="9" s="1"/>
  <c r="J945" i="9" a="1"/>
  <c r="J945" i="9" s="1"/>
  <c r="K945" i="9" a="1"/>
  <c r="K945" i="9" s="1"/>
  <c r="G944" i="9" a="1"/>
  <c r="G944" i="9" s="1"/>
  <c r="H944" i="9"/>
  <c r="J944" i="9" a="1"/>
  <c r="J944" i="9" s="1"/>
  <c r="K944" i="9" s="1" a="1"/>
  <c r="K944" i="9" s="1"/>
  <c r="L944" i="9"/>
  <c r="G943" i="9" a="1"/>
  <c r="G943" i="9" s="1"/>
  <c r="H943" i="9"/>
  <c r="J943" i="9" a="1"/>
  <c r="J943" i="9" s="1"/>
  <c r="L943" i="9"/>
  <c r="G942" i="9" a="1"/>
  <c r="G942" i="9" s="1"/>
  <c r="H942" i="9"/>
  <c r="J942" i="9" a="1"/>
  <c r="J942" i="9" s="1"/>
  <c r="L942" i="9"/>
  <c r="G941" i="9" a="1"/>
  <c r="G941" i="9" s="1"/>
  <c r="H941" i="9"/>
  <c r="J941" i="9" a="1"/>
  <c r="J941" i="9" s="1"/>
  <c r="L941" i="9"/>
  <c r="G940" i="9" a="1"/>
  <c r="G940" i="9" s="1"/>
  <c r="H940" i="9"/>
  <c r="J940" i="9" a="1"/>
  <c r="J940" i="9" s="1"/>
  <c r="L940" i="9"/>
  <c r="G939" i="9" a="1"/>
  <c r="G939" i="9" s="1"/>
  <c r="H939" i="9"/>
  <c r="J939" i="9" a="1"/>
  <c r="J939" i="9" s="1"/>
  <c r="L939" i="9"/>
  <c r="G938" i="9" a="1"/>
  <c r="G938" i="9" s="1"/>
  <c r="H938" i="9"/>
  <c r="J938" i="9" a="1"/>
  <c r="J938" i="9" s="1"/>
  <c r="L938" i="9"/>
  <c r="G937" i="9" a="1"/>
  <c r="G937" i="9" s="1"/>
  <c r="H937" i="9"/>
  <c r="J937" i="9" a="1"/>
  <c r="J937" i="9" s="1"/>
  <c r="L937" i="9"/>
  <c r="G936" i="9" a="1"/>
  <c r="G936" i="9" s="1"/>
  <c r="H936" i="9"/>
  <c r="J936" i="9" a="1"/>
  <c r="J936" i="9" s="1"/>
  <c r="L936" i="9"/>
  <c r="G935" i="9" a="1"/>
  <c r="G935" i="9" s="1"/>
  <c r="H935" i="9"/>
  <c r="J935" i="9" a="1"/>
  <c r="J935" i="9" s="1"/>
  <c r="K935" i="9" a="1"/>
  <c r="K935" i="9" s="1"/>
  <c r="L935" i="9"/>
  <c r="G934" i="9" a="1"/>
  <c r="G934" i="9" s="1"/>
  <c r="J934" i="9" a="1"/>
  <c r="J934" i="9" s="1"/>
  <c r="K934" i="9" a="1"/>
  <c r="K934" i="9" s="1"/>
  <c r="G933" i="9" a="1"/>
  <c r="G933" i="9" s="1"/>
  <c r="H933" i="9"/>
  <c r="J933" i="9" a="1"/>
  <c r="J933" i="9" s="1"/>
  <c r="K933" i="9" s="1" a="1"/>
  <c r="K933" i="9" s="1"/>
  <c r="L933" i="9"/>
  <c r="G932" i="9" a="1"/>
  <c r="G932" i="9" s="1"/>
  <c r="H932" i="9"/>
  <c r="J932" i="9" a="1"/>
  <c r="J932" i="9" s="1"/>
  <c r="L932" i="9"/>
  <c r="G931" i="9" a="1"/>
  <c r="G931" i="9" s="1"/>
  <c r="H931" i="9"/>
  <c r="J931" i="9" a="1"/>
  <c r="J931" i="9" s="1"/>
  <c r="L931" i="9"/>
  <c r="G930" i="9" a="1"/>
  <c r="G930" i="9" s="1"/>
  <c r="H930" i="9"/>
  <c r="J930" i="9" a="1"/>
  <c r="J930" i="9" s="1"/>
  <c r="L930" i="9"/>
  <c r="G929" i="9" a="1"/>
  <c r="G929" i="9" s="1"/>
  <c r="H929" i="9"/>
  <c r="J929" i="9" a="1"/>
  <c r="J929" i="9" s="1"/>
  <c r="L929" i="9"/>
  <c r="G928" i="9" a="1"/>
  <c r="G928" i="9" s="1"/>
  <c r="H928" i="9"/>
  <c r="J928" i="9" a="1"/>
  <c r="J928" i="9" s="1"/>
  <c r="L928" i="9"/>
  <c r="G927" i="9" a="1"/>
  <c r="G927" i="9" s="1"/>
  <c r="H927" i="9"/>
  <c r="J927" i="9" a="1"/>
  <c r="J927" i="9" s="1"/>
  <c r="L927" i="9"/>
  <c r="G926" i="9" a="1"/>
  <c r="G926" i="9" s="1"/>
  <c r="H926" i="9"/>
  <c r="J926" i="9" a="1"/>
  <c r="J926" i="9" s="1"/>
  <c r="L926" i="9"/>
  <c r="G925" i="9" a="1"/>
  <c r="G925" i="9" s="1"/>
  <c r="H925" i="9"/>
  <c r="J925" i="9" a="1"/>
  <c r="J925" i="9" s="1"/>
  <c r="K925" i="9" a="1"/>
  <c r="K925" i="9" s="1"/>
  <c r="L925" i="9"/>
  <c r="G924" i="9" a="1"/>
  <c r="G924" i="9" s="1"/>
  <c r="J924" i="9" a="1"/>
  <c r="J924" i="9" s="1"/>
  <c r="K924" i="9" a="1"/>
  <c r="K924" i="9" s="1"/>
  <c r="G923" i="9" a="1"/>
  <c r="G923" i="9" s="1"/>
  <c r="H923" i="9"/>
  <c r="J923" i="9" a="1"/>
  <c r="J923" i="9" s="1"/>
  <c r="K923" i="9" s="1" a="1"/>
  <c r="K923" i="9" s="1"/>
  <c r="L923" i="9"/>
  <c r="G922" i="9" a="1"/>
  <c r="G922" i="9" s="1"/>
  <c r="H922" i="9"/>
  <c r="J922" i="9" a="1"/>
  <c r="J922" i="9" s="1"/>
  <c r="L922" i="9"/>
  <c r="G921" i="9" a="1"/>
  <c r="G921" i="9" s="1"/>
  <c r="H921" i="9"/>
  <c r="J921" i="9" a="1"/>
  <c r="J921" i="9" s="1"/>
  <c r="L921" i="9"/>
  <c r="G920" i="9" a="1"/>
  <c r="G920" i="9" s="1"/>
  <c r="H920" i="9"/>
  <c r="J920" i="9" a="1"/>
  <c r="J920" i="9" s="1"/>
  <c r="L920" i="9"/>
  <c r="G916" i="9" a="1"/>
  <c r="G916" i="9" s="1"/>
  <c r="H916" i="9"/>
  <c r="J916" i="9" a="1"/>
  <c r="J916" i="9" s="1"/>
  <c r="L916" i="9"/>
  <c r="G919" i="9" a="1"/>
  <c r="G919" i="9" s="1"/>
  <c r="H919" i="9"/>
  <c r="J919" i="9" a="1"/>
  <c r="J919" i="9" s="1"/>
  <c r="L919" i="9"/>
  <c r="G918" i="9" a="1"/>
  <c r="G918" i="9" s="1"/>
  <c r="H918" i="9"/>
  <c r="J918" i="9" a="1"/>
  <c r="J918" i="9" s="1"/>
  <c r="L918" i="9"/>
  <c r="G917" i="9" a="1"/>
  <c r="G917" i="9" s="1"/>
  <c r="H917" i="9"/>
  <c r="J917" i="9" a="1"/>
  <c r="J917" i="9" s="1"/>
  <c r="L917" i="9"/>
  <c r="G915" i="9" a="1"/>
  <c r="G915" i="9" s="1"/>
  <c r="H915" i="9"/>
  <c r="J915" i="9" a="1"/>
  <c r="J915" i="9" s="1"/>
  <c r="L915" i="9"/>
  <c r="G914" i="9" a="1"/>
  <c r="G914" i="9" s="1"/>
  <c r="H914" i="9"/>
  <c r="J914" i="9" a="1"/>
  <c r="J914" i="9" s="1"/>
  <c r="K914" i="9" a="1"/>
  <c r="K914" i="9" s="1"/>
  <c r="L914" i="9"/>
  <c r="G913" i="9" a="1"/>
  <c r="G913" i="9" s="1"/>
  <c r="J913" i="9" a="1"/>
  <c r="J913" i="9" s="1"/>
  <c r="K913" i="9" a="1"/>
  <c r="K913" i="9" s="1"/>
  <c r="G912" i="9" a="1"/>
  <c r="G912" i="9" s="1"/>
  <c r="H912" i="9"/>
  <c r="J912" i="9" a="1"/>
  <c r="J912" i="9" s="1"/>
  <c r="L912" i="9"/>
  <c r="G911" i="9" a="1"/>
  <c r="G911" i="9" s="1"/>
  <c r="H911" i="9"/>
  <c r="J911" i="9" a="1"/>
  <c r="J911" i="9" s="1"/>
  <c r="L911" i="9"/>
  <c r="G910" i="9" a="1"/>
  <c r="G910" i="9" s="1"/>
  <c r="H910" i="9"/>
  <c r="J910" i="9" a="1"/>
  <c r="J910" i="9" s="1"/>
  <c r="L910" i="9"/>
  <c r="G909" i="9" a="1"/>
  <c r="G909" i="9" s="1"/>
  <c r="H909" i="9"/>
  <c r="J909" i="9" a="1"/>
  <c r="J909" i="9" s="1"/>
  <c r="L909" i="9"/>
  <c r="G908" i="9" a="1"/>
  <c r="G908" i="9" s="1"/>
  <c r="H908" i="9"/>
  <c r="J908" i="9" a="1"/>
  <c r="J908" i="9" s="1"/>
  <c r="L908" i="9"/>
  <c r="G907" i="9" a="1"/>
  <c r="G907" i="9" s="1"/>
  <c r="H907" i="9"/>
  <c r="J907" i="9" a="1"/>
  <c r="J907" i="9" s="1"/>
  <c r="L907" i="9"/>
  <c r="G906" i="9" a="1"/>
  <c r="G906" i="9" s="1"/>
  <c r="H906" i="9"/>
  <c r="J906" i="9" a="1"/>
  <c r="J906" i="9" s="1"/>
  <c r="L906" i="9"/>
  <c r="G905" i="9" a="1"/>
  <c r="G905" i="9" s="1"/>
  <c r="H905" i="9"/>
  <c r="J905" i="9" a="1"/>
  <c r="J905" i="9" s="1"/>
  <c r="L905" i="9"/>
  <c r="G904" i="9" a="1"/>
  <c r="G904" i="9" s="1"/>
  <c r="H904" i="9"/>
  <c r="J904" i="9" a="1"/>
  <c r="J904" i="9" s="1"/>
  <c r="L904" i="9"/>
  <c r="G903" i="9" a="1"/>
  <c r="G903" i="9" s="1"/>
  <c r="H903" i="9"/>
  <c r="J903" i="9" a="1"/>
  <c r="J903" i="9" s="1"/>
  <c r="L903" i="9"/>
  <c r="G902" i="9" a="1"/>
  <c r="G902" i="9" s="1"/>
  <c r="H902" i="9"/>
  <c r="J902" i="9" a="1"/>
  <c r="J902" i="9" s="1"/>
  <c r="K902" i="9" a="1"/>
  <c r="K902" i="9" s="1"/>
  <c r="L902" i="9"/>
  <c r="G901" i="9" a="1"/>
  <c r="G901" i="9" s="1"/>
  <c r="J901" i="9" a="1"/>
  <c r="J901" i="9" s="1"/>
  <c r="K901" i="9" a="1"/>
  <c r="K901" i="9" s="1"/>
  <c r="G900" i="9" a="1"/>
  <c r="G900" i="9" s="1"/>
  <c r="H900" i="9"/>
  <c r="J900" i="9" a="1"/>
  <c r="J900" i="9" s="1"/>
  <c r="L900" i="9"/>
  <c r="G899" i="9" a="1"/>
  <c r="G899" i="9" s="1"/>
  <c r="H899" i="9"/>
  <c r="J899" i="9" a="1"/>
  <c r="J899" i="9" s="1"/>
  <c r="L899" i="9"/>
  <c r="G898" i="9" a="1"/>
  <c r="G898" i="9" s="1"/>
  <c r="H898" i="9"/>
  <c r="J898" i="9" a="1"/>
  <c r="J898" i="9" s="1"/>
  <c r="L898" i="9"/>
  <c r="G897" i="9" a="1"/>
  <c r="G897" i="9" s="1"/>
  <c r="H897" i="9"/>
  <c r="J897" i="9" a="1"/>
  <c r="J897" i="9" s="1"/>
  <c r="L897" i="9"/>
  <c r="G896" i="9" a="1"/>
  <c r="G896" i="9" s="1"/>
  <c r="H896" i="9"/>
  <c r="J896" i="9" a="1"/>
  <c r="J896" i="9" s="1"/>
  <c r="L896" i="9"/>
  <c r="G895" i="9" a="1"/>
  <c r="G895" i="9" s="1"/>
  <c r="H895" i="9"/>
  <c r="J895" i="9" a="1"/>
  <c r="J895" i="9" s="1"/>
  <c r="L895" i="9"/>
  <c r="G894" i="9" a="1"/>
  <c r="G894" i="9" s="1"/>
  <c r="H894" i="9"/>
  <c r="J894" i="9" a="1"/>
  <c r="J894" i="9" s="1"/>
  <c r="L894" i="9"/>
  <c r="G893" i="9" a="1"/>
  <c r="G893" i="9" s="1"/>
  <c r="H893" i="9"/>
  <c r="J893" i="9" a="1"/>
  <c r="J893" i="9" s="1"/>
  <c r="L893" i="9"/>
  <c r="G892" i="9" a="1"/>
  <c r="G892" i="9" s="1"/>
  <c r="H892" i="9"/>
  <c r="J892" i="9" a="1"/>
  <c r="J892" i="9" s="1"/>
  <c r="L892" i="9"/>
  <c r="G891" i="9" a="1"/>
  <c r="G891" i="9" s="1"/>
  <c r="H891" i="9"/>
  <c r="J891" i="9" a="1"/>
  <c r="J891" i="9" s="1"/>
  <c r="K891" i="9" a="1"/>
  <c r="K891" i="9" s="1"/>
  <c r="L891" i="9"/>
  <c r="G890" i="9" a="1"/>
  <c r="G890" i="9" s="1"/>
  <c r="J890" i="9" a="1"/>
  <c r="J890" i="9" s="1"/>
  <c r="K890" i="9" a="1"/>
  <c r="K890" i="9" s="1"/>
  <c r="G889" i="9" a="1"/>
  <c r="G889" i="9" s="1"/>
  <c r="H889" i="9"/>
  <c r="J889" i="9" a="1"/>
  <c r="J889" i="9" s="1"/>
  <c r="K889" i="9" s="1" a="1"/>
  <c r="K889" i="9" s="1"/>
  <c r="L889" i="9"/>
  <c r="G888" i="9" a="1"/>
  <c r="G888" i="9" s="1"/>
  <c r="H888" i="9"/>
  <c r="J888" i="9" a="1"/>
  <c r="J888" i="9" s="1"/>
  <c r="L888" i="9"/>
  <c r="G887" i="9" a="1"/>
  <c r="G887" i="9" s="1"/>
  <c r="H887" i="9"/>
  <c r="J887" i="9" a="1"/>
  <c r="J887" i="9" s="1"/>
  <c r="L887" i="9"/>
  <c r="G886" i="9" a="1"/>
  <c r="G886" i="9" s="1"/>
  <c r="H886" i="9"/>
  <c r="J886" i="9" a="1"/>
  <c r="J886" i="9" s="1"/>
  <c r="L886" i="9"/>
  <c r="G885" i="9" a="1"/>
  <c r="G885" i="9" s="1"/>
  <c r="H885" i="9"/>
  <c r="J885" i="9" a="1"/>
  <c r="J885" i="9" s="1"/>
  <c r="L885" i="9"/>
  <c r="G884" i="9" a="1"/>
  <c r="G884" i="9" s="1"/>
  <c r="H884" i="9"/>
  <c r="J884" i="9" a="1"/>
  <c r="J884" i="9" s="1"/>
  <c r="L884" i="9"/>
  <c r="G883" i="9" a="1"/>
  <c r="G883" i="9" s="1"/>
  <c r="H883" i="9"/>
  <c r="J883" i="9" a="1"/>
  <c r="J883" i="9" s="1"/>
  <c r="K883" i="9" a="1"/>
  <c r="K883" i="9" s="1"/>
  <c r="L883" i="9"/>
  <c r="G882" i="9" a="1"/>
  <c r="G882" i="9" s="1"/>
  <c r="J882" i="9" a="1"/>
  <c r="J882" i="9" s="1"/>
  <c r="K882" i="9" a="1"/>
  <c r="K882" i="9" s="1"/>
  <c r="G881" i="9" a="1"/>
  <c r="G881" i="9" s="1"/>
  <c r="H881" i="9"/>
  <c r="J881" i="9" a="1"/>
  <c r="J881" i="9" s="1"/>
  <c r="K881" i="9" s="1" a="1"/>
  <c r="K881" i="9" s="1"/>
  <c r="L881" i="9"/>
  <c r="G880" i="9" a="1"/>
  <c r="G880" i="9" s="1"/>
  <c r="H880" i="9"/>
  <c r="J880" i="9" a="1"/>
  <c r="J880" i="9" s="1"/>
  <c r="L880" i="9"/>
  <c r="G879" i="9" a="1"/>
  <c r="G879" i="9" s="1"/>
  <c r="H879" i="9"/>
  <c r="J879" i="9" a="1"/>
  <c r="J879" i="9" s="1"/>
  <c r="L879" i="9"/>
  <c r="G878" i="9" a="1"/>
  <c r="G878" i="9" s="1"/>
  <c r="H878" i="9"/>
  <c r="J878" i="9" a="1"/>
  <c r="J878" i="9" s="1"/>
  <c r="L878" i="9"/>
  <c r="G877" i="9" a="1"/>
  <c r="G877" i="9" s="1"/>
  <c r="H877" i="9"/>
  <c r="J877" i="9" a="1"/>
  <c r="J877" i="9" s="1"/>
  <c r="L877" i="9"/>
  <c r="G876" i="9" a="1"/>
  <c r="G876" i="9" s="1"/>
  <c r="H876" i="9"/>
  <c r="J876" i="9" a="1"/>
  <c r="J876" i="9" s="1"/>
  <c r="L876" i="9"/>
  <c r="G875" i="9" a="1"/>
  <c r="G875" i="9" s="1"/>
  <c r="H875" i="9"/>
  <c r="J875" i="9" a="1"/>
  <c r="J875" i="9" s="1"/>
  <c r="L875" i="9"/>
  <c r="G874" i="9" a="1"/>
  <c r="G874" i="9" s="1"/>
  <c r="H874" i="9"/>
  <c r="J874" i="9" a="1"/>
  <c r="J874" i="9" s="1"/>
  <c r="L874" i="9"/>
  <c r="G873" i="9" a="1"/>
  <c r="G873" i="9" s="1"/>
  <c r="H873" i="9"/>
  <c r="J873" i="9" a="1"/>
  <c r="J873" i="9" s="1"/>
  <c r="L873" i="9"/>
  <c r="G872" i="9" a="1"/>
  <c r="G872" i="9" s="1"/>
  <c r="H872" i="9"/>
  <c r="J872" i="9" a="1"/>
  <c r="J872" i="9" s="1"/>
  <c r="K872" i="9" a="1"/>
  <c r="K872" i="9" s="1"/>
  <c r="L872" i="9"/>
  <c r="G871" i="9" a="1"/>
  <c r="G871" i="9" s="1"/>
  <c r="J871" i="9" a="1"/>
  <c r="J871" i="9" s="1"/>
  <c r="K871" i="9" a="1"/>
  <c r="K871" i="9" s="1"/>
  <c r="G870" i="9" a="1"/>
  <c r="G870" i="9" s="1"/>
  <c r="H870" i="9"/>
  <c r="J870" i="9" a="1"/>
  <c r="J870" i="9" s="1"/>
  <c r="K870" i="9" s="1" a="1"/>
  <c r="K870" i="9" s="1"/>
  <c r="L870" i="9"/>
  <c r="G869" i="9" a="1"/>
  <c r="G869" i="9" s="1"/>
  <c r="H869" i="9"/>
  <c r="J869" i="9" a="1"/>
  <c r="J869" i="9" s="1"/>
  <c r="L869" i="9"/>
  <c r="G868" i="9" a="1"/>
  <c r="G868" i="9" s="1"/>
  <c r="H868" i="9"/>
  <c r="J868" i="9" a="1"/>
  <c r="J868" i="9" s="1"/>
  <c r="L868" i="9"/>
  <c r="G867" i="9" a="1"/>
  <c r="G867" i="9" s="1"/>
  <c r="H867" i="9"/>
  <c r="J867" i="9" a="1"/>
  <c r="J867" i="9" s="1"/>
  <c r="L867" i="9"/>
  <c r="G866" i="9" a="1"/>
  <c r="G866" i="9" s="1"/>
  <c r="H866" i="9"/>
  <c r="J866" i="9" a="1"/>
  <c r="J866" i="9" s="1"/>
  <c r="L866" i="9"/>
  <c r="G865" i="9" a="1"/>
  <c r="G865" i="9" s="1"/>
  <c r="H865" i="9"/>
  <c r="J865" i="9" a="1"/>
  <c r="J865" i="9" s="1"/>
  <c r="L865" i="9"/>
  <c r="G864" i="9" a="1"/>
  <c r="G864" i="9" s="1"/>
  <c r="H864" i="9"/>
  <c r="J864" i="9" a="1"/>
  <c r="J864" i="9" s="1"/>
  <c r="L864" i="9"/>
  <c r="G863" i="9" a="1"/>
  <c r="G863" i="9" s="1"/>
  <c r="H863" i="9"/>
  <c r="J863" i="9" a="1"/>
  <c r="J863" i="9" s="1"/>
  <c r="L863" i="9"/>
  <c r="G862" i="9" a="1"/>
  <c r="G862" i="9" s="1"/>
  <c r="H862" i="9"/>
  <c r="J862" i="9" a="1"/>
  <c r="J862" i="9" s="1"/>
  <c r="L862" i="9"/>
  <c r="G861" i="9" a="1"/>
  <c r="G861" i="9" s="1"/>
  <c r="H861" i="9"/>
  <c r="J861" i="9" a="1"/>
  <c r="J861" i="9" s="1"/>
  <c r="K861" i="9" a="1"/>
  <c r="K861" i="9" s="1"/>
  <c r="L861" i="9"/>
  <c r="G860" i="9" a="1"/>
  <c r="G860" i="9" s="1"/>
  <c r="J860" i="9" a="1"/>
  <c r="J860" i="9" s="1"/>
  <c r="K860" i="9" a="1"/>
  <c r="K860" i="9" s="1"/>
  <c r="G859" i="9" a="1"/>
  <c r="G859" i="9" s="1"/>
  <c r="H859" i="9"/>
  <c r="J859" i="9" a="1"/>
  <c r="J859" i="9" s="1"/>
  <c r="K859" i="9" s="1" a="1"/>
  <c r="K859" i="9" s="1"/>
  <c r="L859" i="9"/>
  <c r="G858" i="9" a="1"/>
  <c r="G858" i="9" s="1"/>
  <c r="H858" i="9"/>
  <c r="J858" i="9" a="1"/>
  <c r="J858" i="9" s="1"/>
  <c r="L858" i="9"/>
  <c r="G857" i="9" a="1"/>
  <c r="G857" i="9" s="1"/>
  <c r="H857" i="9"/>
  <c r="J857" i="9" a="1"/>
  <c r="J857" i="9" s="1"/>
  <c r="L857" i="9"/>
  <c r="G854" i="9" a="1"/>
  <c r="G854" i="9" s="1"/>
  <c r="H854" i="9"/>
  <c r="J854" i="9" a="1"/>
  <c r="J854" i="9" s="1"/>
  <c r="L854" i="9"/>
  <c r="G856" i="9" a="1"/>
  <c r="G856" i="9" s="1"/>
  <c r="H856" i="9"/>
  <c r="J856" i="9" a="1"/>
  <c r="J856" i="9" s="1"/>
  <c r="L856" i="9"/>
  <c r="G855" i="9" a="1"/>
  <c r="G855" i="9" s="1"/>
  <c r="H855" i="9"/>
  <c r="J855" i="9" a="1"/>
  <c r="J855" i="9" s="1"/>
  <c r="L855" i="9"/>
  <c r="G853" i="9" a="1"/>
  <c r="G853" i="9" s="1"/>
  <c r="H853" i="9"/>
  <c r="J853" i="9" a="1"/>
  <c r="J853" i="9" s="1"/>
  <c r="L853" i="9"/>
  <c r="G852" i="9" a="1"/>
  <c r="G852" i="9" s="1"/>
  <c r="H852" i="9"/>
  <c r="J852" i="9" a="1"/>
  <c r="J852" i="9" s="1"/>
  <c r="L852" i="9"/>
  <c r="G851" i="9" a="1"/>
  <c r="G851" i="9" s="1"/>
  <c r="H851" i="9"/>
  <c r="J851" i="9" a="1"/>
  <c r="J851" i="9" s="1"/>
  <c r="L851" i="9"/>
  <c r="G850" i="9" a="1"/>
  <c r="G850" i="9" s="1"/>
  <c r="H850" i="9"/>
  <c r="J850" i="9" a="1"/>
  <c r="J850" i="9" s="1"/>
  <c r="L850" i="9"/>
  <c r="G849" i="9" a="1"/>
  <c r="G849" i="9" s="1"/>
  <c r="H849" i="9"/>
  <c r="J849" i="9" a="1"/>
  <c r="J849" i="9" s="1"/>
  <c r="L849" i="9"/>
  <c r="G848" i="9" a="1"/>
  <c r="G848" i="9" s="1"/>
  <c r="H848" i="9"/>
  <c r="J848" i="9" a="1"/>
  <c r="J848" i="9" s="1"/>
  <c r="L848" i="9"/>
  <c r="G847" i="9" a="1"/>
  <c r="G847" i="9" s="1"/>
  <c r="H847" i="9"/>
  <c r="J847" i="9" a="1"/>
  <c r="J847" i="9" s="1"/>
  <c r="L847" i="9"/>
  <c r="G846" i="9" a="1"/>
  <c r="G846" i="9" s="1"/>
  <c r="H846" i="9"/>
  <c r="J846" i="9" a="1"/>
  <c r="J846" i="9" s="1"/>
  <c r="K846" i="9" a="1"/>
  <c r="K846" i="9" s="1"/>
  <c r="L846" i="9"/>
  <c r="G845" i="9" a="1"/>
  <c r="G845" i="9" s="1"/>
  <c r="J845" i="9" a="1"/>
  <c r="J845" i="9" s="1"/>
  <c r="K845" i="9" a="1"/>
  <c r="K845" i="9" s="1"/>
  <c r="G844" i="9" a="1"/>
  <c r="G844" i="9" s="1"/>
  <c r="H844" i="9"/>
  <c r="J844" i="9" a="1"/>
  <c r="J844" i="9" s="1"/>
  <c r="L844" i="9"/>
  <c r="G843" i="9" a="1"/>
  <c r="G843" i="9" s="1"/>
  <c r="H843" i="9"/>
  <c r="J843" i="9" a="1"/>
  <c r="J843" i="9" s="1"/>
  <c r="L843" i="9"/>
  <c r="G842" i="9" a="1"/>
  <c r="G842" i="9" s="1"/>
  <c r="H842" i="9"/>
  <c r="J842" i="9" a="1"/>
  <c r="J842" i="9" s="1"/>
  <c r="L842" i="9"/>
  <c r="G840" i="9" a="1"/>
  <c r="G840" i="9" s="1"/>
  <c r="G841" i="9" a="1"/>
  <c r="G841" i="9" s="1"/>
  <c r="H840" i="9"/>
  <c r="H841" i="9"/>
  <c r="J840" i="9" a="1"/>
  <c r="J840" i="9" s="1"/>
  <c r="J841" i="9" a="1"/>
  <c r="J841" i="9" s="1"/>
  <c r="L840" i="9"/>
  <c r="L841" i="9"/>
  <c r="G839" i="9" a="1"/>
  <c r="G839" i="9" s="1"/>
  <c r="H839" i="9"/>
  <c r="J839" i="9" a="1"/>
  <c r="J839" i="9" s="1"/>
  <c r="L839" i="9"/>
  <c r="G838" i="9" a="1"/>
  <c r="G838" i="9" s="1"/>
  <c r="H838" i="9"/>
  <c r="J838" i="9" a="1"/>
  <c r="J838" i="9" s="1"/>
  <c r="L838" i="9"/>
  <c r="G837" i="9" a="1"/>
  <c r="G837" i="9" s="1"/>
  <c r="H837" i="9"/>
  <c r="J837" i="9" a="1"/>
  <c r="J837" i="9" s="1"/>
  <c r="K837" i="9" a="1"/>
  <c r="K837" i="9" s="1"/>
  <c r="L837" i="9"/>
  <c r="G836" i="9" a="1"/>
  <c r="G836" i="9" s="1"/>
  <c r="J836" i="9" a="1"/>
  <c r="J836" i="9" s="1"/>
  <c r="K836" i="9" a="1"/>
  <c r="K836" i="9" s="1"/>
  <c r="G835" i="9" a="1"/>
  <c r="G835" i="9" s="1"/>
  <c r="H835" i="9"/>
  <c r="J835" i="9" a="1"/>
  <c r="J835" i="9" s="1"/>
  <c r="K835" i="9" s="1" a="1"/>
  <c r="K835" i="9" s="1"/>
  <c r="L835" i="9"/>
  <c r="G834" i="9" a="1"/>
  <c r="G834" i="9" s="1"/>
  <c r="H834" i="9"/>
  <c r="J834" i="9" a="1"/>
  <c r="J834" i="9" s="1"/>
  <c r="L834" i="9"/>
  <c r="G833" i="9" a="1"/>
  <c r="G833" i="9" s="1"/>
  <c r="H833" i="9"/>
  <c r="J833" i="9" a="1"/>
  <c r="J833" i="9" s="1"/>
  <c r="L833" i="9"/>
  <c r="G832" i="9" a="1"/>
  <c r="G832" i="9" s="1"/>
  <c r="H832" i="9"/>
  <c r="J832" i="9" a="1"/>
  <c r="J832" i="9" s="1"/>
  <c r="L832" i="9"/>
  <c r="G831" i="9" a="1"/>
  <c r="G831" i="9" s="1"/>
  <c r="H831" i="9"/>
  <c r="J831" i="9" a="1"/>
  <c r="J831" i="9" s="1"/>
  <c r="L831" i="9"/>
  <c r="G830" i="9" a="1"/>
  <c r="G830" i="9" s="1"/>
  <c r="H830" i="9"/>
  <c r="J830" i="9" a="1"/>
  <c r="J830" i="9" s="1"/>
  <c r="L830" i="9"/>
  <c r="G829" i="9" a="1"/>
  <c r="G829" i="9" s="1"/>
  <c r="H829" i="9"/>
  <c r="J829" i="9" a="1"/>
  <c r="J829" i="9" s="1"/>
  <c r="L829" i="9"/>
  <c r="G828" i="9" a="1"/>
  <c r="G828" i="9" s="1"/>
  <c r="H828" i="9"/>
  <c r="J828" i="9" a="1"/>
  <c r="J828" i="9" s="1"/>
  <c r="L828" i="9"/>
  <c r="G827" i="9" a="1"/>
  <c r="G827" i="9" s="1"/>
  <c r="H827" i="9"/>
  <c r="J827" i="9" a="1"/>
  <c r="J827" i="9" s="1"/>
  <c r="K827" i="9" a="1"/>
  <c r="K827" i="9" s="1"/>
  <c r="L827" i="9"/>
  <c r="G826" i="9" a="1"/>
  <c r="G826" i="9" s="1"/>
  <c r="J826" i="9" a="1"/>
  <c r="J826" i="9" s="1"/>
  <c r="K826" i="9" a="1"/>
  <c r="K826" i="9" s="1"/>
  <c r="G825" i="9" a="1"/>
  <c r="G825" i="9" s="1"/>
  <c r="H825" i="9"/>
  <c r="J825" i="9" a="1"/>
  <c r="J825" i="9" s="1"/>
  <c r="L825" i="9"/>
  <c r="G824" i="9" a="1"/>
  <c r="G824" i="9" s="1"/>
  <c r="H824" i="9"/>
  <c r="J824" i="9" a="1"/>
  <c r="J824" i="9" s="1"/>
  <c r="L824" i="9"/>
  <c r="G823" i="9" a="1"/>
  <c r="G823" i="9" s="1"/>
  <c r="H823" i="9"/>
  <c r="J823" i="9" a="1"/>
  <c r="J823" i="9" s="1"/>
  <c r="L823" i="9"/>
  <c r="G822" i="9" a="1"/>
  <c r="G822" i="9" s="1"/>
  <c r="H822" i="9"/>
  <c r="J822" i="9" a="1"/>
  <c r="J822" i="9" s="1"/>
  <c r="L822" i="9"/>
  <c r="G821" i="9" a="1"/>
  <c r="G821" i="9" s="1"/>
  <c r="H821" i="9"/>
  <c r="J821" i="9" a="1"/>
  <c r="J821" i="9" s="1"/>
  <c r="L821" i="9"/>
  <c r="G820" i="9" a="1"/>
  <c r="G820" i="9" s="1"/>
  <c r="H820" i="9"/>
  <c r="J820" i="9" a="1"/>
  <c r="J820" i="9" s="1"/>
  <c r="L820" i="9"/>
  <c r="G819" i="9" a="1"/>
  <c r="G819" i="9" s="1"/>
  <c r="H819" i="9"/>
  <c r="J819" i="9" a="1"/>
  <c r="J819" i="9" s="1"/>
  <c r="L819" i="9"/>
  <c r="G818" i="9" a="1"/>
  <c r="G818" i="9" s="1"/>
  <c r="H818" i="9"/>
  <c r="J818" i="9" a="1"/>
  <c r="J818" i="9" s="1"/>
  <c r="L818" i="9"/>
  <c r="G817" i="9" a="1"/>
  <c r="G817" i="9" s="1"/>
  <c r="H817" i="9"/>
  <c r="J817" i="9" a="1"/>
  <c r="J817" i="9" s="1"/>
  <c r="L817" i="9"/>
  <c r="G816" i="9" a="1"/>
  <c r="G816" i="9" s="1"/>
  <c r="H816" i="9"/>
  <c r="J816" i="9" a="1"/>
  <c r="J816" i="9" s="1"/>
  <c r="L816" i="9"/>
  <c r="G815" i="9" a="1"/>
  <c r="G815" i="9" s="1"/>
  <c r="H815" i="9"/>
  <c r="J815" i="9" a="1"/>
  <c r="J815" i="9" s="1"/>
  <c r="K815" i="9" a="1"/>
  <c r="K815" i="9" s="1"/>
  <c r="L815" i="9"/>
  <c r="G814" i="9" a="1"/>
  <c r="G814" i="9" s="1"/>
  <c r="J814" i="9" a="1"/>
  <c r="J814" i="9" s="1"/>
  <c r="K814" i="9" a="1"/>
  <c r="K814" i="9" s="1"/>
  <c r="G813" i="9" a="1"/>
  <c r="G813" i="9" s="1"/>
  <c r="H813" i="9"/>
  <c r="J813" i="9" a="1"/>
  <c r="J813" i="9" s="1"/>
  <c r="L813" i="9"/>
  <c r="G812" i="9" a="1"/>
  <c r="G812" i="9" s="1"/>
  <c r="H812" i="9"/>
  <c r="J812" i="9" a="1"/>
  <c r="J812" i="9" s="1"/>
  <c r="L812" i="9"/>
  <c r="G811" i="9" a="1"/>
  <c r="G811" i="9" s="1"/>
  <c r="H811" i="9"/>
  <c r="J811" i="9" a="1"/>
  <c r="J811" i="9" s="1"/>
  <c r="L811" i="9"/>
  <c r="G810" i="9" a="1"/>
  <c r="G810" i="9" s="1"/>
  <c r="H810" i="9"/>
  <c r="J810" i="9" a="1"/>
  <c r="J810" i="9" s="1"/>
  <c r="L810" i="9"/>
  <c r="G809" i="9" a="1"/>
  <c r="G809" i="9" s="1"/>
  <c r="H809" i="9"/>
  <c r="J809" i="9" a="1"/>
  <c r="J809" i="9" s="1"/>
  <c r="L809" i="9"/>
  <c r="G808" i="9" a="1"/>
  <c r="G808" i="9" s="1"/>
  <c r="H808" i="9"/>
  <c r="J808" i="9" a="1"/>
  <c r="J808" i="9" s="1"/>
  <c r="L808" i="9"/>
  <c r="G807" i="9" a="1"/>
  <c r="G807" i="9" s="1"/>
  <c r="H807" i="9"/>
  <c r="J807" i="9" a="1"/>
  <c r="J807" i="9" s="1"/>
  <c r="L807" i="9"/>
  <c r="G806" i="9" a="1"/>
  <c r="G806" i="9" s="1"/>
  <c r="H806" i="9"/>
  <c r="J806" i="9" a="1"/>
  <c r="J806" i="9" s="1"/>
  <c r="L806" i="9"/>
  <c r="G805" i="9" a="1"/>
  <c r="G805" i="9" s="1"/>
  <c r="H805" i="9"/>
  <c r="J805" i="9" a="1"/>
  <c r="J805" i="9" s="1"/>
  <c r="L805" i="9"/>
  <c r="G804" i="9" a="1"/>
  <c r="G804" i="9" s="1"/>
  <c r="H804" i="9"/>
  <c r="J804" i="9" a="1"/>
  <c r="J804" i="9" s="1"/>
  <c r="K804" i="9" a="1"/>
  <c r="K804" i="9" s="1"/>
  <c r="L804" i="9"/>
  <c r="G803" i="9" a="1"/>
  <c r="G803" i="9" s="1"/>
  <c r="J803" i="9" a="1"/>
  <c r="J803" i="9" s="1"/>
  <c r="K803" i="9" a="1"/>
  <c r="K803" i="9" s="1"/>
  <c r="G802" i="9" a="1"/>
  <c r="G802" i="9" s="1"/>
  <c r="H802" i="9"/>
  <c r="J802" i="9" a="1"/>
  <c r="J802" i="9" s="1"/>
  <c r="L802" i="9"/>
  <c r="G800" i="9" a="1"/>
  <c r="G800" i="9" s="1"/>
  <c r="G801" i="9" a="1"/>
  <c r="G801" i="9" s="1"/>
  <c r="H800" i="9"/>
  <c r="H801" i="9"/>
  <c r="J800" i="9" a="1"/>
  <c r="J800" i="9" s="1"/>
  <c r="J801" i="9" a="1"/>
  <c r="J801" i="9" s="1"/>
  <c r="L800" i="9"/>
  <c r="L801" i="9"/>
  <c r="G799" i="9" a="1"/>
  <c r="G799" i="9" s="1"/>
  <c r="H799" i="9"/>
  <c r="J799" i="9" a="1"/>
  <c r="J799" i="9" s="1"/>
  <c r="L799" i="9"/>
  <c r="G798" i="9" a="1"/>
  <c r="G798" i="9" s="1"/>
  <c r="H798" i="9"/>
  <c r="J798" i="9" a="1"/>
  <c r="J798" i="9" s="1"/>
  <c r="L798" i="9"/>
  <c r="G797" i="9" a="1"/>
  <c r="G797" i="9" s="1"/>
  <c r="H797" i="9"/>
  <c r="J797" i="9" a="1"/>
  <c r="J797" i="9" s="1"/>
  <c r="L797" i="9"/>
  <c r="G796" i="9" a="1"/>
  <c r="G796" i="9" s="1"/>
  <c r="H796" i="9"/>
  <c r="J796" i="9" a="1"/>
  <c r="J796" i="9" s="1"/>
  <c r="L796" i="9"/>
  <c r="G795" i="9" a="1"/>
  <c r="G795" i="9" s="1"/>
  <c r="H795" i="9"/>
  <c r="J795" i="9" a="1"/>
  <c r="J795" i="9" s="1"/>
  <c r="L795" i="9"/>
  <c r="G794" i="9" a="1"/>
  <c r="G794" i="9" s="1"/>
  <c r="H794" i="9"/>
  <c r="J794" i="9" a="1"/>
  <c r="J794" i="9" s="1"/>
  <c r="L794" i="9"/>
  <c r="G793" i="9" a="1"/>
  <c r="G793" i="9" s="1"/>
  <c r="H793" i="9"/>
  <c r="J793" i="9" a="1"/>
  <c r="J793" i="9" s="1"/>
  <c r="L793" i="9"/>
  <c r="G792" i="9" a="1"/>
  <c r="G792" i="9" s="1"/>
  <c r="H792" i="9"/>
  <c r="J792" i="9" a="1"/>
  <c r="J792" i="9" s="1"/>
  <c r="L792" i="9"/>
  <c r="G791" i="9" a="1"/>
  <c r="G791" i="9" s="1"/>
  <c r="H791" i="9"/>
  <c r="J791" i="9" a="1"/>
  <c r="J791" i="9" s="1"/>
  <c r="K791" i="9" a="1"/>
  <c r="K791" i="9" s="1"/>
  <c r="L791" i="9"/>
  <c r="G790" i="9" a="1"/>
  <c r="G790" i="9" s="1"/>
  <c r="J790" i="9" a="1"/>
  <c r="J790" i="9" s="1"/>
  <c r="K790" i="9" a="1"/>
  <c r="K790" i="9" s="1"/>
  <c r="G789" i="9" a="1"/>
  <c r="G789" i="9" s="1"/>
  <c r="H789" i="9"/>
  <c r="J789" i="9" a="1"/>
  <c r="J789" i="9" s="1"/>
  <c r="L789" i="9"/>
  <c r="G788" i="9" a="1"/>
  <c r="G788" i="9" s="1"/>
  <c r="H788" i="9"/>
  <c r="J788" i="9" a="1"/>
  <c r="J788" i="9" s="1"/>
  <c r="L788" i="9"/>
  <c r="G787" i="9" a="1"/>
  <c r="G787" i="9" s="1"/>
  <c r="H787" i="9"/>
  <c r="J787" i="9" a="1"/>
  <c r="J787" i="9" s="1"/>
  <c r="L787" i="9"/>
  <c r="G786" i="9" a="1"/>
  <c r="G786" i="9" s="1"/>
  <c r="H786" i="9"/>
  <c r="J786" i="9" a="1"/>
  <c r="J786" i="9" s="1"/>
  <c r="L786" i="9"/>
  <c r="G785" i="9" a="1"/>
  <c r="G785" i="9" s="1"/>
  <c r="H785" i="9"/>
  <c r="J785" i="9" a="1"/>
  <c r="J785" i="9" s="1"/>
  <c r="L785" i="9"/>
  <c r="G784" i="9" a="1"/>
  <c r="G784" i="9" s="1"/>
  <c r="H784" i="9"/>
  <c r="J784" i="9" a="1"/>
  <c r="J784" i="9" s="1"/>
  <c r="L784" i="9"/>
  <c r="G783" i="9" a="1"/>
  <c r="G783" i="9" s="1"/>
  <c r="H783" i="9"/>
  <c r="J783" i="9" a="1"/>
  <c r="J783" i="9" s="1"/>
  <c r="L783" i="9"/>
  <c r="G782" i="9" a="1"/>
  <c r="G782" i="9" s="1"/>
  <c r="H782" i="9"/>
  <c r="J782" i="9" a="1"/>
  <c r="J782" i="9" s="1"/>
  <c r="L782" i="9"/>
  <c r="G781" i="9" a="1"/>
  <c r="G781" i="9" s="1"/>
  <c r="H781" i="9"/>
  <c r="J781" i="9" a="1"/>
  <c r="J781" i="9" s="1"/>
  <c r="L781" i="9"/>
  <c r="G780" i="9" a="1"/>
  <c r="G780" i="9" s="1"/>
  <c r="H780" i="9"/>
  <c r="J780" i="9" a="1"/>
  <c r="J780" i="9" s="1"/>
  <c r="K780" i="9" a="1"/>
  <c r="K780" i="9" s="1"/>
  <c r="L780" i="9"/>
  <c r="G779" i="9" a="1"/>
  <c r="G779" i="9" s="1"/>
  <c r="J779" i="9" a="1"/>
  <c r="J779" i="9" s="1"/>
  <c r="K779" i="9" a="1"/>
  <c r="K779" i="9" s="1"/>
  <c r="G778" i="9" a="1"/>
  <c r="G778" i="9" s="1"/>
  <c r="H778" i="9"/>
  <c r="J778" i="9" a="1"/>
  <c r="J778" i="9" s="1"/>
  <c r="K778" i="9" s="1" a="1"/>
  <c r="K778" i="9" s="1"/>
  <c r="L778" i="9"/>
  <c r="G777" i="9" a="1"/>
  <c r="G777" i="9" s="1"/>
  <c r="H777" i="9"/>
  <c r="J777" i="9" a="1"/>
  <c r="J777" i="9" s="1"/>
  <c r="L777" i="9"/>
  <c r="G776" i="9" a="1"/>
  <c r="G776" i="9" s="1"/>
  <c r="H776" i="9"/>
  <c r="J776" i="9" a="1"/>
  <c r="J776" i="9" s="1"/>
  <c r="L776" i="9"/>
  <c r="G775" i="9" a="1"/>
  <c r="G775" i="9" s="1"/>
  <c r="H775" i="9"/>
  <c r="J775" i="9" a="1"/>
  <c r="J775" i="9" s="1"/>
  <c r="L775" i="9"/>
  <c r="G774" i="9" a="1"/>
  <c r="G774" i="9" s="1"/>
  <c r="H774" i="9"/>
  <c r="J774" i="9" a="1"/>
  <c r="J774" i="9" s="1"/>
  <c r="L774" i="9"/>
  <c r="G773" i="9" a="1"/>
  <c r="G773" i="9" s="1"/>
  <c r="H773" i="9"/>
  <c r="J773" i="9" a="1"/>
  <c r="J773" i="9" s="1"/>
  <c r="L773" i="9"/>
  <c r="G772" i="9" a="1"/>
  <c r="G772" i="9" s="1"/>
  <c r="H772" i="9"/>
  <c r="J772" i="9" a="1"/>
  <c r="J772" i="9" s="1"/>
  <c r="L772" i="9"/>
  <c r="G771" i="9" a="1"/>
  <c r="G771" i="9" s="1"/>
  <c r="H771" i="9"/>
  <c r="J771" i="9" a="1"/>
  <c r="J771" i="9" s="1"/>
  <c r="L771" i="9"/>
  <c r="G770" i="9" a="1"/>
  <c r="G770" i="9" s="1"/>
  <c r="H770" i="9"/>
  <c r="J770" i="9" a="1"/>
  <c r="J770" i="9" s="1"/>
  <c r="K770" i="9" a="1"/>
  <c r="K770" i="9" s="1"/>
  <c r="L770" i="9"/>
  <c r="G769" i="9" a="1"/>
  <c r="G769" i="9" s="1"/>
  <c r="J769" i="9" a="1"/>
  <c r="J769" i="9" s="1"/>
  <c r="K769" i="9" a="1"/>
  <c r="K769" i="9" s="1"/>
  <c r="G768" i="9" a="1"/>
  <c r="G768" i="9" s="1"/>
  <c r="H768" i="9"/>
  <c r="J768" i="9" a="1"/>
  <c r="J768" i="9" s="1"/>
  <c r="K768" i="9" s="1" a="1"/>
  <c r="K768" i="9" s="1"/>
  <c r="L768" i="9"/>
  <c r="G767" i="9" a="1"/>
  <c r="G767" i="9" s="1"/>
  <c r="H767" i="9"/>
  <c r="J767" i="9" a="1"/>
  <c r="J767" i="9" s="1"/>
  <c r="L767" i="9"/>
  <c r="H766" i="9"/>
  <c r="J766" i="9" a="1"/>
  <c r="J766" i="9" s="1"/>
  <c r="L766" i="9"/>
  <c r="G765" i="9" a="1"/>
  <c r="G765" i="9" s="1"/>
  <c r="H765" i="9"/>
  <c r="J765" i="9" a="1"/>
  <c r="J765" i="9" s="1"/>
  <c r="L765" i="9"/>
  <c r="G764" i="9" a="1"/>
  <c r="G764" i="9" s="1"/>
  <c r="H764" i="9"/>
  <c r="J764" i="9" a="1"/>
  <c r="J764" i="9" s="1"/>
  <c r="L764" i="9"/>
  <c r="G763" i="9" a="1"/>
  <c r="G763" i="9" s="1"/>
  <c r="H763" i="9"/>
  <c r="J763" i="9" a="1"/>
  <c r="J763" i="9" s="1"/>
  <c r="L763" i="9"/>
  <c r="G762" i="9" a="1"/>
  <c r="G762" i="9" s="1"/>
  <c r="H762" i="9"/>
  <c r="J762" i="9" a="1"/>
  <c r="J762" i="9" s="1"/>
  <c r="L762" i="9"/>
  <c r="G761" i="9" a="1"/>
  <c r="G761" i="9" s="1"/>
  <c r="H761" i="9"/>
  <c r="J761" i="9" a="1"/>
  <c r="J761" i="9" s="1"/>
  <c r="L761" i="9"/>
  <c r="G760" i="9" a="1"/>
  <c r="G760" i="9" s="1"/>
  <c r="H760" i="9"/>
  <c r="J760" i="9" a="1"/>
  <c r="J760" i="9" s="1"/>
  <c r="L760" i="9"/>
  <c r="G759" i="9" a="1"/>
  <c r="G759" i="9" s="1"/>
  <c r="H759" i="9"/>
  <c r="J759" i="9" a="1"/>
  <c r="J759" i="9" s="1"/>
  <c r="L759" i="9"/>
  <c r="G758" i="9" a="1"/>
  <c r="G758" i="9" s="1"/>
  <c r="H758" i="9"/>
  <c r="J758" i="9" a="1"/>
  <c r="J758" i="9" s="1"/>
  <c r="K758" i="9" a="1"/>
  <c r="K758" i="9" s="1"/>
  <c r="L758" i="9"/>
  <c r="G757" i="9" a="1"/>
  <c r="G757" i="9" s="1"/>
  <c r="J757" i="9" a="1"/>
  <c r="J757" i="9" s="1"/>
  <c r="K757" i="9" a="1"/>
  <c r="K757" i="9" s="1"/>
  <c r="G756" i="9" a="1"/>
  <c r="G756" i="9" s="1"/>
  <c r="H756" i="9"/>
  <c r="J756" i="9" a="1"/>
  <c r="J756" i="9" s="1"/>
  <c r="L756" i="9"/>
  <c r="G755" i="9" a="1"/>
  <c r="G755" i="9" s="1"/>
  <c r="H755" i="9"/>
  <c r="J755" i="9" a="1"/>
  <c r="J755" i="9" s="1"/>
  <c r="L755" i="9"/>
  <c r="G754" i="9" a="1"/>
  <c r="G754" i="9" s="1"/>
  <c r="H754" i="9"/>
  <c r="J754" i="9" a="1"/>
  <c r="J754" i="9" s="1"/>
  <c r="L754" i="9"/>
  <c r="G753" i="9" a="1"/>
  <c r="G753" i="9" s="1"/>
  <c r="H753" i="9"/>
  <c r="J753" i="9" a="1"/>
  <c r="J753" i="9" s="1"/>
  <c r="L753" i="9"/>
  <c r="G752" i="9" a="1"/>
  <c r="G752" i="9" s="1"/>
  <c r="H752" i="9"/>
  <c r="J752" i="9" a="1"/>
  <c r="J752" i="9" s="1"/>
  <c r="L752" i="9"/>
  <c r="G751" i="9" a="1"/>
  <c r="G751" i="9" s="1"/>
  <c r="H751" i="9"/>
  <c r="J751" i="9" a="1"/>
  <c r="J751" i="9" s="1"/>
  <c r="L751" i="9"/>
  <c r="G750" i="9" a="1"/>
  <c r="G750" i="9" s="1"/>
  <c r="H750" i="9"/>
  <c r="J750" i="9" a="1"/>
  <c r="J750" i="9" s="1"/>
  <c r="L750" i="9"/>
  <c r="G749" i="9" a="1"/>
  <c r="G749" i="9" s="1"/>
  <c r="H749" i="9"/>
  <c r="J749" i="9" a="1"/>
  <c r="J749" i="9" s="1"/>
  <c r="L749" i="9"/>
  <c r="G748" i="9" a="1"/>
  <c r="G748" i="9" s="1"/>
  <c r="H748" i="9"/>
  <c r="J748" i="9" a="1"/>
  <c r="J748" i="9" s="1"/>
  <c r="K748" i="9" a="1"/>
  <c r="K748" i="9" s="1"/>
  <c r="L748" i="9"/>
  <c r="G747" i="9" a="1"/>
  <c r="G747" i="9" s="1"/>
  <c r="J747" i="9" a="1"/>
  <c r="J747" i="9" s="1"/>
  <c r="K747" i="9" a="1"/>
  <c r="K747" i="9" s="1"/>
  <c r="G746" i="9" a="1"/>
  <c r="G746" i="9" s="1"/>
  <c r="H746" i="9"/>
  <c r="J746" i="9" a="1"/>
  <c r="J746" i="9" s="1"/>
  <c r="K746" i="9" s="1" a="1"/>
  <c r="K746" i="9" s="1"/>
  <c r="L746" i="9"/>
  <c r="G745" i="9" a="1"/>
  <c r="G745" i="9" s="1"/>
  <c r="H745" i="9"/>
  <c r="J745" i="9" a="1"/>
  <c r="J745" i="9" s="1"/>
  <c r="L745" i="9"/>
  <c r="G744" i="9" a="1"/>
  <c r="G744" i="9" s="1"/>
  <c r="H744" i="9"/>
  <c r="J744" i="9" a="1"/>
  <c r="J744" i="9" s="1"/>
  <c r="L744" i="9"/>
  <c r="G743" i="9" a="1"/>
  <c r="G743" i="9" s="1"/>
  <c r="H743" i="9"/>
  <c r="J743" i="9" a="1"/>
  <c r="J743" i="9" s="1"/>
  <c r="L743" i="9"/>
  <c r="G742" i="9" a="1"/>
  <c r="G742" i="9" s="1"/>
  <c r="H742" i="9"/>
  <c r="J742" i="9" a="1"/>
  <c r="J742" i="9" s="1"/>
  <c r="L742" i="9"/>
  <c r="G741" i="9" a="1"/>
  <c r="G741" i="9" s="1"/>
  <c r="H741" i="9"/>
  <c r="J741" i="9" a="1"/>
  <c r="J741" i="9" s="1"/>
  <c r="L741" i="9"/>
  <c r="G740" i="9" a="1"/>
  <c r="G740" i="9" s="1"/>
  <c r="H740" i="9"/>
  <c r="J740" i="9" a="1"/>
  <c r="J740" i="9" s="1"/>
  <c r="L740" i="9"/>
  <c r="G739" i="9" a="1"/>
  <c r="G739" i="9" s="1"/>
  <c r="H739" i="9"/>
  <c r="J739" i="9" a="1"/>
  <c r="J739" i="9" s="1"/>
  <c r="L739" i="9"/>
  <c r="G503" i="11" a="1"/>
  <c r="G503" i="11" s="1"/>
  <c r="H503" i="11"/>
  <c r="J503" i="11"/>
  <c r="G502" i="11" a="1"/>
  <c r="G502" i="11" s="1"/>
  <c r="G501" i="11" a="1"/>
  <c r="G501" i="11" s="1"/>
  <c r="H501" i="11"/>
  <c r="J501" i="11"/>
  <c r="G500" i="11" a="1"/>
  <c r="G500" i="11" s="1"/>
  <c r="G499" i="11" a="1"/>
  <c r="G499" i="11" s="1"/>
  <c r="H499" i="11"/>
  <c r="J499" i="11"/>
  <c r="G498" i="11" a="1"/>
  <c r="G498" i="11" s="1"/>
  <c r="H498" i="11"/>
  <c r="J498" i="11"/>
  <c r="G497" i="11" a="1"/>
  <c r="G497" i="11" s="1"/>
  <c r="H497" i="11"/>
  <c r="J497" i="11"/>
  <c r="G496" i="11" a="1"/>
  <c r="G496" i="11" s="1"/>
  <c r="H496" i="11"/>
  <c r="J496" i="11"/>
  <c r="G495" i="11" a="1"/>
  <c r="G495" i="11" s="1"/>
  <c r="H495" i="11"/>
  <c r="J495" i="11"/>
  <c r="G494" i="11" a="1"/>
  <c r="G494" i="11" s="1"/>
  <c r="H494" i="11"/>
  <c r="J494" i="11"/>
  <c r="G492" i="11" a="1"/>
  <c r="G492" i="11" s="1"/>
  <c r="G493" i="11" a="1"/>
  <c r="G493" i="11" s="1"/>
  <c r="H492" i="11"/>
  <c r="H493" i="11"/>
  <c r="J492" i="11"/>
  <c r="J493" i="11"/>
  <c r="G491" i="11" a="1"/>
  <c r="G491" i="11" s="1"/>
  <c r="H491" i="11"/>
  <c r="J491" i="11"/>
  <c r="G490" i="11" a="1"/>
  <c r="G490" i="11" s="1"/>
  <c r="H490" i="11"/>
  <c r="J490" i="11"/>
  <c r="G488" i="11" a="1"/>
  <c r="G488" i="11" s="1"/>
  <c r="G489" i="11" a="1"/>
  <c r="G489" i="11" s="1"/>
  <c r="H488" i="11"/>
  <c r="J488" i="11"/>
  <c r="G487" i="11" a="1"/>
  <c r="G487" i="11" s="1"/>
  <c r="H487" i="11"/>
  <c r="J487" i="11"/>
  <c r="G486" i="11" a="1"/>
  <c r="G486" i="11" s="1"/>
  <c r="H486" i="11"/>
  <c r="J486" i="11"/>
  <c r="G485" i="11" a="1"/>
  <c r="G485" i="11" s="1"/>
  <c r="H485" i="11"/>
  <c r="J485" i="11"/>
  <c r="G484" i="11" a="1"/>
  <c r="G484" i="11" s="1"/>
  <c r="H484" i="11"/>
  <c r="J484" i="11"/>
  <c r="G483" i="11" a="1"/>
  <c r="G483" i="11" s="1"/>
  <c r="H483" i="11"/>
  <c r="J483" i="11"/>
  <c r="G482" i="11" a="1"/>
  <c r="G482" i="11" s="1"/>
  <c r="H482" i="11"/>
  <c r="J482" i="11"/>
  <c r="G481" i="11" a="1"/>
  <c r="G481" i="11" s="1"/>
  <c r="H481" i="11"/>
  <c r="J481" i="11"/>
  <c r="G480" i="11" a="1"/>
  <c r="G480" i="11" s="1"/>
  <c r="G479" i="11" a="1"/>
  <c r="G479" i="11" s="1"/>
  <c r="H479" i="11"/>
  <c r="J479" i="11"/>
  <c r="G478" i="11" a="1"/>
  <c r="G478" i="11" s="1"/>
  <c r="G477" i="11" a="1"/>
  <c r="G477" i="11" s="1"/>
  <c r="H477" i="11"/>
  <c r="J477" i="11"/>
  <c r="G476" i="11" a="1"/>
  <c r="G476" i="11" s="1"/>
  <c r="H476" i="11"/>
  <c r="J476" i="11"/>
  <c r="G475" i="11" a="1"/>
  <c r="G475" i="11" s="1"/>
  <c r="H475" i="11"/>
  <c r="J475" i="11"/>
  <c r="G474" i="11" a="1"/>
  <c r="G474" i="11" s="1"/>
  <c r="G473" i="11" a="1"/>
  <c r="G473" i="11" s="1"/>
  <c r="H473" i="11"/>
  <c r="J473" i="11"/>
  <c r="G472" i="11" a="1"/>
  <c r="G472" i="11" s="1"/>
  <c r="H472" i="11"/>
  <c r="J472" i="11"/>
  <c r="G471" i="11" a="1"/>
  <c r="G471" i="11" s="1"/>
  <c r="H471" i="11"/>
  <c r="J471" i="11"/>
  <c r="G470" i="11" a="1"/>
  <c r="G470" i="11" s="1"/>
  <c r="H470" i="11"/>
  <c r="J470" i="11"/>
  <c r="G469" i="11" a="1"/>
  <c r="G469" i="11" s="1"/>
  <c r="H469" i="11"/>
  <c r="J469" i="11"/>
  <c r="G468" i="11" a="1"/>
  <c r="G468" i="11" s="1"/>
  <c r="H468" i="11"/>
  <c r="J468" i="11"/>
  <c r="G466" i="11" a="1"/>
  <c r="G466" i="11" s="1"/>
  <c r="G467" i="11" a="1"/>
  <c r="G467" i="11" s="1"/>
  <c r="H466" i="11"/>
  <c r="J466" i="11"/>
  <c r="G465" i="11" a="1"/>
  <c r="G465" i="11" s="1"/>
  <c r="H465" i="11"/>
  <c r="J465" i="11"/>
  <c r="G464" i="11" a="1"/>
  <c r="G464" i="11" s="1"/>
  <c r="H464" i="11"/>
  <c r="J464" i="11"/>
  <c r="G463" i="11" a="1"/>
  <c r="G463" i="11" s="1"/>
  <c r="H463" i="11"/>
  <c r="J463" i="11"/>
  <c r="G462" i="11" a="1"/>
  <c r="G462" i="11" s="1"/>
  <c r="H462" i="11"/>
  <c r="J462" i="11"/>
  <c r="G461" i="11" a="1"/>
  <c r="G461" i="11" s="1"/>
  <c r="H461" i="11"/>
  <c r="J461" i="11"/>
  <c r="G460" i="11" a="1"/>
  <c r="G460" i="11" s="1"/>
  <c r="H460" i="11"/>
  <c r="J460" i="11"/>
  <c r="G459" i="11" a="1"/>
  <c r="G459" i="11" s="1"/>
  <c r="H459" i="11"/>
  <c r="J459" i="11"/>
  <c r="G458" i="11" a="1"/>
  <c r="G458" i="11" s="1"/>
  <c r="G457" i="11" a="1"/>
  <c r="G457" i="11" s="1"/>
  <c r="H457" i="11"/>
  <c r="J457" i="11"/>
  <c r="G456" i="11" a="1"/>
  <c r="G456" i="11" s="1"/>
  <c r="G455" i="11" a="1"/>
  <c r="G455" i="11" s="1"/>
  <c r="H455" i="11"/>
  <c r="J455" i="11"/>
  <c r="G454" i="11" a="1"/>
  <c r="G454" i="11" s="1"/>
  <c r="H454" i="11"/>
  <c r="J454" i="11"/>
  <c r="G453" i="11" a="1"/>
  <c r="G453" i="11" s="1"/>
  <c r="H453" i="11"/>
  <c r="J453" i="11"/>
  <c r="G452" i="11" a="1"/>
  <c r="G452" i="11" s="1"/>
  <c r="G451" i="11" a="1"/>
  <c r="G451" i="11" s="1"/>
  <c r="H451" i="11"/>
  <c r="J451" i="11"/>
  <c r="G450" i="11" a="1"/>
  <c r="G450" i="11" s="1"/>
  <c r="H450" i="11"/>
  <c r="J450" i="11"/>
  <c r="G449" i="11" a="1"/>
  <c r="G449" i="11" s="1"/>
  <c r="H449" i="11"/>
  <c r="J449" i="11"/>
  <c r="G448" i="11" a="1"/>
  <c r="G448" i="11" s="1"/>
  <c r="H448" i="11"/>
  <c r="J448" i="11"/>
  <c r="G447" i="11" a="1"/>
  <c r="G447" i="11" s="1"/>
  <c r="H447" i="11"/>
  <c r="J447" i="11"/>
  <c r="G446" i="11" a="1"/>
  <c r="G446" i="11" s="1"/>
  <c r="H446" i="11"/>
  <c r="J446" i="11"/>
  <c r="G445" i="11" a="1"/>
  <c r="G445" i="11" s="1"/>
  <c r="H445" i="11"/>
  <c r="J445" i="11"/>
  <c r="G444" i="11" a="1"/>
  <c r="G444" i="11" s="1"/>
  <c r="H444" i="11"/>
  <c r="J444" i="11"/>
  <c r="G443" i="11" a="1"/>
  <c r="G443" i="11" s="1"/>
  <c r="H443" i="11"/>
  <c r="J443" i="11"/>
  <c r="G442" i="11" a="1"/>
  <c r="G442" i="11" s="1"/>
  <c r="H442" i="11"/>
  <c r="J442" i="11"/>
  <c r="G441" i="11" a="1"/>
  <c r="G441" i="11" s="1"/>
  <c r="J440" i="11"/>
  <c r="H440" i="11"/>
  <c r="G440" i="11" a="1"/>
  <c r="G440" i="11" s="1"/>
  <c r="G439" i="11" a="1"/>
  <c r="G439" i="11" s="1"/>
  <c r="H439" i="11"/>
  <c r="J439" i="11"/>
  <c r="G438" i="11" a="1"/>
  <c r="G438" i="11" s="1"/>
  <c r="H438" i="11"/>
  <c r="J438" i="11"/>
  <c r="G437" i="11" a="1"/>
  <c r="G437" i="11" s="1"/>
  <c r="H437" i="11"/>
  <c r="J437" i="11"/>
  <c r="G436" i="11" a="1"/>
  <c r="G436" i="11" s="1"/>
  <c r="H436" i="11"/>
  <c r="J436" i="11"/>
  <c r="G435" i="11" a="1"/>
  <c r="G435" i="11" s="1"/>
  <c r="H435" i="11"/>
  <c r="J435" i="11"/>
  <c r="G434" i="11" a="1"/>
  <c r="G434" i="11" s="1"/>
  <c r="H434" i="11"/>
  <c r="J434" i="11"/>
  <c r="G433" i="11" a="1"/>
  <c r="G433" i="11" s="1"/>
  <c r="G432" i="11" a="1"/>
  <c r="G432" i="11" s="1"/>
  <c r="H432" i="11"/>
  <c r="J432" i="11"/>
  <c r="G431" i="11" a="1"/>
  <c r="G431" i="11" s="1"/>
  <c r="H431" i="11"/>
  <c r="J431" i="11"/>
  <c r="G430" i="11" a="1"/>
  <c r="G430" i="11" s="1"/>
  <c r="H430" i="11"/>
  <c r="J430" i="11"/>
  <c r="G429" i="11" a="1"/>
  <c r="G429" i="11" s="1"/>
  <c r="H429" i="11"/>
  <c r="J429" i="11"/>
  <c r="G428" i="11" a="1"/>
  <c r="G428" i="11" s="1"/>
  <c r="G427" i="11" a="1"/>
  <c r="G427" i="11" s="1"/>
  <c r="H427" i="11"/>
  <c r="J427" i="11"/>
  <c r="G426" i="11" a="1"/>
  <c r="G426" i="11" s="1"/>
  <c r="H426" i="11"/>
  <c r="J426" i="11"/>
  <c r="G425" i="11" a="1"/>
  <c r="G425" i="11" s="1"/>
  <c r="H425" i="11"/>
  <c r="J425" i="11"/>
  <c r="G424" i="11" a="1"/>
  <c r="G424" i="11" s="1"/>
  <c r="H424" i="11"/>
  <c r="J424" i="11"/>
  <c r="G423" i="11" a="1"/>
  <c r="G423" i="11" s="1"/>
  <c r="H423" i="11"/>
  <c r="J423" i="11"/>
  <c r="G422" i="11" a="1"/>
  <c r="G422" i="11" s="1"/>
  <c r="H422" i="11"/>
  <c r="J422" i="11"/>
  <c r="G421" i="11" a="1"/>
  <c r="G421" i="11" s="1"/>
  <c r="H421" i="11"/>
  <c r="J421" i="11"/>
  <c r="G420" i="11" a="1"/>
  <c r="G420" i="11" s="1"/>
  <c r="H420" i="11"/>
  <c r="J420" i="11"/>
  <c r="G419" i="11" a="1"/>
  <c r="G419" i="11" s="1"/>
  <c r="G418" i="11" a="1"/>
  <c r="G418" i="11" s="1"/>
  <c r="H418" i="11"/>
  <c r="J418" i="11"/>
  <c r="G417" i="11" a="1"/>
  <c r="G417" i="11" s="1"/>
  <c r="G416" i="11" a="1"/>
  <c r="G416" i="11" s="1"/>
  <c r="H416" i="11"/>
  <c r="J416" i="11"/>
  <c r="G415" i="11" a="1"/>
  <c r="G415" i="11" s="1"/>
  <c r="H415" i="11"/>
  <c r="J415" i="11"/>
  <c r="G414" i="11" a="1"/>
  <c r="G414" i="11" s="1"/>
  <c r="H414" i="11"/>
  <c r="J414" i="11"/>
  <c r="G413" i="11" a="1"/>
  <c r="G413" i="11" s="1"/>
  <c r="H413" i="11"/>
  <c r="J413" i="11"/>
  <c r="G412" i="11" a="1"/>
  <c r="G412" i="11" s="1"/>
  <c r="H412" i="11"/>
  <c r="J412" i="11"/>
  <c r="G411" i="11" a="1"/>
  <c r="G411" i="11" s="1"/>
  <c r="H411" i="11"/>
  <c r="J411" i="11"/>
  <c r="G410" i="11" a="1"/>
  <c r="G410" i="11" s="1"/>
  <c r="H410" i="11"/>
  <c r="J410" i="11"/>
  <c r="G409" i="11" a="1"/>
  <c r="G409" i="11" s="1"/>
  <c r="G408" i="11" a="1"/>
  <c r="G408" i="11" s="1"/>
  <c r="H408" i="11"/>
  <c r="J408" i="11"/>
  <c r="G407" i="11" a="1"/>
  <c r="G407" i="11" s="1"/>
  <c r="H407" i="11"/>
  <c r="J407" i="11"/>
  <c r="G406" i="11" a="1"/>
  <c r="G406" i="11" s="1"/>
  <c r="H406" i="11"/>
  <c r="J406" i="11"/>
  <c r="G405" i="11" a="1"/>
  <c r="G405" i="11" s="1"/>
  <c r="H405" i="11"/>
  <c r="J405" i="11"/>
  <c r="G404" i="11" a="1"/>
  <c r="G404" i="11" s="1"/>
  <c r="H404" i="11"/>
  <c r="J404" i="11"/>
  <c r="G403" i="11" a="1"/>
  <c r="G403" i="11" s="1"/>
  <c r="G402" i="11" a="1"/>
  <c r="G402" i="11" s="1"/>
  <c r="H402" i="11"/>
  <c r="J402" i="11"/>
  <c r="G401" i="11" a="1"/>
  <c r="G401" i="11" s="1"/>
  <c r="H401" i="11"/>
  <c r="J401" i="11"/>
  <c r="G400" i="11" a="1"/>
  <c r="G400" i="11" s="1"/>
  <c r="H400" i="11"/>
  <c r="J400" i="11"/>
  <c r="G399" i="11" a="1"/>
  <c r="G399" i="11" s="1"/>
  <c r="J398" i="11"/>
  <c r="H398" i="11"/>
  <c r="G398" i="11" a="1"/>
  <c r="G398" i="11" s="1"/>
  <c r="G397" i="11" a="1"/>
  <c r="G397" i="11" s="1"/>
  <c r="H397" i="11"/>
  <c r="J397" i="11"/>
  <c r="G396" i="11" a="1"/>
  <c r="G396" i="11" s="1"/>
  <c r="H396" i="11"/>
  <c r="J396" i="11"/>
  <c r="G395" i="11" a="1"/>
  <c r="G395" i="11" s="1"/>
  <c r="H395" i="11"/>
  <c r="J395" i="11"/>
  <c r="G394" i="11" a="1"/>
  <c r="G394" i="11" s="1"/>
  <c r="H394" i="11"/>
  <c r="J394" i="11"/>
  <c r="G393" i="11" a="1"/>
  <c r="G393" i="11" s="1"/>
  <c r="H393" i="11"/>
  <c r="J393" i="11"/>
  <c r="G392" i="11" a="1"/>
  <c r="G392" i="11" s="1"/>
  <c r="G391" i="11" a="1"/>
  <c r="G391" i="11" s="1"/>
  <c r="H391" i="11"/>
  <c r="J391" i="11"/>
  <c r="G390" i="11" a="1"/>
  <c r="G390" i="11" s="1"/>
  <c r="G389" i="11" a="1"/>
  <c r="G389" i="11" s="1"/>
  <c r="H389" i="11"/>
  <c r="J389" i="11"/>
  <c r="G388" i="11" a="1"/>
  <c r="G388" i="11" s="1"/>
  <c r="H388" i="11"/>
  <c r="J388" i="11"/>
  <c r="G387" i="11" a="1"/>
  <c r="G387" i="11" s="1"/>
  <c r="H387" i="11"/>
  <c r="J387" i="11"/>
  <c r="G386" i="11" a="1"/>
  <c r="G386" i="11" s="1"/>
  <c r="H386" i="11"/>
  <c r="J386" i="11"/>
  <c r="G385" i="11" a="1"/>
  <c r="G385" i="11" s="1"/>
  <c r="H390" i="11" s="1"/>
  <c r="H385" i="11"/>
  <c r="J385" i="11"/>
  <c r="G384" i="11" a="1"/>
  <c r="G384" i="11" s="1"/>
  <c r="G383" i="11" a="1"/>
  <c r="G383" i="11" s="1"/>
  <c r="H383" i="11"/>
  <c r="J383" i="11"/>
  <c r="G382" i="11" a="1"/>
  <c r="G382" i="11" s="1"/>
  <c r="H382" i="11"/>
  <c r="J382" i="11"/>
  <c r="G381" i="11" a="1"/>
  <c r="G381" i="11" s="1"/>
  <c r="H381" i="11"/>
  <c r="J381" i="11"/>
  <c r="G380" i="11" a="1"/>
  <c r="G380" i="11" s="1"/>
  <c r="H380" i="11"/>
  <c r="J380" i="11"/>
  <c r="G379" i="11" a="1"/>
  <c r="G379" i="11" s="1"/>
  <c r="H379" i="11"/>
  <c r="J379" i="11"/>
  <c r="G378" i="11" a="1"/>
  <c r="G378" i="11" s="1"/>
  <c r="G377" i="11" a="1"/>
  <c r="G377" i="11" s="1"/>
  <c r="H377" i="11"/>
  <c r="J377" i="11"/>
  <c r="G376" i="11" a="1"/>
  <c r="G376" i="11" s="1"/>
  <c r="G375" i="11" a="1"/>
  <c r="G375" i="11" s="1"/>
  <c r="H375" i="11"/>
  <c r="J375" i="11"/>
  <c r="G374" i="11" a="1"/>
  <c r="G374" i="11" s="1"/>
  <c r="H374" i="11"/>
  <c r="J374" i="11"/>
  <c r="G373" i="11" a="1"/>
  <c r="G373" i="11" s="1"/>
  <c r="H373" i="11"/>
  <c r="J373" i="11"/>
  <c r="G372" i="11" a="1"/>
  <c r="G372" i="11" s="1"/>
  <c r="H372" i="11"/>
  <c r="J372" i="11"/>
  <c r="G371" i="11" a="1"/>
  <c r="G371" i="11" s="1"/>
  <c r="H371" i="11"/>
  <c r="J371" i="11"/>
  <c r="G370" i="11" a="1"/>
  <c r="G370" i="11" s="1"/>
  <c r="H370" i="11"/>
  <c r="J370" i="11"/>
  <c r="G369" i="11" a="1"/>
  <c r="G369" i="11" s="1"/>
  <c r="H369" i="11"/>
  <c r="J369" i="11"/>
  <c r="G368" i="11" a="1"/>
  <c r="G368" i="11" s="1"/>
  <c r="H368" i="11"/>
  <c r="J368" i="11"/>
  <c r="G367" i="11" a="1"/>
  <c r="G367" i="11" s="1"/>
  <c r="G366" i="11" a="1"/>
  <c r="G366" i="11" s="1"/>
  <c r="H366" i="11"/>
  <c r="J366" i="11"/>
  <c r="G365" i="11" a="1"/>
  <c r="G365" i="11" s="1"/>
  <c r="H365" i="11"/>
  <c r="J365" i="11"/>
  <c r="G364" i="11" a="1"/>
  <c r="G364" i="11" s="1"/>
  <c r="H364" i="11"/>
  <c r="J364" i="11"/>
  <c r="G363" i="11" a="1"/>
  <c r="G363" i="11" s="1"/>
  <c r="H363" i="11"/>
  <c r="J363" i="11"/>
  <c r="G362" i="11" a="1"/>
  <c r="G362" i="11" s="1"/>
  <c r="H362" i="11"/>
  <c r="J362" i="11"/>
  <c r="G361" i="11" a="1"/>
  <c r="G361" i="11" s="1"/>
  <c r="H361" i="11"/>
  <c r="J361" i="11"/>
  <c r="G360" i="11" a="1"/>
  <c r="G360" i="11" s="1"/>
  <c r="H360" i="11"/>
  <c r="J360" i="11"/>
  <c r="G359" i="11" a="1"/>
  <c r="G359" i="11" s="1"/>
  <c r="H359" i="11"/>
  <c r="J359" i="11"/>
  <c r="G358" i="11" a="1"/>
  <c r="G358" i="11" s="1"/>
  <c r="G357" i="11" a="1"/>
  <c r="G357" i="11" s="1"/>
  <c r="H357" i="11"/>
  <c r="J357" i="11"/>
  <c r="G356" i="11" a="1"/>
  <c r="G356" i="11" s="1"/>
  <c r="H356" i="11"/>
  <c r="J356" i="11"/>
  <c r="G355" i="11" a="1"/>
  <c r="G355" i="11" s="1"/>
  <c r="H355" i="11"/>
  <c r="J355" i="11"/>
  <c r="G354" i="11" a="1"/>
  <c r="G354" i="11" s="1"/>
  <c r="H354" i="11"/>
  <c r="J354" i="11"/>
  <c r="G353" i="11" a="1"/>
  <c r="G353" i="11" s="1"/>
  <c r="H353" i="11"/>
  <c r="J353" i="11"/>
  <c r="G352" i="11" a="1"/>
  <c r="G352" i="11" s="1"/>
  <c r="H352" i="11"/>
  <c r="J352" i="11"/>
  <c r="G351" i="11" a="1"/>
  <c r="G351" i="11" s="1"/>
  <c r="H351" i="11"/>
  <c r="J351" i="11"/>
  <c r="G350" i="11" a="1"/>
  <c r="G350" i="11" s="1"/>
  <c r="H350" i="11"/>
  <c r="J350" i="11"/>
  <c r="G349" i="11" a="1"/>
  <c r="G349" i="11" s="1"/>
  <c r="H349" i="11"/>
  <c r="J349" i="11"/>
  <c r="G348" i="11" a="1"/>
  <c r="G348" i="11" s="1"/>
  <c r="H348" i="11"/>
  <c r="J348" i="11"/>
  <c r="G347" i="11" a="1"/>
  <c r="G347" i="11" s="1"/>
  <c r="H347" i="11"/>
  <c r="J347" i="11"/>
  <c r="G346" i="11" a="1"/>
  <c r="G346" i="11" s="1"/>
  <c r="G345" i="11" a="1"/>
  <c r="G345" i="11" s="1"/>
  <c r="H345" i="11"/>
  <c r="J345" i="11"/>
  <c r="G344" i="11" a="1"/>
  <c r="G344" i="11" s="1"/>
  <c r="G343" i="11" a="1"/>
  <c r="G343" i="11" s="1"/>
  <c r="H343" i="11"/>
  <c r="J343" i="11"/>
  <c r="G342" i="11" a="1"/>
  <c r="G342" i="11" s="1"/>
  <c r="G341" i="11" a="1"/>
  <c r="G341" i="11" s="1"/>
  <c r="H341" i="11"/>
  <c r="J341" i="11"/>
  <c r="G340" i="11" a="1"/>
  <c r="G340" i="11" s="1"/>
  <c r="H340" i="11"/>
  <c r="J340" i="11"/>
  <c r="G339" i="11" a="1"/>
  <c r="G339" i="11" s="1"/>
  <c r="H339" i="11"/>
  <c r="J339" i="11"/>
  <c r="G338" i="11" a="1"/>
  <c r="G338" i="11" s="1"/>
  <c r="H338" i="11"/>
  <c r="J338" i="11"/>
  <c r="H337" i="11"/>
  <c r="G337" i="11" a="1"/>
  <c r="G337" i="11" s="1"/>
  <c r="J337" i="11"/>
  <c r="G336" i="11" a="1"/>
  <c r="G336" i="11" s="1"/>
  <c r="H336" i="11"/>
  <c r="J336" i="11"/>
  <c r="G335" i="11" a="1"/>
  <c r="G335" i="11" s="1"/>
  <c r="H335" i="11"/>
  <c r="J335" i="11"/>
  <c r="G334" i="11" a="1"/>
  <c r="G334" i="11" s="1"/>
  <c r="H334" i="11"/>
  <c r="J334" i="11"/>
  <c r="G333" i="11" a="1"/>
  <c r="G333" i="11" s="1"/>
  <c r="G332" i="11" a="1"/>
  <c r="G332" i="11" s="1"/>
  <c r="H332" i="11"/>
  <c r="J332" i="11"/>
  <c r="G331" i="11" a="1"/>
  <c r="G331" i="11" s="1"/>
  <c r="H331" i="11"/>
  <c r="J331" i="11"/>
  <c r="G330" i="11" a="1"/>
  <c r="G330" i="11" s="1"/>
  <c r="H330" i="11"/>
  <c r="J330" i="11"/>
  <c r="G329" i="11" a="1"/>
  <c r="G329" i="11" s="1"/>
  <c r="H329" i="11"/>
  <c r="J329" i="11"/>
  <c r="G328" i="11" a="1"/>
  <c r="G328" i="11" s="1"/>
  <c r="H328" i="11"/>
  <c r="J328" i="11"/>
  <c r="G327" i="11" a="1"/>
  <c r="G327" i="11" s="1"/>
  <c r="H327" i="11"/>
  <c r="J327" i="11"/>
  <c r="G326" i="11" a="1"/>
  <c r="G326" i="11" s="1"/>
  <c r="H326" i="11"/>
  <c r="J326" i="11"/>
  <c r="G325" i="11" a="1"/>
  <c r="G325" i="11" s="1"/>
  <c r="H325" i="11"/>
  <c r="J325" i="11"/>
  <c r="G324" i="11" a="1"/>
  <c r="G324" i="11" s="1"/>
  <c r="H324" i="11"/>
  <c r="J324" i="11"/>
  <c r="G323" i="11" a="1"/>
  <c r="G323" i="11" s="1"/>
  <c r="G322" i="11" a="1"/>
  <c r="G322" i="11" s="1"/>
  <c r="H322" i="11"/>
  <c r="J322" i="11"/>
  <c r="G738" i="9" a="1"/>
  <c r="G738" i="9" s="1"/>
  <c r="J738" i="9" a="1"/>
  <c r="J738" i="9" s="1"/>
  <c r="K738" i="9" a="1"/>
  <c r="K738" i="9" s="1"/>
  <c r="L738" i="9"/>
  <c r="G737" i="9" a="1"/>
  <c r="G737" i="9" s="1"/>
  <c r="J737" i="9" a="1"/>
  <c r="J737" i="9" s="1"/>
  <c r="K737" i="9" a="1"/>
  <c r="K737" i="9" s="1"/>
  <c r="G736" i="9" a="1"/>
  <c r="G736" i="9" s="1"/>
  <c r="H736" i="9"/>
  <c r="J736" i="9" a="1"/>
  <c r="J736" i="9" s="1"/>
  <c r="K736" i="9" s="1" a="1"/>
  <c r="K736" i="9" s="1"/>
  <c r="L736" i="9"/>
  <c r="G735" i="9" a="1"/>
  <c r="G735" i="9" s="1"/>
  <c r="H735" i="9"/>
  <c r="J735" i="9" a="1"/>
  <c r="J735" i="9" s="1"/>
  <c r="L735" i="9"/>
  <c r="G734" i="9" a="1"/>
  <c r="G734" i="9" s="1"/>
  <c r="H734" i="9"/>
  <c r="J734" i="9" a="1"/>
  <c r="J734" i="9" s="1"/>
  <c r="L734" i="9"/>
  <c r="G733" i="9" a="1"/>
  <c r="G733" i="9" s="1"/>
  <c r="H733" i="9"/>
  <c r="J733" i="9" a="1"/>
  <c r="J733" i="9" s="1"/>
  <c r="L733" i="9"/>
  <c r="G732" i="9" a="1"/>
  <c r="G732" i="9" s="1"/>
  <c r="H732" i="9"/>
  <c r="J732" i="9" a="1"/>
  <c r="J732" i="9" s="1"/>
  <c r="L732" i="9"/>
  <c r="G731" i="9" a="1"/>
  <c r="G731" i="9" s="1"/>
  <c r="H731" i="9"/>
  <c r="J731" i="9" a="1"/>
  <c r="J731" i="9" s="1"/>
  <c r="L731" i="9"/>
  <c r="G730" i="9" a="1"/>
  <c r="G730" i="9" s="1"/>
  <c r="H730" i="9"/>
  <c r="J730" i="9" a="1"/>
  <c r="J730" i="9" s="1"/>
  <c r="L730" i="9"/>
  <c r="G729" i="9" a="1"/>
  <c r="G729" i="9" s="1"/>
  <c r="H729" i="9"/>
  <c r="J729" i="9" a="1"/>
  <c r="J729" i="9" s="1"/>
  <c r="L729" i="9"/>
  <c r="G728" i="9" a="1"/>
  <c r="G728" i="9" s="1"/>
  <c r="H728" i="9"/>
  <c r="J728" i="9" a="1"/>
  <c r="J728" i="9" s="1"/>
  <c r="L728" i="9"/>
  <c r="G727" i="9" a="1"/>
  <c r="G727" i="9" s="1"/>
  <c r="H727" i="9"/>
  <c r="J727" i="9" a="1"/>
  <c r="J727" i="9" s="1"/>
  <c r="L727" i="9"/>
  <c r="G726" i="9" a="1"/>
  <c r="G726" i="9" s="1"/>
  <c r="H726" i="9"/>
  <c r="J726" i="9" a="1"/>
  <c r="J726" i="9" s="1"/>
  <c r="L726" i="9"/>
  <c r="G725" i="9" a="1"/>
  <c r="G725" i="9" s="1"/>
  <c r="H725" i="9"/>
  <c r="J725" i="9" a="1"/>
  <c r="J725" i="9" s="1"/>
  <c r="K725" i="9" a="1"/>
  <c r="K725" i="9" s="1"/>
  <c r="L725" i="9"/>
  <c r="G724" i="9" a="1"/>
  <c r="G724" i="9" s="1"/>
  <c r="J724" i="9" a="1"/>
  <c r="J724" i="9" s="1"/>
  <c r="K724" i="9" a="1"/>
  <c r="K724" i="9" s="1"/>
  <c r="G722" i="9" a="1"/>
  <c r="G722" i="9" s="1"/>
  <c r="G723" i="9" a="1"/>
  <c r="G723" i="9" s="1"/>
  <c r="H722" i="9"/>
  <c r="H723" i="9"/>
  <c r="J722" i="9" a="1"/>
  <c r="J722" i="9" s="1"/>
  <c r="J723" i="9" a="1"/>
  <c r="J723" i="9" s="1"/>
  <c r="K723" i="9" s="1" a="1"/>
  <c r="K723" i="9" s="1"/>
  <c r="L722" i="9"/>
  <c r="L723" i="9"/>
  <c r="L721" i="9"/>
  <c r="J721" i="9" a="1"/>
  <c r="J721" i="9" s="1"/>
  <c r="H721" i="9"/>
  <c r="G721" i="9" a="1"/>
  <c r="G721" i="9" s="1"/>
  <c r="G720" i="9" a="1"/>
  <c r="G720" i="9" s="1"/>
  <c r="H720" i="9"/>
  <c r="J720" i="9" a="1"/>
  <c r="J720" i="9" s="1"/>
  <c r="L720" i="9"/>
  <c r="G719" i="9" a="1"/>
  <c r="G719" i="9" s="1"/>
  <c r="H719" i="9"/>
  <c r="J719" i="9" a="1"/>
  <c r="J719" i="9" s="1"/>
  <c r="L719" i="9"/>
  <c r="G718" i="9" a="1"/>
  <c r="G718" i="9" s="1"/>
  <c r="H718" i="9"/>
  <c r="J718" i="9" a="1"/>
  <c r="J718" i="9" s="1"/>
  <c r="L718" i="9"/>
  <c r="G717" i="9" a="1"/>
  <c r="G717" i="9" s="1"/>
  <c r="H717" i="9"/>
  <c r="J717" i="9" a="1"/>
  <c r="J717" i="9" s="1"/>
  <c r="L717" i="9"/>
  <c r="G716" i="9" a="1"/>
  <c r="G716" i="9" s="1"/>
  <c r="H716" i="9"/>
  <c r="J716" i="9" a="1"/>
  <c r="J716" i="9" s="1"/>
  <c r="L716" i="9"/>
  <c r="G715" i="9" a="1"/>
  <c r="G715" i="9" s="1"/>
  <c r="H715" i="9"/>
  <c r="J715" i="9" a="1"/>
  <c r="J715" i="9" s="1"/>
  <c r="L715" i="9"/>
  <c r="G714" i="9" a="1"/>
  <c r="G714" i="9" s="1"/>
  <c r="H714" i="9"/>
  <c r="J714" i="9" a="1"/>
  <c r="J714" i="9" s="1"/>
  <c r="K714" i="9" a="1"/>
  <c r="K714" i="9" s="1"/>
  <c r="L714" i="9"/>
  <c r="G713" i="9" a="1"/>
  <c r="G713" i="9" s="1"/>
  <c r="J713" i="9" a="1"/>
  <c r="J713" i="9" s="1"/>
  <c r="K713" i="9" a="1"/>
  <c r="K713" i="9" s="1"/>
  <c r="G712" i="9" a="1"/>
  <c r="G712" i="9" s="1"/>
  <c r="H712" i="9"/>
  <c r="J712" i="9" a="1"/>
  <c r="J712" i="9" s="1"/>
  <c r="L712" i="9"/>
  <c r="G711" i="9" a="1"/>
  <c r="G711" i="9" s="1"/>
  <c r="H711" i="9"/>
  <c r="J711" i="9" a="1"/>
  <c r="J711" i="9" s="1"/>
  <c r="L711" i="9"/>
  <c r="G710" i="9" a="1"/>
  <c r="G710" i="9" s="1"/>
  <c r="H710" i="9"/>
  <c r="J710" i="9" a="1"/>
  <c r="J710" i="9" s="1"/>
  <c r="L710" i="9"/>
  <c r="G709" i="9" a="1"/>
  <c r="G709" i="9" s="1"/>
  <c r="H709" i="9"/>
  <c r="J709" i="9" a="1"/>
  <c r="J709" i="9" s="1"/>
  <c r="L709" i="9"/>
  <c r="G708" i="9" a="1"/>
  <c r="G708" i="9" s="1"/>
  <c r="H708" i="9"/>
  <c r="J708" i="9" a="1"/>
  <c r="J708" i="9" s="1"/>
  <c r="K708" i="9" a="1"/>
  <c r="K708" i="9" s="1"/>
  <c r="L708" i="9"/>
  <c r="G707" i="9" a="1"/>
  <c r="G707" i="9" s="1"/>
  <c r="J707" i="9" a="1"/>
  <c r="J707" i="9" s="1"/>
  <c r="K707" i="9" a="1"/>
  <c r="K707" i="9" s="1"/>
  <c r="G706" i="9" a="1"/>
  <c r="G706" i="9" s="1"/>
  <c r="H706" i="9"/>
  <c r="J706" i="9" a="1"/>
  <c r="J706" i="9" s="1"/>
  <c r="K706" i="9" s="1" a="1"/>
  <c r="K706" i="9" s="1"/>
  <c r="L706" i="9"/>
  <c r="G705" i="9" a="1"/>
  <c r="G705" i="9" s="1"/>
  <c r="H705" i="9"/>
  <c r="J705" i="9" a="1"/>
  <c r="J705" i="9" s="1"/>
  <c r="L705" i="9"/>
  <c r="G704" i="9" a="1"/>
  <c r="G704" i="9" s="1"/>
  <c r="H704" i="9"/>
  <c r="J704" i="9" a="1"/>
  <c r="J704" i="9" s="1"/>
  <c r="L704" i="9"/>
  <c r="G703" i="9" a="1"/>
  <c r="G703" i="9" s="1"/>
  <c r="H703" i="9"/>
  <c r="J703" i="9" a="1"/>
  <c r="J703" i="9" s="1"/>
  <c r="L703" i="9"/>
  <c r="G702" i="9" a="1"/>
  <c r="G702" i="9" s="1"/>
  <c r="H702" i="9"/>
  <c r="J702" i="9" a="1"/>
  <c r="J702" i="9" s="1"/>
  <c r="L702" i="9"/>
  <c r="G701" i="9" a="1"/>
  <c r="G701" i="9" s="1"/>
  <c r="H701" i="9"/>
  <c r="J701" i="9" a="1"/>
  <c r="J701" i="9" s="1"/>
  <c r="L701" i="9"/>
  <c r="G700" i="9" a="1"/>
  <c r="G700" i="9" s="1"/>
  <c r="H700" i="9"/>
  <c r="J700" i="9" a="1"/>
  <c r="J700" i="9" s="1"/>
  <c r="L700" i="9"/>
  <c r="G699" i="9" a="1"/>
  <c r="G699" i="9" s="1"/>
  <c r="H699" i="9"/>
  <c r="J699" i="9" a="1"/>
  <c r="J699" i="9" s="1"/>
  <c r="L699" i="9"/>
  <c r="G698" i="9" a="1"/>
  <c r="G698" i="9" s="1"/>
  <c r="H698" i="9"/>
  <c r="J698" i="9" a="1"/>
  <c r="J698" i="9" s="1"/>
  <c r="K698" i="9" a="1"/>
  <c r="K698" i="9" s="1"/>
  <c r="L698" i="9"/>
  <c r="G697" i="9" a="1"/>
  <c r="G697" i="9" s="1"/>
  <c r="J697" i="9" a="1"/>
  <c r="J697" i="9" s="1"/>
  <c r="K697" i="9" a="1"/>
  <c r="K697" i="9" s="1"/>
  <c r="G696" i="9" a="1"/>
  <c r="G696" i="9" s="1"/>
  <c r="H696" i="9"/>
  <c r="J696" i="9" a="1"/>
  <c r="J696" i="9" s="1"/>
  <c r="K696" i="9" s="1" a="1"/>
  <c r="K696" i="9" s="1"/>
  <c r="L696" i="9"/>
  <c r="G695" i="9" a="1"/>
  <c r="G695" i="9" s="1"/>
  <c r="H695" i="9"/>
  <c r="J695" i="9" a="1"/>
  <c r="J695" i="9" s="1"/>
  <c r="L695" i="9"/>
  <c r="G694" i="9" a="1"/>
  <c r="G694" i="9" s="1"/>
  <c r="H694" i="9"/>
  <c r="J694" i="9" a="1"/>
  <c r="J694" i="9" s="1"/>
  <c r="L694" i="9"/>
  <c r="G693" i="9" a="1"/>
  <c r="G693" i="9" s="1"/>
  <c r="H693" i="9"/>
  <c r="J693" i="9" a="1"/>
  <c r="J693" i="9" s="1"/>
  <c r="L693" i="9"/>
  <c r="G692" i="9" a="1"/>
  <c r="G692" i="9" s="1"/>
  <c r="H692" i="9"/>
  <c r="J692" i="9" a="1"/>
  <c r="J692" i="9" s="1"/>
  <c r="L692" i="9"/>
  <c r="G691" i="9" a="1"/>
  <c r="G691" i="9" s="1"/>
  <c r="H691" i="9"/>
  <c r="J691" i="9" a="1"/>
  <c r="J691" i="9" s="1"/>
  <c r="L691" i="9"/>
  <c r="G690" i="9" a="1"/>
  <c r="G690" i="9" s="1"/>
  <c r="H690" i="9"/>
  <c r="J690" i="9" a="1"/>
  <c r="J690" i="9" s="1"/>
  <c r="L690" i="9"/>
  <c r="G689" i="9" a="1"/>
  <c r="G689" i="9" s="1"/>
  <c r="H689" i="9"/>
  <c r="J689" i="9" a="1"/>
  <c r="J689" i="9" s="1"/>
  <c r="L689" i="9"/>
  <c r="G688" i="9" a="1"/>
  <c r="G688" i="9" s="1"/>
  <c r="H688" i="9"/>
  <c r="J688" i="9" a="1"/>
  <c r="J688" i="9" s="1"/>
  <c r="K688" i="9" a="1"/>
  <c r="K688" i="9" s="1"/>
  <c r="L688" i="9"/>
  <c r="K687" i="9" a="1"/>
  <c r="K687" i="9" s="1"/>
  <c r="J687" i="9" a="1"/>
  <c r="J687" i="9" s="1"/>
  <c r="G687" i="9" a="1"/>
  <c r="G687" i="9" s="1"/>
  <c r="G686" i="9" a="1"/>
  <c r="G686" i="9" s="1"/>
  <c r="H686" i="9"/>
  <c r="J686" i="9" a="1"/>
  <c r="J686" i="9" s="1"/>
  <c r="K686" i="9" s="1" a="1"/>
  <c r="K686" i="9" s="1"/>
  <c r="L686" i="9"/>
  <c r="G685" i="9" a="1"/>
  <c r="G685" i="9" s="1"/>
  <c r="H685" i="9"/>
  <c r="J685" i="9" a="1"/>
  <c r="J685" i="9" s="1"/>
  <c r="L685" i="9"/>
  <c r="G684" i="9" a="1"/>
  <c r="G684" i="9" s="1"/>
  <c r="H684" i="9"/>
  <c r="J684" i="9" a="1"/>
  <c r="J684" i="9" s="1"/>
  <c r="L684" i="9"/>
  <c r="G683" i="9" a="1"/>
  <c r="G683" i="9" s="1"/>
  <c r="H683" i="9"/>
  <c r="J683" i="9" a="1"/>
  <c r="J683" i="9" s="1"/>
  <c r="L683" i="9"/>
  <c r="G682" i="9" a="1"/>
  <c r="G682" i="9" s="1"/>
  <c r="H682" i="9"/>
  <c r="J682" i="9" a="1"/>
  <c r="J682" i="9" s="1"/>
  <c r="L682" i="9"/>
  <c r="G681" i="9" a="1"/>
  <c r="G681" i="9" s="1"/>
  <c r="H681" i="9"/>
  <c r="J681" i="9" a="1"/>
  <c r="J681" i="9" s="1"/>
  <c r="L681" i="9"/>
  <c r="G680" i="9" a="1"/>
  <c r="G680" i="9" s="1"/>
  <c r="H680" i="9"/>
  <c r="J680" i="9" a="1"/>
  <c r="J680" i="9" s="1"/>
  <c r="L680" i="9"/>
  <c r="G676" i="9" a="1"/>
  <c r="G676" i="9" s="1"/>
  <c r="G677" i="9" a="1"/>
  <c r="G677" i="9" s="1"/>
  <c r="G678" i="9" a="1"/>
  <c r="G678" i="9" s="1"/>
  <c r="G679" i="9" a="1"/>
  <c r="G679" i="9" s="1"/>
  <c r="H676" i="9"/>
  <c r="H677" i="9"/>
  <c r="H678" i="9"/>
  <c r="H679" i="9"/>
  <c r="J676" i="9" a="1"/>
  <c r="J676" i="9" s="1"/>
  <c r="J677" i="9" a="1"/>
  <c r="J677" i="9" s="1"/>
  <c r="J678" i="9" a="1"/>
  <c r="J678" i="9" s="1"/>
  <c r="J679" i="9" a="1"/>
  <c r="J679" i="9" s="1"/>
  <c r="K676" i="9" a="1"/>
  <c r="K676" i="9" s="1"/>
  <c r="L676" i="9"/>
  <c r="L677" i="9"/>
  <c r="L678" i="9"/>
  <c r="L679" i="9"/>
  <c r="K675" i="9" a="1"/>
  <c r="K675" i="9" s="1"/>
  <c r="J675" i="9" a="1"/>
  <c r="J675" i="9" s="1"/>
  <c r="G675" i="9" a="1"/>
  <c r="G675" i="9" s="1"/>
  <c r="G674" i="9" a="1"/>
  <c r="G674" i="9" s="1"/>
  <c r="J674" i="9" a="1"/>
  <c r="J674" i="9" s="1"/>
  <c r="G673" i="9" a="1"/>
  <c r="G673" i="9" s="1"/>
  <c r="H673" i="9"/>
  <c r="J673" i="9" a="1"/>
  <c r="J673" i="9" s="1"/>
  <c r="L673" i="9"/>
  <c r="G672" i="9" a="1"/>
  <c r="G672" i="9" s="1"/>
  <c r="L1021" i="9" l="1"/>
  <c r="H983" i="9"/>
  <c r="K970" i="9" a="1"/>
  <c r="K970" i="9" s="1"/>
  <c r="K971" i="9" s="1" a="1"/>
  <c r="K971" i="9" s="1"/>
  <c r="K972" i="9" s="1" a="1"/>
  <c r="K972" i="9" s="1"/>
  <c r="K973" i="9" s="1" a="1"/>
  <c r="K973" i="9" s="1"/>
  <c r="K974" i="9" s="1" a="1"/>
  <c r="K974" i="9" s="1"/>
  <c r="K975" i="9" s="1" a="1"/>
  <c r="K975" i="9" s="1"/>
  <c r="K976" i="9" s="1" a="1"/>
  <c r="K976" i="9" s="1"/>
  <c r="K977" i="9" s="1" a="1"/>
  <c r="K977" i="9" s="1"/>
  <c r="K978" i="9" s="1" a="1"/>
  <c r="K978" i="9" s="1"/>
  <c r="K979" i="9" s="1" a="1"/>
  <c r="K979" i="9" s="1"/>
  <c r="K980" i="9" s="1" a="1"/>
  <c r="K980" i="9" s="1"/>
  <c r="K981" i="9" s="1" a="1"/>
  <c r="K981" i="9" s="1"/>
  <c r="H968" i="9"/>
  <c r="K958" i="9" a="1"/>
  <c r="K958" i="9" s="1"/>
  <c r="H956" i="9"/>
  <c r="K955" i="9" a="1"/>
  <c r="K955" i="9" s="1"/>
  <c r="K947" i="9" a="1"/>
  <c r="K947" i="9" s="1"/>
  <c r="K948" i="9" s="1" a="1"/>
  <c r="K948" i="9" s="1"/>
  <c r="K949" i="9" s="1" a="1"/>
  <c r="K949" i="9" s="1"/>
  <c r="K950" i="9" s="1" a="1"/>
  <c r="K950" i="9" s="1"/>
  <c r="K951" i="9" s="1" a="1"/>
  <c r="K951" i="9" s="1"/>
  <c r="K952" i="9" s="1" a="1"/>
  <c r="K952" i="9" s="1"/>
  <c r="K953" i="9" s="1" a="1"/>
  <c r="K953" i="9" s="1"/>
  <c r="K954" i="9" s="1" a="1"/>
  <c r="K954" i="9" s="1"/>
  <c r="H945" i="9"/>
  <c r="K936" i="9" a="1"/>
  <c r="K936" i="9" s="1"/>
  <c r="H934" i="9"/>
  <c r="K926" i="9" a="1"/>
  <c r="K926" i="9" s="1"/>
  <c r="H924" i="9"/>
  <c r="K915" i="9" a="1"/>
  <c r="K915" i="9" s="1"/>
  <c r="H913" i="9"/>
  <c r="K903" i="9" a="1"/>
  <c r="K903" i="9" s="1"/>
  <c r="K900" i="9" a="1"/>
  <c r="K900" i="9" s="1"/>
  <c r="H901" i="9"/>
  <c r="K892" i="9" a="1"/>
  <c r="K892" i="9" s="1"/>
  <c r="K893" i="9" s="1" a="1"/>
  <c r="K893" i="9" s="1"/>
  <c r="K894" i="9" s="1" a="1"/>
  <c r="K894" i="9" s="1"/>
  <c r="K895" i="9" s="1" a="1"/>
  <c r="K895" i="9" s="1"/>
  <c r="K896" i="9" s="1" a="1"/>
  <c r="K896" i="9" s="1"/>
  <c r="K897" i="9" s="1" a="1"/>
  <c r="K897" i="9" s="1"/>
  <c r="K898" i="9" s="1" a="1"/>
  <c r="K898" i="9" s="1"/>
  <c r="K899" i="9" s="1" a="1"/>
  <c r="K899" i="9" s="1"/>
  <c r="H890" i="9"/>
  <c r="K884" i="9" a="1"/>
  <c r="K884" i="9" s="1"/>
  <c r="H882" i="9"/>
  <c r="K873" i="9" a="1"/>
  <c r="K873" i="9" s="1"/>
  <c r="K874" i="9" s="1" a="1"/>
  <c r="K874" i="9" s="1"/>
  <c r="K875" i="9" s="1" a="1"/>
  <c r="K875" i="9" s="1"/>
  <c r="K876" i="9" s="1" a="1"/>
  <c r="K876" i="9" s="1"/>
  <c r="K877" i="9" s="1" a="1"/>
  <c r="K877" i="9" s="1"/>
  <c r="K878" i="9" s="1" a="1"/>
  <c r="K878" i="9" s="1"/>
  <c r="K879" i="9" s="1" a="1"/>
  <c r="K879" i="9" s="1"/>
  <c r="K880" i="9" s="1" a="1"/>
  <c r="K880" i="9" s="1"/>
  <c r="H871" i="9"/>
  <c r="K862" i="9" a="1"/>
  <c r="K862" i="9" s="1"/>
  <c r="K863" i="9" s="1" a="1"/>
  <c r="K863" i="9" s="1"/>
  <c r="K864" i="9" s="1" a="1"/>
  <c r="K864" i="9" s="1"/>
  <c r="K865" i="9" s="1" a="1"/>
  <c r="K865" i="9" s="1"/>
  <c r="K866" i="9" s="1" a="1"/>
  <c r="K866" i="9" s="1"/>
  <c r="K867" i="9" s="1" a="1"/>
  <c r="K867" i="9" s="1"/>
  <c r="K868" i="9" s="1" a="1"/>
  <c r="K868" i="9" s="1"/>
  <c r="K869" i="9" s="1" a="1"/>
  <c r="K869" i="9" s="1"/>
  <c r="H860" i="9"/>
  <c r="K847" i="9" a="1"/>
  <c r="K847" i="9" s="1"/>
  <c r="H845" i="9"/>
  <c r="K844" i="9" a="1"/>
  <c r="K844" i="9" s="1"/>
  <c r="K838" i="9" a="1"/>
  <c r="K838" i="9" s="1"/>
  <c r="H836" i="9"/>
  <c r="K828" i="9" a="1"/>
  <c r="K828" i="9" s="1"/>
  <c r="K825" i="9" a="1"/>
  <c r="K825" i="9" s="1"/>
  <c r="H826" i="9"/>
  <c r="K816" i="9" a="1"/>
  <c r="K816" i="9" s="1"/>
  <c r="K813" i="9" a="1"/>
  <c r="K813" i="9" s="1"/>
  <c r="H814" i="9"/>
  <c r="K805" i="9" a="1"/>
  <c r="K805" i="9" s="1"/>
  <c r="K806" i="9" s="1" a="1"/>
  <c r="K806" i="9" s="1"/>
  <c r="K807" i="9" s="1" a="1"/>
  <c r="K807" i="9" s="1"/>
  <c r="K808" i="9" s="1" a="1"/>
  <c r="K808" i="9" s="1"/>
  <c r="K809" i="9" s="1" a="1"/>
  <c r="K809" i="9" s="1"/>
  <c r="K810" i="9" s="1" a="1"/>
  <c r="K810" i="9" s="1"/>
  <c r="K811" i="9" s="1" a="1"/>
  <c r="K811" i="9" s="1"/>
  <c r="K812" i="9" s="1" a="1"/>
  <c r="K812" i="9" s="1"/>
  <c r="H803" i="9"/>
  <c r="K792" i="9" a="1"/>
  <c r="K792" i="9" s="1"/>
  <c r="K793" i="9" s="1" a="1"/>
  <c r="K793" i="9" s="1"/>
  <c r="K794" i="9" s="1" a="1"/>
  <c r="K794" i="9" s="1"/>
  <c r="K795" i="9" s="1" a="1"/>
  <c r="K795" i="9" s="1"/>
  <c r="K796" i="9" s="1" a="1"/>
  <c r="K796" i="9" s="1"/>
  <c r="K797" i="9" s="1" a="1"/>
  <c r="K797" i="9" s="1"/>
  <c r="K798" i="9" s="1" a="1"/>
  <c r="K798" i="9" s="1"/>
  <c r="K799" i="9" s="1" a="1"/>
  <c r="K799" i="9" s="1"/>
  <c r="K800" i="9" s="1" a="1"/>
  <c r="K800" i="9" s="1"/>
  <c r="K801" i="9" s="1" a="1"/>
  <c r="K801" i="9" s="1"/>
  <c r="K802" i="9" a="1"/>
  <c r="K802" i="9" s="1"/>
  <c r="K789" i="9" a="1"/>
  <c r="K789" i="9" s="1"/>
  <c r="H790" i="9"/>
  <c r="K781" i="9" a="1"/>
  <c r="K781" i="9" s="1"/>
  <c r="K782" i="9" s="1" a="1"/>
  <c r="K782" i="9" s="1"/>
  <c r="K783" i="9" s="1" a="1"/>
  <c r="K783" i="9" s="1"/>
  <c r="K784" i="9" s="1" a="1"/>
  <c r="K784" i="9" s="1"/>
  <c r="K785" i="9" s="1" a="1"/>
  <c r="K785" i="9" s="1"/>
  <c r="K786" i="9" s="1" a="1"/>
  <c r="K786" i="9" s="1"/>
  <c r="K787" i="9" s="1" a="1"/>
  <c r="K787" i="9" s="1"/>
  <c r="K788" i="9" s="1" a="1"/>
  <c r="K788" i="9" s="1"/>
  <c r="H779" i="9"/>
  <c r="K771" i="9" a="1"/>
  <c r="K771" i="9" s="1"/>
  <c r="H769" i="9"/>
  <c r="K756" i="9" a="1"/>
  <c r="K756" i="9" s="1"/>
  <c r="K759" i="9" a="1"/>
  <c r="K759" i="9" s="1"/>
  <c r="K760" i="9" s="1" a="1"/>
  <c r="K760" i="9" s="1"/>
  <c r="K761" i="9" s="1" a="1"/>
  <c r="K761" i="9" s="1"/>
  <c r="K762" i="9" s="1" a="1"/>
  <c r="K762" i="9" s="1"/>
  <c r="K763" i="9" s="1" a="1"/>
  <c r="K763" i="9" s="1"/>
  <c r="K764" i="9" s="1" a="1"/>
  <c r="K764" i="9" s="1"/>
  <c r="K765" i="9" s="1" a="1"/>
  <c r="K765" i="9" s="1"/>
  <c r="K766" i="9" s="1" a="1"/>
  <c r="K766" i="9" s="1"/>
  <c r="K767" i="9" s="1" a="1"/>
  <c r="K767" i="9" s="1"/>
  <c r="H757" i="9"/>
  <c r="K749" i="9" a="1"/>
  <c r="K749" i="9" s="1"/>
  <c r="H747" i="9"/>
  <c r="K739" i="9" a="1"/>
  <c r="K739" i="9" s="1"/>
  <c r="K740" i="9" s="1" a="1"/>
  <c r="K740" i="9" s="1"/>
  <c r="K741" i="9" s="1" a="1"/>
  <c r="K741" i="9" s="1"/>
  <c r="K742" i="9" s="1" a="1"/>
  <c r="K742" i="9" s="1"/>
  <c r="K743" i="9" s="1" a="1"/>
  <c r="K743" i="9" s="1"/>
  <c r="K744" i="9" s="1" a="1"/>
  <c r="K744" i="9" s="1"/>
  <c r="K745" i="9" s="1" a="1"/>
  <c r="K745" i="9" s="1"/>
  <c r="H502" i="11"/>
  <c r="J502" i="11"/>
  <c r="H500" i="11"/>
  <c r="J500" i="11"/>
  <c r="H489" i="11"/>
  <c r="J489" i="11"/>
  <c r="H480" i="11"/>
  <c r="J480" i="11"/>
  <c r="H478" i="11"/>
  <c r="J478" i="11"/>
  <c r="H474" i="11"/>
  <c r="J474" i="11"/>
  <c r="H467" i="11"/>
  <c r="J467" i="11"/>
  <c r="J458" i="11"/>
  <c r="H458" i="11"/>
  <c r="H456" i="11"/>
  <c r="J456" i="11"/>
  <c r="H452" i="11"/>
  <c r="J452" i="11"/>
  <c r="H441" i="11"/>
  <c r="J441" i="11"/>
  <c r="H433" i="11"/>
  <c r="J433" i="11"/>
  <c r="H428" i="11"/>
  <c r="J428" i="11"/>
  <c r="H419" i="11"/>
  <c r="J419" i="11"/>
  <c r="H417" i="11"/>
  <c r="J417" i="11"/>
  <c r="H409" i="11"/>
  <c r="J409" i="11"/>
  <c r="H403" i="11"/>
  <c r="J403" i="11"/>
  <c r="H399" i="11"/>
  <c r="J399" i="11"/>
  <c r="H392" i="11"/>
  <c r="J392" i="11"/>
  <c r="J390" i="11"/>
  <c r="H384" i="11"/>
  <c r="J384" i="11"/>
  <c r="J378" i="11"/>
  <c r="H378" i="11"/>
  <c r="H376" i="11"/>
  <c r="J376" i="11"/>
  <c r="H367" i="11"/>
  <c r="J367" i="11"/>
  <c r="J358" i="11"/>
  <c r="H358" i="11"/>
  <c r="J323" i="11"/>
  <c r="H346" i="11"/>
  <c r="J346" i="11"/>
  <c r="J344" i="11"/>
  <c r="H344" i="11"/>
  <c r="H342" i="11"/>
  <c r="J342" i="11"/>
  <c r="J333" i="11"/>
  <c r="H333" i="11"/>
  <c r="H323" i="11"/>
  <c r="H737" i="9"/>
  <c r="K726" i="9" a="1"/>
  <c r="K726" i="9" s="1"/>
  <c r="K727" i="9" s="1" a="1"/>
  <c r="K727" i="9" s="1"/>
  <c r="K728" i="9" s="1" a="1"/>
  <c r="K728" i="9" s="1"/>
  <c r="K729" i="9" s="1" a="1"/>
  <c r="K729" i="9" s="1"/>
  <c r="K730" i="9" s="1" a="1"/>
  <c r="K730" i="9" s="1"/>
  <c r="K731" i="9" s="1" a="1"/>
  <c r="K731" i="9" s="1"/>
  <c r="K732" i="9" s="1" a="1"/>
  <c r="K732" i="9" s="1"/>
  <c r="K733" i="9" s="1" a="1"/>
  <c r="K733" i="9" s="1"/>
  <c r="K734" i="9" s="1" a="1"/>
  <c r="K734" i="9" s="1"/>
  <c r="K735" i="9" s="1" a="1"/>
  <c r="K735" i="9" s="1"/>
  <c r="H724" i="9"/>
  <c r="K715" i="9" a="1"/>
  <c r="K715" i="9" s="1"/>
  <c r="K716" i="9" s="1" a="1"/>
  <c r="K716" i="9" s="1"/>
  <c r="K717" i="9" s="1" a="1"/>
  <c r="K717" i="9" s="1"/>
  <c r="K718" i="9" s="1" a="1"/>
  <c r="K718" i="9" s="1"/>
  <c r="K719" i="9" s="1" a="1"/>
  <c r="K719" i="9" s="1"/>
  <c r="K720" i="9" s="1" a="1"/>
  <c r="K720" i="9" s="1"/>
  <c r="K721" i="9" s="1" a="1"/>
  <c r="K721" i="9" s="1"/>
  <c r="K722" i="9" s="1" a="1"/>
  <c r="K722" i="9" s="1"/>
  <c r="H713" i="9"/>
  <c r="K709" i="9" a="1"/>
  <c r="K709" i="9" s="1"/>
  <c r="K710" i="9" s="1" a="1"/>
  <c r="K710" i="9" s="1"/>
  <c r="K711" i="9" s="1" a="1"/>
  <c r="K711" i="9" s="1"/>
  <c r="K712" i="9" a="1"/>
  <c r="K712" i="9" s="1"/>
  <c r="H707" i="9"/>
  <c r="K699" i="9" a="1"/>
  <c r="K699" i="9" s="1"/>
  <c r="K700" i="9" s="1" a="1"/>
  <c r="K700" i="9" s="1"/>
  <c r="K701" i="9" s="1" a="1"/>
  <c r="K701" i="9" s="1"/>
  <c r="K702" i="9" s="1" a="1"/>
  <c r="K702" i="9" s="1"/>
  <c r="K703" i="9" s="1" a="1"/>
  <c r="K703" i="9" s="1"/>
  <c r="K704" i="9" s="1" a="1"/>
  <c r="K704" i="9" s="1"/>
  <c r="K705" i="9" s="1" a="1"/>
  <c r="K705" i="9" s="1"/>
  <c r="H697" i="9"/>
  <c r="K689" i="9" a="1"/>
  <c r="K689" i="9" s="1"/>
  <c r="K674" i="9" a="1"/>
  <c r="K674" i="9" s="1"/>
  <c r="K677" i="9" a="1"/>
  <c r="K677" i="9" s="1"/>
  <c r="K678" i="9" s="1" a="1"/>
  <c r="K678" i="9" s="1"/>
  <c r="K679" i="9" s="1" a="1"/>
  <c r="K679" i="9" s="1"/>
  <c r="K680" i="9" s="1" a="1"/>
  <c r="K680" i="9" s="1"/>
  <c r="K681" i="9" s="1" a="1"/>
  <c r="K681" i="9" s="1"/>
  <c r="K682" i="9" s="1" a="1"/>
  <c r="K682" i="9" s="1"/>
  <c r="K683" i="9" s="1" a="1"/>
  <c r="K683" i="9" s="1"/>
  <c r="K684" i="9" s="1" a="1"/>
  <c r="K684" i="9" s="1"/>
  <c r="K685" i="9" s="1" a="1"/>
  <c r="K685" i="9" s="1"/>
  <c r="L983" i="9" l="1"/>
  <c r="K959" i="9" a="1"/>
  <c r="K959" i="9" s="1"/>
  <c r="K960" i="9" s="1" a="1"/>
  <c r="K960" i="9" s="1"/>
  <c r="K961" i="9" s="1" a="1"/>
  <c r="K961" i="9" s="1"/>
  <c r="K962" i="9" s="1" a="1"/>
  <c r="K962" i="9" s="1"/>
  <c r="K963" i="9" s="1" a="1"/>
  <c r="K963" i="9" s="1"/>
  <c r="K964" i="9" s="1" a="1"/>
  <c r="K964" i="9" s="1"/>
  <c r="K965" i="9" s="1" a="1"/>
  <c r="K965" i="9" s="1"/>
  <c r="K966" i="9" s="1" a="1"/>
  <c r="K966" i="9" s="1"/>
  <c r="L956" i="9"/>
  <c r="K937" i="9" a="1"/>
  <c r="K937" i="9" s="1"/>
  <c r="K938" i="9" s="1" a="1"/>
  <c r="K938" i="9" s="1"/>
  <c r="K939" i="9" s="1" a="1"/>
  <c r="K939" i="9" s="1"/>
  <c r="K940" i="9" s="1" a="1"/>
  <c r="K940" i="9" s="1"/>
  <c r="K941" i="9" s="1" a="1"/>
  <c r="K941" i="9" s="1"/>
  <c r="K942" i="9" s="1" a="1"/>
  <c r="K942" i="9" s="1"/>
  <c r="K943" i="9" s="1" a="1"/>
  <c r="K943" i="9" s="1"/>
  <c r="K927" i="9" a="1"/>
  <c r="K927" i="9" s="1"/>
  <c r="K928" i="9" s="1" a="1"/>
  <c r="K928" i="9" s="1"/>
  <c r="K929" i="9" s="1" a="1"/>
  <c r="K929" i="9" s="1"/>
  <c r="K930" i="9" s="1" a="1"/>
  <c r="K930" i="9" s="1"/>
  <c r="K931" i="9" s="1" a="1"/>
  <c r="K931" i="9" s="1"/>
  <c r="K932" i="9" s="1" a="1"/>
  <c r="K932" i="9" s="1"/>
  <c r="K916" i="9" a="1"/>
  <c r="K916" i="9" s="1"/>
  <c r="K904" i="9" a="1"/>
  <c r="K904" i="9" s="1"/>
  <c r="K905" i="9" s="1" a="1"/>
  <c r="K905" i="9" s="1"/>
  <c r="K906" i="9" s="1" a="1"/>
  <c r="K906" i="9" s="1"/>
  <c r="K907" i="9" s="1" a="1"/>
  <c r="K907" i="9" s="1"/>
  <c r="K908" i="9" s="1" a="1"/>
  <c r="K908" i="9" s="1"/>
  <c r="K909" i="9" s="1" a="1"/>
  <c r="K909" i="9" s="1"/>
  <c r="K910" i="9" s="1" a="1"/>
  <c r="K910" i="9" s="1"/>
  <c r="K911" i="9" s="1" a="1"/>
  <c r="K911" i="9" s="1"/>
  <c r="K912" i="9" s="1" a="1"/>
  <c r="K912" i="9" s="1"/>
  <c r="L901" i="9"/>
  <c r="K885" i="9" a="1"/>
  <c r="K885" i="9" s="1"/>
  <c r="K886" i="9" s="1" a="1"/>
  <c r="K886" i="9" s="1"/>
  <c r="K887" i="9" s="1" a="1"/>
  <c r="K887" i="9" s="1"/>
  <c r="K888" i="9" s="1" a="1"/>
  <c r="K888" i="9" s="1"/>
  <c r="L882" i="9"/>
  <c r="L871" i="9"/>
  <c r="K848" i="9" a="1"/>
  <c r="K848" i="9" s="1"/>
  <c r="K849" i="9" s="1" a="1"/>
  <c r="K849" i="9" s="1"/>
  <c r="K850" i="9" s="1" a="1"/>
  <c r="K850" i="9" s="1"/>
  <c r="K851" i="9" s="1" a="1"/>
  <c r="K851" i="9" s="1"/>
  <c r="K852" i="9" s="1" a="1"/>
  <c r="K852" i="9" s="1"/>
  <c r="K853" i="9" s="1" a="1"/>
  <c r="K853" i="9" s="1"/>
  <c r="K854" i="9" s="1" a="1"/>
  <c r="K854" i="9" s="1"/>
  <c r="K855" i="9" s="1" a="1"/>
  <c r="K855" i="9" s="1"/>
  <c r="K856" i="9" s="1" a="1"/>
  <c r="K856" i="9" s="1"/>
  <c r="K857" i="9" s="1" a="1"/>
  <c r="K857" i="9" s="1"/>
  <c r="K858" i="9" s="1" a="1"/>
  <c r="K858" i="9" s="1"/>
  <c r="K839" i="9" a="1"/>
  <c r="K839" i="9" s="1"/>
  <c r="K840" i="9" s="1" a="1"/>
  <c r="K840" i="9" s="1"/>
  <c r="K841" i="9" s="1" a="1"/>
  <c r="K841" i="9" s="1"/>
  <c r="K842" i="9" s="1" a="1"/>
  <c r="K842" i="9" s="1"/>
  <c r="K843" i="9" s="1" a="1"/>
  <c r="K843" i="9" s="1"/>
  <c r="K829" i="9" a="1"/>
  <c r="K829" i="9" s="1"/>
  <c r="K830" i="9" s="1" a="1"/>
  <c r="K830" i="9" s="1"/>
  <c r="K831" i="9" s="1" a="1"/>
  <c r="K831" i="9" s="1"/>
  <c r="K832" i="9" s="1" a="1"/>
  <c r="K832" i="9" s="1"/>
  <c r="K833" i="9" s="1" a="1"/>
  <c r="K833" i="9" s="1"/>
  <c r="K834" i="9" s="1" a="1"/>
  <c r="K834" i="9" s="1"/>
  <c r="K817" i="9" a="1"/>
  <c r="K817" i="9" s="1"/>
  <c r="K818" i="9" s="1" a="1"/>
  <c r="K818" i="9" s="1"/>
  <c r="K819" i="9" s="1" a="1"/>
  <c r="K819" i="9" s="1"/>
  <c r="K820" i="9" s="1" a="1"/>
  <c r="K820" i="9" s="1"/>
  <c r="K821" i="9" s="1" a="1"/>
  <c r="K821" i="9" s="1"/>
  <c r="K822" i="9" s="1" a="1"/>
  <c r="K822" i="9" s="1"/>
  <c r="K823" i="9" s="1" a="1"/>
  <c r="K823" i="9" s="1"/>
  <c r="K824" i="9" s="1" a="1"/>
  <c r="K824" i="9" s="1"/>
  <c r="L814" i="9"/>
  <c r="L803" i="9"/>
  <c r="L790" i="9"/>
  <c r="K772" i="9" a="1"/>
  <c r="K772" i="9" s="1"/>
  <c r="K773" i="9" s="1" a="1"/>
  <c r="K773" i="9" s="1"/>
  <c r="K774" i="9" s="1" a="1"/>
  <c r="K774" i="9" s="1"/>
  <c r="K775" i="9" s="1" a="1"/>
  <c r="K775" i="9" s="1"/>
  <c r="K776" i="9" s="1" a="1"/>
  <c r="K776" i="9" s="1"/>
  <c r="K777" i="9" s="1" a="1"/>
  <c r="K777" i="9" s="1"/>
  <c r="L769" i="9"/>
  <c r="K750" i="9" a="1"/>
  <c r="K750" i="9" s="1"/>
  <c r="K751" i="9" s="1" a="1"/>
  <c r="K751" i="9" s="1"/>
  <c r="K752" i="9" s="1" a="1"/>
  <c r="K752" i="9" s="1"/>
  <c r="K753" i="9" s="1" a="1"/>
  <c r="K753" i="9" s="1"/>
  <c r="K754" i="9" s="1" a="1"/>
  <c r="K754" i="9" s="1"/>
  <c r="K755" i="9" s="1" a="1"/>
  <c r="K755" i="9" s="1"/>
  <c r="L747" i="9"/>
  <c r="L737" i="9"/>
  <c r="L724" i="9"/>
  <c r="L713" i="9"/>
  <c r="L707" i="9"/>
  <c r="K690" i="9" a="1"/>
  <c r="K690" i="9" s="1"/>
  <c r="K691" i="9" s="1" a="1"/>
  <c r="K691" i="9" s="1"/>
  <c r="K692" i="9" s="1" a="1"/>
  <c r="K692" i="9" s="1"/>
  <c r="K693" i="9" s="1" a="1"/>
  <c r="K693" i="9" s="1"/>
  <c r="K694" i="9" s="1" a="1"/>
  <c r="K694" i="9" s="1"/>
  <c r="K695" i="9" s="1" a="1"/>
  <c r="K695" i="9" s="1"/>
  <c r="L968" i="9" l="1"/>
  <c r="L945" i="9"/>
  <c r="L934" i="9"/>
  <c r="K917" i="9" a="1"/>
  <c r="K917" i="9" s="1"/>
  <c r="K918" i="9" s="1" a="1"/>
  <c r="K918" i="9" s="1"/>
  <c r="K919" i="9" s="1" a="1"/>
  <c r="K919" i="9" s="1"/>
  <c r="K920" i="9" s="1" a="1"/>
  <c r="K920" i="9" s="1"/>
  <c r="K921" i="9" s="1" a="1"/>
  <c r="K921" i="9" s="1"/>
  <c r="K922" i="9" s="1" a="1"/>
  <c r="K922" i="9" s="1"/>
  <c r="L913" i="9"/>
  <c r="L890" i="9"/>
  <c r="L860" i="9"/>
  <c r="L845" i="9"/>
  <c r="L836" i="9"/>
  <c r="L826" i="9"/>
  <c r="L779" i="9"/>
  <c r="L757" i="9"/>
  <c r="L697" i="9"/>
  <c r="L924" i="9" l="1"/>
  <c r="H672" i="9"/>
  <c r="J672" i="9" a="1"/>
  <c r="J672" i="9" s="1"/>
  <c r="L672" i="9"/>
  <c r="K661" i="9" a="1"/>
  <c r="K661" i="9" s="1"/>
  <c r="J661" i="9" a="1"/>
  <c r="J661" i="9" s="1"/>
  <c r="G661" i="9" a="1"/>
  <c r="G661" i="9" s="1"/>
  <c r="G660" i="9" a="1"/>
  <c r="G660" i="9" s="1"/>
  <c r="G662" i="9" a="1"/>
  <c r="G662" i="9" s="1"/>
  <c r="G663" i="9" a="1"/>
  <c r="G663" i="9" s="1"/>
  <c r="G664" i="9" a="1"/>
  <c r="G664" i="9" s="1"/>
  <c r="G665" i="9" a="1"/>
  <c r="G665" i="9" s="1"/>
  <c r="G666" i="9" a="1"/>
  <c r="G666" i="9" s="1"/>
  <c r="G667" i="9" a="1"/>
  <c r="G667" i="9" s="1"/>
  <c r="G669" i="9" a="1"/>
  <c r="G669" i="9" s="1"/>
  <c r="G670" i="9" a="1"/>
  <c r="G670" i="9" s="1"/>
  <c r="G671" i="9" a="1"/>
  <c r="G671" i="9" s="1"/>
  <c r="H660" i="9"/>
  <c r="H662" i="9"/>
  <c r="H663" i="9"/>
  <c r="H664" i="9"/>
  <c r="H665" i="9"/>
  <c r="H666" i="9"/>
  <c r="H669" i="9"/>
  <c r="H670" i="9"/>
  <c r="H671" i="9"/>
  <c r="J660" i="9" a="1"/>
  <c r="J660" i="9" s="1"/>
  <c r="J662" i="9" a="1"/>
  <c r="J662" i="9" s="1"/>
  <c r="K662" i="9" s="1" a="1"/>
  <c r="K662" i="9" s="1"/>
  <c r="J663" i="9" a="1"/>
  <c r="J663" i="9" s="1"/>
  <c r="J664" i="9" a="1"/>
  <c r="J664" i="9" s="1"/>
  <c r="J665" i="9" a="1"/>
  <c r="J665" i="9" s="1"/>
  <c r="J666" i="9" a="1"/>
  <c r="J666" i="9" s="1"/>
  <c r="J667" i="9" a="1"/>
  <c r="J667" i="9" s="1"/>
  <c r="K667" i="9" s="1" a="1"/>
  <c r="K667" i="9" s="1"/>
  <c r="J668" i="9" a="1"/>
  <c r="J668" i="9" s="1"/>
  <c r="K668" i="9" s="1" a="1"/>
  <c r="K668" i="9" s="1"/>
  <c r="J669" i="9" a="1"/>
  <c r="J669" i="9" s="1"/>
  <c r="J670" i="9" a="1"/>
  <c r="J670" i="9" s="1"/>
  <c r="J671" i="9" a="1"/>
  <c r="J671" i="9" s="1"/>
  <c r="L660" i="9"/>
  <c r="L662" i="9"/>
  <c r="L663" i="9"/>
  <c r="L664" i="9"/>
  <c r="L665" i="9"/>
  <c r="L666" i="9"/>
  <c r="L669" i="9"/>
  <c r="L670" i="9"/>
  <c r="L671" i="9"/>
  <c r="G659" i="9" a="1"/>
  <c r="G659" i="9" s="1"/>
  <c r="H659" i="9"/>
  <c r="J659" i="9" a="1"/>
  <c r="J659" i="9" s="1"/>
  <c r="L659" i="9"/>
  <c r="G658" i="9" a="1"/>
  <c r="G658" i="9" s="1"/>
  <c r="H658" i="9"/>
  <c r="J658" i="9" a="1"/>
  <c r="J658" i="9" s="1"/>
  <c r="L658" i="9"/>
  <c r="G657" i="9" a="1"/>
  <c r="G657" i="9" s="1"/>
  <c r="H657" i="9"/>
  <c r="J657" i="9" a="1"/>
  <c r="J657" i="9" s="1"/>
  <c r="L657" i="9"/>
  <c r="G656" i="9" a="1"/>
  <c r="G656" i="9" s="1"/>
  <c r="H656" i="9"/>
  <c r="J656" i="9" a="1"/>
  <c r="J656" i="9" s="1"/>
  <c r="L656" i="9"/>
  <c r="G655" i="9" a="1"/>
  <c r="G655" i="9" s="1"/>
  <c r="H655" i="9"/>
  <c r="J655" i="9" a="1"/>
  <c r="J655" i="9" s="1"/>
  <c r="L655" i="9"/>
  <c r="G654" i="9" a="1"/>
  <c r="G654" i="9" s="1"/>
  <c r="H654" i="9"/>
  <c r="J654" i="9" a="1"/>
  <c r="J654" i="9" s="1"/>
  <c r="L654" i="9"/>
  <c r="G653" i="9" a="1"/>
  <c r="G653" i="9" s="1"/>
  <c r="H653" i="9"/>
  <c r="J653" i="9" a="1"/>
  <c r="J653" i="9" s="1"/>
  <c r="L653" i="9"/>
  <c r="G652" i="9" a="1"/>
  <c r="G652" i="9" s="1"/>
  <c r="H652" i="9"/>
  <c r="J652" i="9" a="1"/>
  <c r="J652" i="9" s="1"/>
  <c r="K652" i="9" a="1"/>
  <c r="K652" i="9" s="1"/>
  <c r="L652" i="9"/>
  <c r="G651" i="9" a="1"/>
  <c r="G651" i="9" s="1"/>
  <c r="J651" i="9" a="1"/>
  <c r="J651" i="9" s="1"/>
  <c r="K651" i="9" a="1"/>
  <c r="K651" i="9" s="1"/>
  <c r="G650" i="9" a="1"/>
  <c r="G650" i="9" s="1"/>
  <c r="H650" i="9"/>
  <c r="J650" i="9" a="1"/>
  <c r="J650" i="9" s="1"/>
  <c r="K650" i="9" s="1" a="1"/>
  <c r="K650" i="9" s="1"/>
  <c r="L650" i="9"/>
  <c r="G649" i="9" a="1"/>
  <c r="G649" i="9" s="1"/>
  <c r="H649" i="9"/>
  <c r="J649" i="9" a="1"/>
  <c r="J649" i="9" s="1"/>
  <c r="L649" i="9"/>
  <c r="G648" i="9" a="1"/>
  <c r="G648" i="9" s="1"/>
  <c r="H648" i="9"/>
  <c r="J648" i="9" a="1"/>
  <c r="J648" i="9" s="1"/>
  <c r="L648" i="9"/>
  <c r="G647" i="9" a="1"/>
  <c r="G647" i="9" s="1"/>
  <c r="H647" i="9"/>
  <c r="J647" i="9" a="1"/>
  <c r="J647" i="9" s="1"/>
  <c r="L647" i="9"/>
  <c r="G646" i="9" a="1"/>
  <c r="G646" i="9" s="1"/>
  <c r="H646" i="9"/>
  <c r="J646" i="9" a="1"/>
  <c r="J646" i="9" s="1"/>
  <c r="L646" i="9"/>
  <c r="G645" i="9" a="1"/>
  <c r="G645" i="9" s="1"/>
  <c r="H645" i="9"/>
  <c r="J645" i="9" a="1"/>
  <c r="J645" i="9" s="1"/>
  <c r="L645" i="9"/>
  <c r="G644" i="9" a="1"/>
  <c r="G644" i="9" s="1"/>
  <c r="H644" i="9"/>
  <c r="J644" i="9" a="1"/>
  <c r="J644" i="9" s="1"/>
  <c r="L644" i="9"/>
  <c r="G643" i="9" a="1"/>
  <c r="G643" i="9" s="1"/>
  <c r="H643" i="9"/>
  <c r="J643" i="9" a="1"/>
  <c r="J643" i="9" s="1"/>
  <c r="L643" i="9"/>
  <c r="G642" i="9" a="1"/>
  <c r="G642" i="9" s="1"/>
  <c r="H642" i="9"/>
  <c r="J642" i="9" a="1"/>
  <c r="J642" i="9" s="1"/>
  <c r="L642" i="9"/>
  <c r="G641" i="9" a="1"/>
  <c r="G641" i="9" s="1"/>
  <c r="H641" i="9"/>
  <c r="J641" i="9" a="1"/>
  <c r="J641" i="9" s="1"/>
  <c r="L641" i="9"/>
  <c r="G640" i="9" a="1"/>
  <c r="G640" i="9" s="1"/>
  <c r="H640" i="9"/>
  <c r="J640" i="9" a="1"/>
  <c r="J640" i="9" s="1"/>
  <c r="L640" i="9"/>
  <c r="G639" i="9" a="1"/>
  <c r="G639" i="9" s="1"/>
  <c r="H639" i="9"/>
  <c r="J639" i="9" a="1"/>
  <c r="J639" i="9" s="1"/>
  <c r="K639" i="9" a="1"/>
  <c r="K639" i="9" s="1"/>
  <c r="L639" i="9"/>
  <c r="G638" i="9" a="1"/>
  <c r="G638" i="9" s="1"/>
  <c r="J638" i="9" a="1"/>
  <c r="J638" i="9" s="1"/>
  <c r="K638" i="9" a="1"/>
  <c r="K638" i="9" s="1"/>
  <c r="G637" i="9" a="1"/>
  <c r="G637" i="9" s="1"/>
  <c r="H637" i="9"/>
  <c r="J637" i="9" a="1"/>
  <c r="J637" i="9" s="1"/>
  <c r="L637" i="9"/>
  <c r="G636" i="9" a="1"/>
  <c r="G636" i="9" s="1"/>
  <c r="H636" i="9"/>
  <c r="J636" i="9" a="1"/>
  <c r="J636" i="9" s="1"/>
  <c r="L636" i="9"/>
  <c r="G635" i="9" a="1"/>
  <c r="G635" i="9" s="1"/>
  <c r="H635" i="9"/>
  <c r="J635" i="9" a="1"/>
  <c r="J635" i="9" s="1"/>
  <c r="L635" i="9"/>
  <c r="G634" i="9" a="1"/>
  <c r="G634" i="9" s="1"/>
  <c r="H634" i="9"/>
  <c r="J634" i="9" a="1"/>
  <c r="J634" i="9" s="1"/>
  <c r="L634" i="9"/>
  <c r="G633" i="9" a="1"/>
  <c r="G633" i="9" s="1"/>
  <c r="H633" i="9"/>
  <c r="J633" i="9" a="1"/>
  <c r="J633" i="9" s="1"/>
  <c r="L633" i="9"/>
  <c r="G632" i="9" a="1"/>
  <c r="G632" i="9" s="1"/>
  <c r="H632" i="9"/>
  <c r="J632" i="9" a="1"/>
  <c r="J632" i="9" s="1"/>
  <c r="L632" i="9"/>
  <c r="G631" i="9" a="1"/>
  <c r="G631" i="9" s="1"/>
  <c r="H631" i="9"/>
  <c r="J631" i="9" a="1"/>
  <c r="J631" i="9" s="1"/>
  <c r="L631" i="9"/>
  <c r="G630" i="9" a="1"/>
  <c r="G630" i="9" s="1"/>
  <c r="H630" i="9"/>
  <c r="J630" i="9" a="1"/>
  <c r="J630" i="9" s="1"/>
  <c r="L630" i="9"/>
  <c r="G622" i="9" a="1"/>
  <c r="G622" i="9" s="1"/>
  <c r="H622" i="9"/>
  <c r="J622" i="9" a="1"/>
  <c r="J622" i="9" s="1"/>
  <c r="L622" i="9"/>
  <c r="G629" i="9" a="1"/>
  <c r="G629" i="9" s="1"/>
  <c r="H629" i="9"/>
  <c r="J629" i="9" a="1"/>
  <c r="J629" i="9" s="1"/>
  <c r="K629" i="9" a="1"/>
  <c r="K629" i="9" s="1"/>
  <c r="L629" i="9"/>
  <c r="K628" i="9" a="1"/>
  <c r="K628" i="9" s="1"/>
  <c r="J628" i="9" a="1"/>
  <c r="J628" i="9" s="1"/>
  <c r="G628" i="9" a="1"/>
  <c r="G628" i="9" s="1"/>
  <c r="G627" i="9" a="1"/>
  <c r="G627" i="9" s="1"/>
  <c r="H627" i="9"/>
  <c r="J627" i="9" a="1"/>
  <c r="J627" i="9" s="1"/>
  <c r="K627" i="9" s="1" a="1"/>
  <c r="K627" i="9" s="1"/>
  <c r="L627" i="9"/>
  <c r="G626" i="9" a="1"/>
  <c r="G626" i="9" s="1"/>
  <c r="H626" i="9"/>
  <c r="J626" i="9" a="1"/>
  <c r="J626" i="9" s="1"/>
  <c r="L626" i="9"/>
  <c r="G625" i="9" a="1"/>
  <c r="G625" i="9" s="1"/>
  <c r="H625" i="9"/>
  <c r="J625" i="9" a="1"/>
  <c r="J625" i="9" s="1"/>
  <c r="L625" i="9"/>
  <c r="G624" i="9" a="1"/>
  <c r="G624" i="9" s="1"/>
  <c r="H624" i="9"/>
  <c r="J624" i="9" a="1"/>
  <c r="J624" i="9" s="1"/>
  <c r="L624" i="9"/>
  <c r="G623" i="9" a="1"/>
  <c r="G623" i="9" s="1"/>
  <c r="H623" i="9"/>
  <c r="J623" i="9" a="1"/>
  <c r="J623" i="9" s="1"/>
  <c r="L623" i="9"/>
  <c r="G621" i="9" a="1"/>
  <c r="G621" i="9" s="1"/>
  <c r="H621" i="9"/>
  <c r="J621" i="9" a="1"/>
  <c r="J621" i="9" s="1"/>
  <c r="L621" i="9"/>
  <c r="G620" i="9" a="1"/>
  <c r="G620" i="9" s="1"/>
  <c r="H620" i="9"/>
  <c r="J620" i="9" a="1"/>
  <c r="J620" i="9" s="1"/>
  <c r="L620" i="9"/>
  <c r="G619" i="9" a="1"/>
  <c r="G619" i="9" s="1"/>
  <c r="H619" i="9"/>
  <c r="J619" i="9" a="1"/>
  <c r="J619" i="9" s="1"/>
  <c r="K619" i="9" a="1"/>
  <c r="K619" i="9" s="1"/>
  <c r="L619" i="9"/>
  <c r="J618" i="9" a="1"/>
  <c r="J618" i="9" s="1"/>
  <c r="K618" i="9" s="1" a="1"/>
  <c r="K618" i="9" s="1"/>
  <c r="G618" i="9" a="1"/>
  <c r="G618" i="9" s="1"/>
  <c r="G617" i="9" a="1"/>
  <c r="G617" i="9" s="1"/>
  <c r="H617" i="9"/>
  <c r="J617" i="9" a="1"/>
  <c r="J617" i="9" s="1"/>
  <c r="L617" i="9"/>
  <c r="G616" i="9" a="1"/>
  <c r="G616" i="9" s="1"/>
  <c r="H616" i="9"/>
  <c r="J616" i="9" a="1"/>
  <c r="J616" i="9" s="1"/>
  <c r="L616" i="9"/>
  <c r="G615" i="9" a="1"/>
  <c r="G615" i="9" s="1"/>
  <c r="H615" i="9"/>
  <c r="J615" i="9" a="1"/>
  <c r="J615" i="9" s="1"/>
  <c r="L615" i="9"/>
  <c r="G614" i="9" a="1"/>
  <c r="G614" i="9" s="1"/>
  <c r="H614" i="9"/>
  <c r="J614" i="9" a="1"/>
  <c r="J614" i="9" s="1"/>
  <c r="L614" i="9"/>
  <c r="G613" i="9" a="1"/>
  <c r="G613" i="9" s="1"/>
  <c r="H613" i="9"/>
  <c r="J613" i="9" a="1"/>
  <c r="J613" i="9" s="1"/>
  <c r="L613" i="9"/>
  <c r="G612" i="9" a="1"/>
  <c r="G612" i="9" s="1"/>
  <c r="H612" i="9"/>
  <c r="J612" i="9" a="1"/>
  <c r="J612" i="9" s="1"/>
  <c r="K612" i="9" a="1"/>
  <c r="K612" i="9" s="1"/>
  <c r="L612" i="9"/>
  <c r="J611" i="9" a="1"/>
  <c r="J611" i="9" s="1"/>
  <c r="K611" i="9" s="1" a="1"/>
  <c r="K611" i="9" s="1"/>
  <c r="G611" i="9" a="1"/>
  <c r="G611" i="9" s="1"/>
  <c r="G610" i="9" a="1"/>
  <c r="G610" i="9" s="1"/>
  <c r="H610" i="9"/>
  <c r="J610" i="9" a="1"/>
  <c r="J610" i="9" s="1"/>
  <c r="K610" i="9" s="1" a="1"/>
  <c r="K610" i="9" s="1"/>
  <c r="L610" i="9"/>
  <c r="G609" i="9" a="1"/>
  <c r="G609" i="9" s="1"/>
  <c r="H609" i="9"/>
  <c r="J609" i="9" a="1"/>
  <c r="J609" i="9" s="1"/>
  <c r="L609" i="9"/>
  <c r="G608" i="9" a="1"/>
  <c r="G608" i="9" s="1"/>
  <c r="H608" i="9"/>
  <c r="J608" i="9" a="1"/>
  <c r="J608" i="9" s="1"/>
  <c r="L608" i="9"/>
  <c r="G607" i="9" a="1"/>
  <c r="G607" i="9" s="1"/>
  <c r="H607" i="9"/>
  <c r="J607" i="9" a="1"/>
  <c r="J607" i="9" s="1"/>
  <c r="L607" i="9"/>
  <c r="G606" i="9" a="1"/>
  <c r="G606" i="9" s="1"/>
  <c r="H606" i="9"/>
  <c r="J606" i="9" a="1"/>
  <c r="J606" i="9" s="1"/>
  <c r="L606" i="9"/>
  <c r="G605" i="9" a="1"/>
  <c r="G605" i="9" s="1"/>
  <c r="H605" i="9"/>
  <c r="J605" i="9" a="1"/>
  <c r="J605" i="9" s="1"/>
  <c r="K605" i="9" a="1"/>
  <c r="K605" i="9" s="1"/>
  <c r="L605" i="9"/>
  <c r="G604" i="9" a="1"/>
  <c r="G604" i="9" s="1"/>
  <c r="J604" i="9" a="1"/>
  <c r="J604" i="9" s="1"/>
  <c r="K604" i="9" a="1"/>
  <c r="K604" i="9" s="1"/>
  <c r="G603" i="9" a="1"/>
  <c r="G603" i="9" s="1"/>
  <c r="H603" i="9"/>
  <c r="J603" i="9" a="1"/>
  <c r="J603" i="9" s="1"/>
  <c r="K603" i="9" s="1" a="1"/>
  <c r="K603" i="9" s="1"/>
  <c r="L603" i="9"/>
  <c r="G602" i="9" a="1"/>
  <c r="G602" i="9" s="1"/>
  <c r="H602" i="9"/>
  <c r="J602" i="9" a="1"/>
  <c r="J602" i="9" s="1"/>
  <c r="L602" i="9"/>
  <c r="G601" i="9" a="1"/>
  <c r="G601" i="9" s="1"/>
  <c r="H601" i="9"/>
  <c r="J601" i="9" a="1"/>
  <c r="J601" i="9" s="1"/>
  <c r="L601" i="9"/>
  <c r="G600" i="9" a="1"/>
  <c r="G600" i="9" s="1"/>
  <c r="H600" i="9"/>
  <c r="J600" i="9" a="1"/>
  <c r="J600" i="9" s="1"/>
  <c r="L600" i="9"/>
  <c r="G599" i="9" a="1"/>
  <c r="G599" i="9" s="1"/>
  <c r="H599" i="9"/>
  <c r="J599" i="9" a="1"/>
  <c r="J599" i="9" s="1"/>
  <c r="L599" i="9"/>
  <c r="G598" i="9" a="1"/>
  <c r="G598" i="9" s="1"/>
  <c r="H598" i="9"/>
  <c r="J598" i="9" a="1"/>
  <c r="J598" i="9" s="1"/>
  <c r="L598" i="9"/>
  <c r="G597" i="9" a="1"/>
  <c r="G597" i="9" s="1"/>
  <c r="H597" i="9"/>
  <c r="J597" i="9" a="1"/>
  <c r="J597" i="9" s="1"/>
  <c r="L597" i="9"/>
  <c r="G596" i="9" a="1"/>
  <c r="G596" i="9" s="1"/>
  <c r="H596" i="9"/>
  <c r="J596" i="9" a="1"/>
  <c r="J596" i="9" s="1"/>
  <c r="L596" i="9"/>
  <c r="G595" i="9" a="1"/>
  <c r="G595" i="9" s="1"/>
  <c r="H595" i="9"/>
  <c r="J595" i="9" a="1"/>
  <c r="J595" i="9" s="1"/>
  <c r="L595" i="9"/>
  <c r="G594" i="9" a="1"/>
  <c r="G594" i="9" s="1"/>
  <c r="H594" i="9"/>
  <c r="J594" i="9" a="1"/>
  <c r="J594" i="9" s="1"/>
  <c r="K594" i="9" a="1"/>
  <c r="K594" i="9" s="1"/>
  <c r="L594" i="9"/>
  <c r="G593" i="9" a="1"/>
  <c r="G593" i="9" s="1"/>
  <c r="J593" i="9" a="1"/>
  <c r="J593" i="9" s="1"/>
  <c r="K593" i="9" a="1"/>
  <c r="K593" i="9" s="1"/>
  <c r="G592" i="9" a="1"/>
  <c r="G592" i="9" s="1"/>
  <c r="H592" i="9"/>
  <c r="J592" i="9" a="1"/>
  <c r="J592" i="9" s="1"/>
  <c r="K592" i="9" s="1" a="1"/>
  <c r="K592" i="9" s="1"/>
  <c r="L592" i="9"/>
  <c r="G591" i="9" a="1"/>
  <c r="G591" i="9" s="1"/>
  <c r="H591" i="9"/>
  <c r="J591" i="9" a="1"/>
  <c r="J591" i="9" s="1"/>
  <c r="L591" i="9"/>
  <c r="G590" i="9" a="1"/>
  <c r="G590" i="9" s="1"/>
  <c r="H590" i="9"/>
  <c r="J590" i="9" a="1"/>
  <c r="J590" i="9" s="1"/>
  <c r="L590" i="9"/>
  <c r="G589" i="9" a="1"/>
  <c r="G589" i="9" s="1"/>
  <c r="H589" i="9"/>
  <c r="J589" i="9" a="1"/>
  <c r="J589" i="9" s="1"/>
  <c r="L589" i="9"/>
  <c r="G588" i="9" a="1"/>
  <c r="G588" i="9" s="1"/>
  <c r="H588" i="9"/>
  <c r="J588" i="9" a="1"/>
  <c r="J588" i="9" s="1"/>
  <c r="L588" i="9"/>
  <c r="G587" i="9" a="1"/>
  <c r="G587" i="9" s="1"/>
  <c r="H587" i="9"/>
  <c r="J587" i="9" a="1"/>
  <c r="J587" i="9" s="1"/>
  <c r="L587" i="9"/>
  <c r="G586" i="9" a="1"/>
  <c r="G586" i="9" s="1"/>
  <c r="H586" i="9"/>
  <c r="J586" i="9" a="1"/>
  <c r="J586" i="9" s="1"/>
  <c r="L586" i="9"/>
  <c r="G585" i="9" a="1"/>
  <c r="G585" i="9" s="1"/>
  <c r="H585" i="9"/>
  <c r="J585" i="9" a="1"/>
  <c r="J585" i="9" s="1"/>
  <c r="L585" i="9"/>
  <c r="G584" i="9" a="1"/>
  <c r="G584" i="9" s="1"/>
  <c r="H584" i="9"/>
  <c r="J584" i="9" a="1"/>
  <c r="J584" i="9" s="1"/>
  <c r="K584" i="9" a="1"/>
  <c r="K584" i="9" s="1"/>
  <c r="L584" i="9"/>
  <c r="G583" i="9" a="1"/>
  <c r="G583" i="9" s="1"/>
  <c r="J583" i="9" a="1"/>
  <c r="J583" i="9" s="1"/>
  <c r="K583" i="9" a="1"/>
  <c r="K583" i="9" s="1"/>
  <c r="G582" i="9" a="1"/>
  <c r="G582" i="9" s="1"/>
  <c r="H582" i="9"/>
  <c r="J582" i="9" a="1"/>
  <c r="J582" i="9" s="1"/>
  <c r="L582" i="9"/>
  <c r="G581" i="9" a="1"/>
  <c r="G581" i="9" s="1"/>
  <c r="H581" i="9"/>
  <c r="J581" i="9" a="1"/>
  <c r="J581" i="9" s="1"/>
  <c r="L581" i="9"/>
  <c r="K669" i="9" l="1" a="1"/>
  <c r="K669" i="9" s="1"/>
  <c r="K670" i="9" s="1" a="1"/>
  <c r="K670" i="9" s="1"/>
  <c r="K671" i="9" s="1" a="1"/>
  <c r="K671" i="9" s="1"/>
  <c r="K672" i="9" s="1" a="1"/>
  <c r="K672" i="9" s="1"/>
  <c r="K673" i="9" s="1" a="1"/>
  <c r="K673" i="9" s="1"/>
  <c r="L674" i="9" s="1"/>
  <c r="L687" i="9"/>
  <c r="K660" i="9" a="1"/>
  <c r="K660" i="9" s="1"/>
  <c r="K666" i="9" a="1"/>
  <c r="K666" i="9" s="1"/>
  <c r="H667" i="9"/>
  <c r="K663" i="9" a="1"/>
  <c r="K663" i="9" s="1"/>
  <c r="K664" i="9" s="1" a="1"/>
  <c r="K664" i="9" s="1"/>
  <c r="H661" i="9"/>
  <c r="K653" i="9" a="1"/>
  <c r="K653" i="9" s="1"/>
  <c r="K654" i="9" s="1" a="1"/>
  <c r="K654" i="9" s="1"/>
  <c r="K655" i="9" s="1" a="1"/>
  <c r="K655" i="9" s="1"/>
  <c r="K656" i="9" s="1" a="1"/>
  <c r="K656" i="9" s="1"/>
  <c r="K657" i="9" s="1" a="1"/>
  <c r="K657" i="9" s="1"/>
  <c r="K658" i="9" s="1" a="1"/>
  <c r="K658" i="9" s="1"/>
  <c r="K659" i="9" s="1" a="1"/>
  <c r="K659" i="9" s="1"/>
  <c r="H651" i="9"/>
  <c r="K640" i="9" a="1"/>
  <c r="K640" i="9" s="1"/>
  <c r="K641" i="9" s="1" a="1"/>
  <c r="K641" i="9" s="1"/>
  <c r="K642" i="9" s="1" a="1"/>
  <c r="K642" i="9" s="1"/>
  <c r="K643" i="9" s="1" a="1"/>
  <c r="K643" i="9" s="1"/>
  <c r="K644" i="9" s="1" a="1"/>
  <c r="K644" i="9" s="1"/>
  <c r="K645" i="9" s="1" a="1"/>
  <c r="K645" i="9" s="1"/>
  <c r="K646" i="9" s="1" a="1"/>
  <c r="K646" i="9" s="1"/>
  <c r="K647" i="9" s="1" a="1"/>
  <c r="K647" i="9" s="1"/>
  <c r="K648" i="9" s="1" a="1"/>
  <c r="K648" i="9" s="1"/>
  <c r="K649" i="9" s="1" a="1"/>
  <c r="K649" i="9" s="1"/>
  <c r="H638" i="9"/>
  <c r="K637" i="9" a="1"/>
  <c r="K637" i="9" s="1"/>
  <c r="K630" i="9" a="1"/>
  <c r="K630" i="9" s="1"/>
  <c r="K631" i="9" s="1" a="1"/>
  <c r="K631" i="9" s="1"/>
  <c r="K632" i="9" s="1" a="1"/>
  <c r="K632" i="9" s="1"/>
  <c r="K633" i="9" s="1" a="1"/>
  <c r="K633" i="9" s="1"/>
  <c r="K634" i="9" s="1" a="1"/>
  <c r="K634" i="9" s="1"/>
  <c r="K635" i="9" s="1" a="1"/>
  <c r="K635" i="9" s="1"/>
  <c r="K636" i="9" s="1" a="1"/>
  <c r="K636" i="9" s="1"/>
  <c r="H628" i="9"/>
  <c r="K620" i="9" a="1"/>
  <c r="K620" i="9" s="1"/>
  <c r="K621" i="9" s="1" a="1"/>
  <c r="K621" i="9" s="1"/>
  <c r="K617" i="9" a="1"/>
  <c r="K617" i="9" s="1"/>
  <c r="H618" i="9"/>
  <c r="K613" i="9" a="1"/>
  <c r="K613" i="9" s="1"/>
  <c r="K614" i="9" s="1" a="1"/>
  <c r="K614" i="9" s="1"/>
  <c r="K615" i="9" s="1" a="1"/>
  <c r="K615" i="9" s="1"/>
  <c r="K616" i="9" s="1" a="1"/>
  <c r="K616" i="9" s="1"/>
  <c r="H611" i="9"/>
  <c r="K606" i="9" a="1"/>
  <c r="K606" i="9" s="1"/>
  <c r="H604" i="9"/>
  <c r="K595" i="9" a="1"/>
  <c r="K595" i="9" s="1"/>
  <c r="K596" i="9" s="1" a="1"/>
  <c r="K596" i="9" s="1"/>
  <c r="K597" i="9" s="1" a="1"/>
  <c r="K597" i="9" s="1"/>
  <c r="K598" i="9" s="1" a="1"/>
  <c r="K598" i="9" s="1"/>
  <c r="K599" i="9" s="1" a="1"/>
  <c r="K599" i="9" s="1"/>
  <c r="K600" i="9" s="1" a="1"/>
  <c r="K600" i="9" s="1"/>
  <c r="K601" i="9" s="1" a="1"/>
  <c r="K601" i="9" s="1"/>
  <c r="K602" i="9" s="1" a="1"/>
  <c r="K602" i="9" s="1"/>
  <c r="K585" i="9" a="1"/>
  <c r="K585" i="9" s="1"/>
  <c r="K586" i="9" s="1" a="1"/>
  <c r="K586" i="9" s="1"/>
  <c r="K587" i="9" s="1" a="1"/>
  <c r="K587" i="9" s="1"/>
  <c r="K588" i="9" s="1" a="1"/>
  <c r="K588" i="9" s="1"/>
  <c r="K589" i="9" s="1" a="1"/>
  <c r="K589" i="9" s="1"/>
  <c r="K590" i="9" s="1" a="1"/>
  <c r="K590" i="9" s="1"/>
  <c r="K591" i="9" s="1" a="1"/>
  <c r="K591" i="9" s="1"/>
  <c r="K582" i="9" a="1"/>
  <c r="K582" i="9" s="1"/>
  <c r="H593" i="9"/>
  <c r="L675" i="9" l="1"/>
  <c r="K665" i="9" a="1"/>
  <c r="K665" i="9" s="1"/>
  <c r="L667" i="9" s="1"/>
  <c r="L661" i="9"/>
  <c r="L651" i="9"/>
  <c r="L638" i="9"/>
  <c r="K622" i="9" a="1"/>
  <c r="K622" i="9" s="1"/>
  <c r="K623" i="9" s="1" a="1"/>
  <c r="K623" i="9" s="1"/>
  <c r="K607" i="9" a="1"/>
  <c r="K607" i="9" s="1"/>
  <c r="L604" i="9"/>
  <c r="L593" i="9"/>
  <c r="K624" i="9" l="1" a="1"/>
  <c r="K624" i="9" s="1"/>
  <c r="K625" i="9" s="1" a="1"/>
  <c r="K625" i="9" s="1"/>
  <c r="K626" i="9" s="1" a="1"/>
  <c r="K626" i="9" s="1"/>
  <c r="L628" i="9" s="1"/>
  <c r="K608" i="9" a="1"/>
  <c r="K608" i="9" s="1"/>
  <c r="K609" i="9" s="1" a="1"/>
  <c r="K609" i="9" s="1"/>
  <c r="L611" i="9" s="1"/>
  <c r="G580" i="9" a="1"/>
  <c r="G580" i="9" s="1"/>
  <c r="H580" i="9"/>
  <c r="J580" i="9" a="1"/>
  <c r="J580" i="9" s="1"/>
  <c r="L580" i="9"/>
  <c r="G579" i="9" a="1"/>
  <c r="G579" i="9" s="1"/>
  <c r="H579" i="9"/>
  <c r="J579" i="9" a="1"/>
  <c r="J579" i="9" s="1"/>
  <c r="K579" i="9" a="1"/>
  <c r="K579" i="9" s="1"/>
  <c r="L579" i="9"/>
  <c r="G578" i="9" a="1"/>
  <c r="G578" i="9" s="1"/>
  <c r="J578" i="9" a="1"/>
  <c r="J578" i="9" s="1"/>
  <c r="K578" i="9" a="1"/>
  <c r="K578" i="9" s="1"/>
  <c r="G577" i="9" a="1"/>
  <c r="G577" i="9" s="1"/>
  <c r="H577" i="9"/>
  <c r="J577" i="9" a="1"/>
  <c r="J577" i="9" s="1"/>
  <c r="L577" i="9"/>
  <c r="G576" i="9" a="1"/>
  <c r="G576" i="9" s="1"/>
  <c r="H576" i="9"/>
  <c r="J576" i="9" a="1"/>
  <c r="J576" i="9" s="1"/>
  <c r="L576" i="9"/>
  <c r="G575" i="9" a="1"/>
  <c r="G575" i="9" s="1"/>
  <c r="H575" i="9"/>
  <c r="J575" i="9" a="1"/>
  <c r="J575" i="9" s="1"/>
  <c r="L575" i="9"/>
  <c r="H574" i="9"/>
  <c r="J574" i="9" a="1"/>
  <c r="J574" i="9" s="1"/>
  <c r="L574" i="9"/>
  <c r="G573" i="9" a="1"/>
  <c r="G573" i="9" s="1"/>
  <c r="H573" i="9"/>
  <c r="J573" i="9" a="1"/>
  <c r="J573" i="9" s="1"/>
  <c r="L573" i="9"/>
  <c r="G572" i="9" a="1"/>
  <c r="G572" i="9" s="1"/>
  <c r="H572" i="9"/>
  <c r="J572" i="9" a="1"/>
  <c r="J572" i="9" s="1"/>
  <c r="L572" i="9"/>
  <c r="G571" i="9" a="1"/>
  <c r="G571" i="9" s="1"/>
  <c r="H571" i="9"/>
  <c r="J571" i="9" a="1"/>
  <c r="J571" i="9" s="1"/>
  <c r="L571" i="9"/>
  <c r="G570" i="9" a="1"/>
  <c r="G570" i="9" s="1"/>
  <c r="H570" i="9"/>
  <c r="J570" i="9" a="1"/>
  <c r="J570" i="9" s="1"/>
  <c r="L570" i="9"/>
  <c r="G569" i="9" a="1"/>
  <c r="G569" i="9" s="1"/>
  <c r="H569" i="9"/>
  <c r="J569" i="9" a="1"/>
  <c r="J569" i="9" s="1"/>
  <c r="K569" i="9" a="1"/>
  <c r="K569" i="9" s="1"/>
  <c r="L569" i="9"/>
  <c r="G568" i="9" a="1"/>
  <c r="G568" i="9" s="1"/>
  <c r="J568" i="9" a="1"/>
  <c r="J568" i="9" s="1"/>
  <c r="K568" i="9" a="1"/>
  <c r="K568" i="9" s="1"/>
  <c r="G567" i="9" a="1"/>
  <c r="G567" i="9" s="1"/>
  <c r="H567" i="9"/>
  <c r="J567" i="9" a="1"/>
  <c r="J567" i="9" s="1"/>
  <c r="K567" i="9" s="1" a="1"/>
  <c r="K567" i="9" s="1"/>
  <c r="L567" i="9"/>
  <c r="G566" i="9" a="1"/>
  <c r="G566" i="9" s="1"/>
  <c r="H566" i="9"/>
  <c r="J566" i="9" a="1"/>
  <c r="J566" i="9" s="1"/>
  <c r="L566" i="9"/>
  <c r="G565" i="9" a="1"/>
  <c r="G565" i="9" s="1"/>
  <c r="H565" i="9"/>
  <c r="J565" i="9" a="1"/>
  <c r="J565" i="9" s="1"/>
  <c r="L565" i="9"/>
  <c r="G564" i="9" a="1"/>
  <c r="G564" i="9" s="1"/>
  <c r="H564" i="9"/>
  <c r="J564" i="9" a="1"/>
  <c r="J564" i="9" s="1"/>
  <c r="L564" i="9"/>
  <c r="G563" i="9" a="1"/>
  <c r="G563" i="9" s="1"/>
  <c r="H563" i="9"/>
  <c r="J563" i="9" a="1"/>
  <c r="J563" i="9" s="1"/>
  <c r="L563" i="9"/>
  <c r="G562" i="9" a="1"/>
  <c r="G562" i="9" s="1"/>
  <c r="H562" i="9"/>
  <c r="J562" i="9" a="1"/>
  <c r="J562" i="9" s="1"/>
  <c r="L562" i="9"/>
  <c r="G561" i="9" a="1"/>
  <c r="G561" i="9" s="1"/>
  <c r="H561" i="9"/>
  <c r="J561" i="9" a="1"/>
  <c r="J561" i="9" s="1"/>
  <c r="L561" i="9"/>
  <c r="G560" i="9" a="1"/>
  <c r="G560" i="9" s="1"/>
  <c r="H560" i="9"/>
  <c r="J560" i="9" a="1"/>
  <c r="J560" i="9" s="1"/>
  <c r="L560" i="9"/>
  <c r="G559" i="9" a="1"/>
  <c r="G559" i="9" s="1"/>
  <c r="H559" i="9"/>
  <c r="J559" i="9" a="1"/>
  <c r="J559" i="9" s="1"/>
  <c r="L559" i="9"/>
  <c r="G558" i="9" a="1"/>
  <c r="G558" i="9" s="1"/>
  <c r="H558" i="9"/>
  <c r="J558" i="9" a="1"/>
  <c r="J558" i="9" s="1"/>
  <c r="L558" i="9"/>
  <c r="G557" i="9" a="1"/>
  <c r="G557" i="9" s="1"/>
  <c r="H557" i="9"/>
  <c r="J557" i="9" a="1"/>
  <c r="J557" i="9" s="1"/>
  <c r="K557" i="9" a="1"/>
  <c r="K557" i="9" s="1"/>
  <c r="L557" i="9"/>
  <c r="G556" i="9" a="1"/>
  <c r="G556" i="9" s="1"/>
  <c r="J556" i="9" a="1"/>
  <c r="J556" i="9" s="1"/>
  <c r="K556" i="9" a="1"/>
  <c r="K556" i="9" s="1"/>
  <c r="G555" i="9" a="1"/>
  <c r="G555" i="9" s="1"/>
  <c r="H555" i="9"/>
  <c r="J555" i="9" a="1"/>
  <c r="J555" i="9" s="1"/>
  <c r="L555" i="9"/>
  <c r="G554" i="9" a="1"/>
  <c r="G554" i="9" s="1"/>
  <c r="H554" i="9"/>
  <c r="J554" i="9" a="1"/>
  <c r="J554" i="9" s="1"/>
  <c r="L554" i="9"/>
  <c r="G553" i="9" a="1"/>
  <c r="G553" i="9" s="1"/>
  <c r="H553" i="9"/>
  <c r="J553" i="9" a="1"/>
  <c r="J553" i="9" s="1"/>
  <c r="L553" i="9"/>
  <c r="G552" i="9" a="1"/>
  <c r="G552" i="9" s="1"/>
  <c r="H552" i="9"/>
  <c r="J552" i="9" a="1"/>
  <c r="J552" i="9" s="1"/>
  <c r="L552" i="9"/>
  <c r="G551" i="9" a="1"/>
  <c r="G551" i="9" s="1"/>
  <c r="H551" i="9"/>
  <c r="J551" i="9" a="1"/>
  <c r="J551" i="9" s="1"/>
  <c r="L551" i="9"/>
  <c r="G550" i="9" a="1"/>
  <c r="G550" i="9" s="1"/>
  <c r="H550" i="9"/>
  <c r="J550" i="9" a="1"/>
  <c r="J550" i="9" s="1"/>
  <c r="L550" i="9"/>
  <c r="G549" i="9" a="1"/>
  <c r="G549" i="9" s="1"/>
  <c r="H549" i="9"/>
  <c r="J549" i="9" a="1"/>
  <c r="J549" i="9" s="1"/>
  <c r="L549" i="9"/>
  <c r="G548" i="9" a="1"/>
  <c r="G548" i="9" s="1"/>
  <c r="H548" i="9"/>
  <c r="J548" i="9" a="1"/>
  <c r="J548" i="9" s="1"/>
  <c r="L548" i="9"/>
  <c r="G547" i="9" a="1"/>
  <c r="G547" i="9" s="1"/>
  <c r="H547" i="9"/>
  <c r="J547" i="9" a="1"/>
  <c r="J547" i="9" s="1"/>
  <c r="L547" i="9"/>
  <c r="G546" i="9" a="1"/>
  <c r="G546" i="9" s="1"/>
  <c r="H546" i="9"/>
  <c r="J546" i="9" a="1"/>
  <c r="J546" i="9" s="1"/>
  <c r="K546" i="9" a="1"/>
  <c r="K546" i="9" s="1"/>
  <c r="L546" i="9"/>
  <c r="G545" i="9" a="1"/>
  <c r="G545" i="9" s="1"/>
  <c r="J545" i="9" a="1"/>
  <c r="J545" i="9" s="1"/>
  <c r="K545" i="9" a="1"/>
  <c r="K545" i="9" s="1"/>
  <c r="G544" i="9" a="1"/>
  <c r="G544" i="9" s="1"/>
  <c r="H544" i="9"/>
  <c r="J544" i="9" a="1"/>
  <c r="J544" i="9" s="1"/>
  <c r="K544" i="9" s="1" a="1"/>
  <c r="K544" i="9" s="1"/>
  <c r="L544" i="9"/>
  <c r="G543" i="9" a="1"/>
  <c r="G543" i="9" s="1"/>
  <c r="H543" i="9"/>
  <c r="J543" i="9" a="1"/>
  <c r="J543" i="9" s="1"/>
  <c r="L543" i="9"/>
  <c r="G542" i="9" a="1"/>
  <c r="G542" i="9" s="1"/>
  <c r="H542" i="9"/>
  <c r="J542" i="9" a="1"/>
  <c r="J542" i="9" s="1"/>
  <c r="L542" i="9"/>
  <c r="G541" i="9" a="1"/>
  <c r="G541" i="9" s="1"/>
  <c r="H541" i="9"/>
  <c r="J541" i="9" a="1"/>
  <c r="J541" i="9" s="1"/>
  <c r="L541" i="9"/>
  <c r="G540" i="9" a="1"/>
  <c r="G540" i="9" s="1"/>
  <c r="H540" i="9"/>
  <c r="J540" i="9" a="1"/>
  <c r="J540" i="9" s="1"/>
  <c r="L540" i="9"/>
  <c r="G539" i="9" a="1"/>
  <c r="G539" i="9" s="1"/>
  <c r="H539" i="9"/>
  <c r="J539" i="9" a="1"/>
  <c r="J539" i="9" s="1"/>
  <c r="L539" i="9"/>
  <c r="G538" i="9" a="1"/>
  <c r="G538" i="9" s="1"/>
  <c r="H538" i="9"/>
  <c r="J538" i="9" a="1"/>
  <c r="J538" i="9" s="1"/>
  <c r="L538" i="9"/>
  <c r="G537" i="9" a="1"/>
  <c r="G537" i="9" s="1"/>
  <c r="H537" i="9"/>
  <c r="J537" i="9" a="1"/>
  <c r="J537" i="9" s="1"/>
  <c r="L537" i="9"/>
  <c r="G536" i="9" a="1"/>
  <c r="G536" i="9" s="1"/>
  <c r="H536" i="9"/>
  <c r="J536" i="9" a="1"/>
  <c r="J536" i="9" s="1"/>
  <c r="K536" i="9" a="1"/>
  <c r="K536" i="9" s="1"/>
  <c r="L536" i="9"/>
  <c r="G535" i="9" a="1"/>
  <c r="G535" i="9" s="1"/>
  <c r="J535" i="9" a="1"/>
  <c r="J535" i="9" s="1"/>
  <c r="K535" i="9" a="1"/>
  <c r="K535" i="9" s="1"/>
  <c r="G534" i="9" a="1"/>
  <c r="G534" i="9" s="1"/>
  <c r="H534" i="9"/>
  <c r="J534" i="9" a="1"/>
  <c r="J534" i="9" s="1"/>
  <c r="L534" i="9"/>
  <c r="G533" i="9" a="1"/>
  <c r="G533" i="9" s="1"/>
  <c r="H533" i="9"/>
  <c r="J533" i="9" a="1"/>
  <c r="J533" i="9" s="1"/>
  <c r="L533" i="9"/>
  <c r="G532" i="9" a="1"/>
  <c r="G532" i="9" s="1"/>
  <c r="H532" i="9"/>
  <c r="J532" i="9" a="1"/>
  <c r="J532" i="9" s="1"/>
  <c r="L532" i="9"/>
  <c r="G531" i="9" a="1"/>
  <c r="G531" i="9" s="1"/>
  <c r="H531" i="9"/>
  <c r="J531" i="9" a="1"/>
  <c r="J531" i="9" s="1"/>
  <c r="L531" i="9"/>
  <c r="G530" i="9" a="1"/>
  <c r="G530" i="9" s="1"/>
  <c r="H530" i="9"/>
  <c r="J530" i="9" a="1"/>
  <c r="J530" i="9" s="1"/>
  <c r="L530" i="9"/>
  <c r="G529" i="9" a="1"/>
  <c r="G529" i="9" s="1"/>
  <c r="H529" i="9"/>
  <c r="J529" i="9" a="1"/>
  <c r="J529" i="9" s="1"/>
  <c r="L529" i="9"/>
  <c r="G528" i="9" a="1"/>
  <c r="G528" i="9" s="1"/>
  <c r="H528" i="9"/>
  <c r="J528" i="9" a="1"/>
  <c r="J528" i="9" s="1"/>
  <c r="K528" i="9" a="1"/>
  <c r="K528" i="9" s="1"/>
  <c r="L528" i="9"/>
  <c r="G527" i="9" a="1"/>
  <c r="G527" i="9" s="1"/>
  <c r="J527" i="9" a="1"/>
  <c r="J527" i="9" s="1"/>
  <c r="K527" i="9" a="1"/>
  <c r="K527" i="9" s="1"/>
  <c r="G526" i="9" a="1"/>
  <c r="G526" i="9" s="1"/>
  <c r="H526" i="9"/>
  <c r="J526" i="9" a="1"/>
  <c r="J526" i="9" s="1"/>
  <c r="L526" i="9"/>
  <c r="G525" i="9" a="1"/>
  <c r="G525" i="9" s="1"/>
  <c r="H525" i="9"/>
  <c r="J525" i="9" a="1"/>
  <c r="J525" i="9" s="1"/>
  <c r="L525" i="9"/>
  <c r="G524" i="9" a="1"/>
  <c r="G524" i="9" s="1"/>
  <c r="H524" i="9"/>
  <c r="J524" i="9" a="1"/>
  <c r="J524" i="9" s="1"/>
  <c r="L524" i="9"/>
  <c r="G523" i="9" a="1"/>
  <c r="G523" i="9" s="1"/>
  <c r="H523" i="9"/>
  <c r="J523" i="9" a="1"/>
  <c r="J523" i="9" s="1"/>
  <c r="L523" i="9"/>
  <c r="G522" i="9" a="1"/>
  <c r="G522" i="9" s="1"/>
  <c r="H522" i="9"/>
  <c r="J522" i="9" a="1"/>
  <c r="J522" i="9" s="1"/>
  <c r="L522" i="9"/>
  <c r="G521" i="9" a="1"/>
  <c r="G521" i="9" s="1"/>
  <c r="H521" i="9"/>
  <c r="J521" i="9" a="1"/>
  <c r="J521" i="9" s="1"/>
  <c r="L521" i="9"/>
  <c r="G520" i="9" a="1"/>
  <c r="G520" i="9" s="1"/>
  <c r="H520" i="9"/>
  <c r="J520" i="9" a="1"/>
  <c r="J520" i="9" s="1"/>
  <c r="L520" i="9"/>
  <c r="G519" i="9" a="1"/>
  <c r="G519" i="9" s="1"/>
  <c r="H519" i="9"/>
  <c r="J519" i="9" a="1"/>
  <c r="J519" i="9" s="1"/>
  <c r="L519" i="9"/>
  <c r="G518" i="9" a="1"/>
  <c r="G518" i="9" s="1"/>
  <c r="H518" i="9"/>
  <c r="J518" i="9" a="1"/>
  <c r="J518" i="9" s="1"/>
  <c r="L518" i="9"/>
  <c r="G517" i="9" a="1"/>
  <c r="G517" i="9" s="1"/>
  <c r="H517" i="9"/>
  <c r="J517" i="9" a="1"/>
  <c r="J517" i="9" s="1"/>
  <c r="L517" i="9"/>
  <c r="G516" i="9" a="1"/>
  <c r="G516" i="9" s="1"/>
  <c r="H516" i="9"/>
  <c r="J516" i="9" a="1"/>
  <c r="J516" i="9" s="1"/>
  <c r="L516" i="9"/>
  <c r="G515" i="9" a="1"/>
  <c r="G515" i="9" s="1"/>
  <c r="H515" i="9"/>
  <c r="J515" i="9" a="1"/>
  <c r="J515" i="9" s="1"/>
  <c r="L515" i="9"/>
  <c r="G514" i="9" a="1"/>
  <c r="G514" i="9" s="1"/>
  <c r="H514" i="9"/>
  <c r="J514" i="9" a="1"/>
  <c r="J514" i="9" s="1"/>
  <c r="K514" i="9" a="1"/>
  <c r="K514" i="9" s="1"/>
  <c r="L514" i="9"/>
  <c r="G513" i="9" a="1"/>
  <c r="G513" i="9" s="1"/>
  <c r="J513" i="9" a="1"/>
  <c r="J513" i="9" s="1"/>
  <c r="K513" i="9" a="1"/>
  <c r="K513" i="9" s="1"/>
  <c r="G509" i="9" a="1"/>
  <c r="G509" i="9" s="1"/>
  <c r="H509" i="9"/>
  <c r="J509" i="9" a="1"/>
  <c r="J509" i="9" s="1"/>
  <c r="L509" i="9"/>
  <c r="G508" i="9" a="1"/>
  <c r="G508" i="9" s="1"/>
  <c r="H508" i="9"/>
  <c r="J508" i="9" a="1"/>
  <c r="J508" i="9" s="1"/>
  <c r="L508" i="9"/>
  <c r="G512" i="9" a="1"/>
  <c r="G512" i="9" s="1"/>
  <c r="H512" i="9"/>
  <c r="J512" i="9" a="1"/>
  <c r="J512" i="9" s="1"/>
  <c r="L512" i="9"/>
  <c r="G511" i="9" a="1"/>
  <c r="G511" i="9" s="1"/>
  <c r="H511" i="9"/>
  <c r="J511" i="9" a="1"/>
  <c r="J511" i="9" s="1"/>
  <c r="L511" i="9"/>
  <c r="G510" i="9" a="1"/>
  <c r="G510" i="9" s="1"/>
  <c r="H510" i="9"/>
  <c r="J510" i="9" a="1"/>
  <c r="J510" i="9" s="1"/>
  <c r="L510" i="9"/>
  <c r="G507" i="9" a="1"/>
  <c r="G507" i="9" s="1"/>
  <c r="H507" i="9"/>
  <c r="J507" i="9" a="1"/>
  <c r="J507" i="9" s="1"/>
  <c r="L507" i="9"/>
  <c r="G506" i="9" a="1"/>
  <c r="G506" i="9" s="1"/>
  <c r="H506" i="9"/>
  <c r="J506" i="9" a="1"/>
  <c r="J506" i="9" s="1"/>
  <c r="L506" i="9"/>
  <c r="G505" i="9" a="1"/>
  <c r="G505" i="9" s="1"/>
  <c r="H505" i="9"/>
  <c r="J505" i="9" a="1"/>
  <c r="J505" i="9" s="1"/>
  <c r="L505" i="9"/>
  <c r="G504" i="9" a="1"/>
  <c r="G504" i="9" s="1"/>
  <c r="H504" i="9"/>
  <c r="J504" i="9" a="1"/>
  <c r="J504" i="9" s="1"/>
  <c r="L504" i="9"/>
  <c r="G503" i="9" a="1"/>
  <c r="G503" i="9" s="1"/>
  <c r="H503" i="9"/>
  <c r="J503" i="9" a="1"/>
  <c r="J503" i="9" s="1"/>
  <c r="L503" i="9"/>
  <c r="G502" i="9" a="1"/>
  <c r="G502" i="9" s="1"/>
  <c r="H502" i="9"/>
  <c r="J502" i="9" a="1"/>
  <c r="J502" i="9" s="1"/>
  <c r="L502" i="9"/>
  <c r="G501" i="9" a="1"/>
  <c r="G501" i="9" s="1"/>
  <c r="H501" i="9"/>
  <c r="J501" i="9" a="1"/>
  <c r="J501" i="9" s="1"/>
  <c r="K501" i="9" a="1"/>
  <c r="K501" i="9" s="1"/>
  <c r="L501" i="9"/>
  <c r="L618" i="9" l="1"/>
  <c r="H583" i="9"/>
  <c r="K580" i="9" a="1"/>
  <c r="K580" i="9" s="1"/>
  <c r="K581" i="9" s="1" a="1"/>
  <c r="K581" i="9" s="1"/>
  <c r="H578" i="9"/>
  <c r="K577" i="9" a="1"/>
  <c r="K577" i="9" s="1"/>
  <c r="K570" i="9" a="1"/>
  <c r="K570" i="9" s="1"/>
  <c r="H568" i="9"/>
  <c r="K558" i="9" a="1"/>
  <c r="K558" i="9" s="1"/>
  <c r="K559" i="9" s="1" a="1"/>
  <c r="K559" i="9" s="1"/>
  <c r="K560" i="9" s="1" a="1"/>
  <c r="K560" i="9" s="1"/>
  <c r="K561" i="9" s="1" a="1"/>
  <c r="K561" i="9" s="1"/>
  <c r="K562" i="9" s="1" a="1"/>
  <c r="K562" i="9" s="1"/>
  <c r="K563" i="9" s="1" a="1"/>
  <c r="K563" i="9" s="1"/>
  <c r="K564" i="9" s="1" a="1"/>
  <c r="K564" i="9" s="1"/>
  <c r="K565" i="9" s="1" a="1"/>
  <c r="K565" i="9" s="1"/>
  <c r="K566" i="9" s="1" a="1"/>
  <c r="K566" i="9" s="1"/>
  <c r="H556" i="9"/>
  <c r="K555" i="9" a="1"/>
  <c r="K555" i="9" s="1"/>
  <c r="K547" i="9" a="1"/>
  <c r="K547" i="9" s="1"/>
  <c r="H545" i="9"/>
  <c r="K537" i="9" a="1"/>
  <c r="K537" i="9" s="1"/>
  <c r="H535" i="9"/>
  <c r="K534" i="9" a="1"/>
  <c r="K534" i="9" s="1"/>
  <c r="K529" i="9" a="1"/>
  <c r="K529" i="9" s="1"/>
  <c r="K526" i="9" a="1"/>
  <c r="K526" i="9" s="1"/>
  <c r="H527" i="9"/>
  <c r="K512" i="9" a="1"/>
  <c r="K512" i="9" s="1"/>
  <c r="K515" i="9" a="1"/>
  <c r="K515" i="9" s="1"/>
  <c r="K502" i="9" a="1"/>
  <c r="K502" i="9" s="1"/>
  <c r="K503" i="9" s="1" a="1"/>
  <c r="K503" i="9" s="1"/>
  <c r="K504" i="9" s="1" a="1"/>
  <c r="K504" i="9" s="1"/>
  <c r="K505" i="9" s="1" a="1"/>
  <c r="K505" i="9" s="1"/>
  <c r="K506" i="9" s="1" a="1"/>
  <c r="K506" i="9" s="1"/>
  <c r="K507" i="9" s="1" a="1"/>
  <c r="K507" i="9" s="1"/>
  <c r="G500" i="9" a="1"/>
  <c r="G500" i="9" s="1"/>
  <c r="J500" i="9" a="1"/>
  <c r="J500" i="9" s="1"/>
  <c r="K500" i="9" a="1"/>
  <c r="K500" i="9" s="1"/>
  <c r="G499" i="9" a="1"/>
  <c r="G499" i="9" s="1"/>
  <c r="H499" i="9"/>
  <c r="J499" i="9" a="1"/>
  <c r="J499" i="9" s="1"/>
  <c r="K499" i="9" s="1" a="1"/>
  <c r="K499" i="9" s="1"/>
  <c r="L499" i="9"/>
  <c r="G498" i="9" a="1"/>
  <c r="G498" i="9" s="1"/>
  <c r="H498" i="9"/>
  <c r="J498" i="9" a="1"/>
  <c r="J498" i="9" s="1"/>
  <c r="L498" i="9"/>
  <c r="G497" i="9" a="1"/>
  <c r="G497" i="9" s="1"/>
  <c r="H497" i="9"/>
  <c r="J497" i="9" a="1"/>
  <c r="J497" i="9" s="1"/>
  <c r="L497" i="9"/>
  <c r="G496" i="9" a="1"/>
  <c r="G496" i="9" s="1"/>
  <c r="H496" i="9"/>
  <c r="J496" i="9" a="1"/>
  <c r="J496" i="9" s="1"/>
  <c r="L496" i="9"/>
  <c r="G495" i="9" a="1"/>
  <c r="G495" i="9" s="1"/>
  <c r="H495" i="9"/>
  <c r="J495" i="9" a="1"/>
  <c r="J495" i="9" s="1"/>
  <c r="L495" i="9"/>
  <c r="G494" i="9" a="1"/>
  <c r="G494" i="9" s="1"/>
  <c r="H494" i="9"/>
  <c r="J494" i="9" a="1"/>
  <c r="J494" i="9" s="1"/>
  <c r="L494" i="9"/>
  <c r="G493" i="9" a="1"/>
  <c r="G493" i="9" s="1"/>
  <c r="H493" i="9"/>
  <c r="J493" i="9" a="1"/>
  <c r="J493" i="9" s="1"/>
  <c r="L493" i="9"/>
  <c r="G492" i="9" a="1"/>
  <c r="G492" i="9" s="1"/>
  <c r="H492" i="9"/>
  <c r="J492" i="9" a="1"/>
  <c r="J492" i="9" s="1"/>
  <c r="L492" i="9"/>
  <c r="G491" i="9" a="1"/>
  <c r="G491" i="9" s="1"/>
  <c r="H491" i="9"/>
  <c r="J491" i="9" a="1"/>
  <c r="J491" i="9" s="1"/>
  <c r="K491" i="9" a="1"/>
  <c r="K491" i="9" s="1"/>
  <c r="L491" i="9"/>
  <c r="G490" i="9" a="1"/>
  <c r="G490" i="9" s="1"/>
  <c r="J490" i="9" a="1"/>
  <c r="J490" i="9" s="1"/>
  <c r="K490" i="9" a="1"/>
  <c r="K490" i="9" s="1"/>
  <c r="G489" i="9" a="1"/>
  <c r="G489" i="9" s="1"/>
  <c r="H489" i="9"/>
  <c r="J489" i="9" a="1"/>
  <c r="J489" i="9" s="1"/>
  <c r="K489" i="9" s="1" a="1"/>
  <c r="K489" i="9" s="1"/>
  <c r="L489" i="9"/>
  <c r="G488" i="9" a="1"/>
  <c r="G488" i="9" s="1"/>
  <c r="H488" i="9"/>
  <c r="J488" i="9" a="1"/>
  <c r="J488" i="9" s="1"/>
  <c r="L488" i="9"/>
  <c r="G487" i="9" a="1"/>
  <c r="G487" i="9" s="1"/>
  <c r="H487" i="9"/>
  <c r="J487" i="9" a="1"/>
  <c r="J487" i="9" s="1"/>
  <c r="L487" i="9"/>
  <c r="G486" i="9" a="1"/>
  <c r="G486" i="9" s="1"/>
  <c r="H486" i="9"/>
  <c r="J486" i="9" a="1"/>
  <c r="J486" i="9" s="1"/>
  <c r="L486" i="9"/>
  <c r="G485" i="9" a="1"/>
  <c r="G485" i="9" s="1"/>
  <c r="H485" i="9"/>
  <c r="J485" i="9" a="1"/>
  <c r="J485" i="9" s="1"/>
  <c r="L485" i="9"/>
  <c r="G484" i="9" a="1"/>
  <c r="G484" i="9" s="1"/>
  <c r="H484" i="9"/>
  <c r="J484" i="9" a="1"/>
  <c r="J484" i="9" s="1"/>
  <c r="L484" i="9"/>
  <c r="G483" i="9" a="1"/>
  <c r="G483" i="9" s="1"/>
  <c r="H483" i="9"/>
  <c r="J483" i="9" a="1"/>
  <c r="J483" i="9" s="1"/>
  <c r="L483" i="9"/>
  <c r="G482" i="9" a="1"/>
  <c r="G482" i="9" s="1"/>
  <c r="H482" i="9"/>
  <c r="J482" i="9" a="1"/>
  <c r="J482" i="9" s="1"/>
  <c r="L482" i="9"/>
  <c r="G481" i="9" a="1"/>
  <c r="G481" i="9" s="1"/>
  <c r="H481" i="9"/>
  <c r="J481" i="9" a="1"/>
  <c r="J481" i="9" s="1"/>
  <c r="L481" i="9"/>
  <c r="G480" i="9" a="1"/>
  <c r="G480" i="9" s="1"/>
  <c r="H480" i="9"/>
  <c r="J480" i="9" a="1"/>
  <c r="J480" i="9" s="1"/>
  <c r="L480" i="9"/>
  <c r="G479" i="9" a="1"/>
  <c r="G479" i="9" s="1"/>
  <c r="H479" i="9"/>
  <c r="J479" i="9" a="1"/>
  <c r="J479" i="9" s="1"/>
  <c r="L479" i="9"/>
  <c r="G478" i="9" a="1"/>
  <c r="G478" i="9" s="1"/>
  <c r="H478" i="9"/>
  <c r="J478" i="9" a="1"/>
  <c r="J478" i="9" s="1"/>
  <c r="K478" i="9" a="1"/>
  <c r="K478" i="9" s="1"/>
  <c r="L478" i="9"/>
  <c r="G477" i="9" a="1"/>
  <c r="G477" i="9" s="1"/>
  <c r="J477" i="9" a="1"/>
  <c r="J477" i="9" s="1"/>
  <c r="K477" i="9" a="1"/>
  <c r="K477" i="9" s="1"/>
  <c r="G476" i="9" a="1"/>
  <c r="G476" i="9" s="1"/>
  <c r="H476" i="9"/>
  <c r="J476" i="9" a="1"/>
  <c r="J476" i="9" s="1"/>
  <c r="K476" i="9" s="1" a="1"/>
  <c r="K476" i="9" s="1"/>
  <c r="L476" i="9"/>
  <c r="G475" i="9" a="1"/>
  <c r="G475" i="9" s="1"/>
  <c r="H475" i="9"/>
  <c r="J475" i="9" a="1"/>
  <c r="J475" i="9" s="1"/>
  <c r="L475" i="9"/>
  <c r="G474" i="9" a="1"/>
  <c r="G474" i="9" s="1"/>
  <c r="H474" i="9"/>
  <c r="J474" i="9" a="1"/>
  <c r="J474" i="9" s="1"/>
  <c r="L474" i="9"/>
  <c r="G473" i="9" a="1"/>
  <c r="G473" i="9" s="1"/>
  <c r="H473" i="9"/>
  <c r="J473" i="9" a="1"/>
  <c r="J473" i="9" s="1"/>
  <c r="L473" i="9"/>
  <c r="G472" i="9" a="1"/>
  <c r="G472" i="9" s="1"/>
  <c r="H472" i="9"/>
  <c r="J472" i="9" a="1"/>
  <c r="J472" i="9" s="1"/>
  <c r="L472" i="9"/>
  <c r="G471" i="9" a="1"/>
  <c r="G471" i="9" s="1"/>
  <c r="H471" i="9"/>
  <c r="J471" i="9" a="1"/>
  <c r="J471" i="9" s="1"/>
  <c r="L471" i="9"/>
  <c r="G470" i="9" a="1"/>
  <c r="G470" i="9" s="1"/>
  <c r="H470" i="9"/>
  <c r="J470" i="9" a="1"/>
  <c r="J470" i="9" s="1"/>
  <c r="L470" i="9"/>
  <c r="G469" i="9" a="1"/>
  <c r="G469" i="9" s="1"/>
  <c r="H469" i="9"/>
  <c r="J469" i="9" a="1"/>
  <c r="J469" i="9" s="1"/>
  <c r="K469" i="9" a="1"/>
  <c r="K469" i="9" s="1"/>
  <c r="L469" i="9"/>
  <c r="G468" i="9" a="1"/>
  <c r="G468" i="9" s="1"/>
  <c r="J468" i="9" a="1"/>
  <c r="J468" i="9" s="1"/>
  <c r="K468" i="9" a="1"/>
  <c r="K468" i="9" s="1"/>
  <c r="G467" i="9" a="1"/>
  <c r="G467" i="9" s="1"/>
  <c r="H467" i="9"/>
  <c r="J467" i="9" a="1"/>
  <c r="J467" i="9" s="1"/>
  <c r="K467" i="9" s="1" a="1"/>
  <c r="K467" i="9" s="1"/>
  <c r="L467" i="9"/>
  <c r="G466" i="9" a="1"/>
  <c r="G466" i="9" s="1"/>
  <c r="H466" i="9"/>
  <c r="J466" i="9" a="1"/>
  <c r="J466" i="9" s="1"/>
  <c r="L466" i="9"/>
  <c r="G465" i="9" a="1"/>
  <c r="G465" i="9" s="1"/>
  <c r="H465" i="9"/>
  <c r="J465" i="9" a="1"/>
  <c r="J465" i="9" s="1"/>
  <c r="L465" i="9"/>
  <c r="G464" i="9" a="1"/>
  <c r="G464" i="9" s="1"/>
  <c r="H464" i="9"/>
  <c r="J464" i="9" a="1"/>
  <c r="J464" i="9" s="1"/>
  <c r="L464" i="9"/>
  <c r="G463" i="9" a="1"/>
  <c r="G463" i="9" s="1"/>
  <c r="H463" i="9"/>
  <c r="J463" i="9" a="1"/>
  <c r="J463" i="9" s="1"/>
  <c r="L463" i="9"/>
  <c r="G462" i="9" a="1"/>
  <c r="G462" i="9" s="1"/>
  <c r="H462" i="9"/>
  <c r="J462" i="9" a="1"/>
  <c r="J462" i="9" s="1"/>
  <c r="L462" i="9"/>
  <c r="G461" i="9" a="1"/>
  <c r="G461" i="9" s="1"/>
  <c r="H461" i="9"/>
  <c r="J461" i="9" a="1"/>
  <c r="J461" i="9" s="1"/>
  <c r="L461" i="9"/>
  <c r="G460" i="9" a="1"/>
  <c r="G460" i="9" s="1"/>
  <c r="H460" i="9"/>
  <c r="J460" i="9" a="1"/>
  <c r="J460" i="9" s="1"/>
  <c r="L460" i="9"/>
  <c r="G459" i="9" a="1"/>
  <c r="G459" i="9" s="1"/>
  <c r="H459" i="9"/>
  <c r="J459" i="9" a="1"/>
  <c r="J459" i="9" s="1"/>
  <c r="K459" i="9" a="1"/>
  <c r="K459" i="9" s="1"/>
  <c r="L459" i="9"/>
  <c r="G458" i="9" a="1"/>
  <c r="G458" i="9" s="1"/>
  <c r="J458" i="9" a="1"/>
  <c r="J458" i="9" s="1"/>
  <c r="K458" i="9" a="1"/>
  <c r="K458" i="9" s="1"/>
  <c r="G457" i="9" a="1"/>
  <c r="G457" i="9" s="1"/>
  <c r="H457" i="9"/>
  <c r="J457" i="9" a="1"/>
  <c r="J457" i="9" s="1"/>
  <c r="K457" i="9" s="1" a="1"/>
  <c r="K457" i="9" s="1"/>
  <c r="L457" i="9"/>
  <c r="G456" i="9" a="1"/>
  <c r="G456" i="9" s="1"/>
  <c r="H456" i="9"/>
  <c r="J456" i="9" a="1"/>
  <c r="J456" i="9" s="1"/>
  <c r="L456" i="9"/>
  <c r="G455" i="9" a="1"/>
  <c r="G455" i="9" s="1"/>
  <c r="H455" i="9"/>
  <c r="J455" i="9" a="1"/>
  <c r="J455" i="9" s="1"/>
  <c r="L455" i="9"/>
  <c r="G454" i="9" a="1"/>
  <c r="G454" i="9" s="1"/>
  <c r="H454" i="9"/>
  <c r="J454" i="9" a="1"/>
  <c r="J454" i="9" s="1"/>
  <c r="L454" i="9"/>
  <c r="G453" i="9" a="1"/>
  <c r="G453" i="9" s="1"/>
  <c r="H453" i="9"/>
  <c r="J453" i="9" a="1"/>
  <c r="J453" i="9" s="1"/>
  <c r="L453" i="9"/>
  <c r="G452" i="9" a="1"/>
  <c r="G452" i="9" s="1"/>
  <c r="H452" i="9"/>
  <c r="J452" i="9" a="1"/>
  <c r="J452" i="9" s="1"/>
  <c r="L452" i="9"/>
  <c r="G451" i="9" a="1"/>
  <c r="G451" i="9" s="1"/>
  <c r="H451" i="9"/>
  <c r="J451" i="9" a="1"/>
  <c r="J451" i="9" s="1"/>
  <c r="L451" i="9"/>
  <c r="G450" i="9" a="1"/>
  <c r="G450" i="9" s="1"/>
  <c r="H450" i="9"/>
  <c r="J450" i="9" a="1"/>
  <c r="J450" i="9" s="1"/>
  <c r="K450" i="9" a="1"/>
  <c r="K450" i="9" s="1"/>
  <c r="L450" i="9"/>
  <c r="G449" i="9" a="1"/>
  <c r="G449" i="9" s="1"/>
  <c r="J449" i="9" a="1"/>
  <c r="J449" i="9" s="1"/>
  <c r="K449" i="9" a="1"/>
  <c r="K449" i="9" s="1"/>
  <c r="G448" i="9" a="1"/>
  <c r="G448" i="9" s="1"/>
  <c r="H448" i="9"/>
  <c r="J448" i="9" a="1"/>
  <c r="J448" i="9" s="1"/>
  <c r="K448" i="9" s="1" a="1"/>
  <c r="K448" i="9" s="1"/>
  <c r="L448" i="9"/>
  <c r="G447" i="9" a="1"/>
  <c r="G447" i="9" s="1"/>
  <c r="H447" i="9"/>
  <c r="J447" i="9" a="1"/>
  <c r="J447" i="9" s="1"/>
  <c r="L447" i="9"/>
  <c r="G446" i="9" a="1"/>
  <c r="G446" i="9" s="1"/>
  <c r="H446" i="9"/>
  <c r="J446" i="9" a="1"/>
  <c r="J446" i="9" s="1"/>
  <c r="L446" i="9"/>
  <c r="G445" i="9" a="1"/>
  <c r="G445" i="9" s="1"/>
  <c r="H445" i="9"/>
  <c r="J445" i="9" a="1"/>
  <c r="J445" i="9" s="1"/>
  <c r="L445" i="9"/>
  <c r="G444" i="9" a="1"/>
  <c r="G444" i="9" s="1"/>
  <c r="H444" i="9"/>
  <c r="J444" i="9" a="1"/>
  <c r="J444" i="9" s="1"/>
  <c r="L444" i="9"/>
  <c r="G443" i="9" a="1"/>
  <c r="G443" i="9" s="1"/>
  <c r="H443" i="9"/>
  <c r="J443" i="9" a="1"/>
  <c r="J443" i="9" s="1"/>
  <c r="L443" i="9"/>
  <c r="G442" i="9" a="1"/>
  <c r="G442" i="9" s="1"/>
  <c r="H442" i="9"/>
  <c r="J442" i="9" a="1"/>
  <c r="J442" i="9" s="1"/>
  <c r="L442" i="9"/>
  <c r="G441" i="9" a="1"/>
  <c r="G441" i="9" s="1"/>
  <c r="H441" i="9"/>
  <c r="J441" i="9" a="1"/>
  <c r="J441" i="9" s="1"/>
  <c r="L441" i="9"/>
  <c r="G440" i="9" a="1"/>
  <c r="G440" i="9" s="1"/>
  <c r="H440" i="9"/>
  <c r="J440" i="9" a="1"/>
  <c r="J440" i="9" s="1"/>
  <c r="L440" i="9"/>
  <c r="G439" i="9" a="1"/>
  <c r="G439" i="9" s="1"/>
  <c r="H439" i="9"/>
  <c r="J439" i="9" a="1"/>
  <c r="J439" i="9" s="1"/>
  <c r="K439" i="9" a="1"/>
  <c r="K439" i="9" s="1"/>
  <c r="L439" i="9"/>
  <c r="G438" i="9" a="1"/>
  <c r="G438" i="9" s="1"/>
  <c r="J438" i="9" a="1"/>
  <c r="J438" i="9" s="1"/>
  <c r="K438" i="9" a="1"/>
  <c r="K438" i="9" s="1"/>
  <c r="G437" i="9" a="1"/>
  <c r="G437" i="9" s="1"/>
  <c r="H437" i="9"/>
  <c r="J437" i="9" a="1"/>
  <c r="J437" i="9" s="1"/>
  <c r="L437" i="9"/>
  <c r="G436" i="9" a="1"/>
  <c r="G436" i="9" s="1"/>
  <c r="H436" i="9"/>
  <c r="J436" i="9" a="1"/>
  <c r="J436" i="9" s="1"/>
  <c r="L436" i="9"/>
  <c r="G435" i="9" a="1"/>
  <c r="G435" i="9" s="1"/>
  <c r="H435" i="9"/>
  <c r="J435" i="9" a="1"/>
  <c r="J435" i="9" s="1"/>
  <c r="L435" i="9"/>
  <c r="G434" i="9" a="1"/>
  <c r="G434" i="9" s="1"/>
  <c r="H434" i="9"/>
  <c r="J434" i="9" a="1"/>
  <c r="J434" i="9" s="1"/>
  <c r="L434" i="9"/>
  <c r="G433" i="9" a="1"/>
  <c r="G433" i="9" s="1"/>
  <c r="H433" i="9"/>
  <c r="J433" i="9" a="1"/>
  <c r="J433" i="9" s="1"/>
  <c r="L433" i="9"/>
  <c r="G432" i="9" a="1"/>
  <c r="G432" i="9" s="1"/>
  <c r="H432" i="9"/>
  <c r="J432" i="9" a="1"/>
  <c r="J432" i="9" s="1"/>
  <c r="K432" i="9" s="1" a="1"/>
  <c r="K432" i="9" s="1"/>
  <c r="L432" i="9"/>
  <c r="G431" i="9" a="1"/>
  <c r="G431" i="9" s="1"/>
  <c r="J431" i="9" a="1"/>
  <c r="J431" i="9" s="1"/>
  <c r="K431" i="9" s="1" a="1"/>
  <c r="K431" i="9" s="1"/>
  <c r="G430" i="9" a="1"/>
  <c r="G430" i="9" s="1"/>
  <c r="H430" i="9"/>
  <c r="J430" i="9" a="1"/>
  <c r="J430" i="9" s="1"/>
  <c r="K430" i="9" s="1" a="1"/>
  <c r="K430" i="9" s="1"/>
  <c r="L430" i="9"/>
  <c r="G429" i="9" a="1"/>
  <c r="G429" i="9" s="1"/>
  <c r="H429" i="9"/>
  <c r="J429" i="9" a="1"/>
  <c r="J429" i="9" s="1"/>
  <c r="L429" i="9"/>
  <c r="G428" i="9" a="1"/>
  <c r="G428" i="9" s="1"/>
  <c r="H428" i="9"/>
  <c r="J428" i="9" a="1"/>
  <c r="J428" i="9" s="1"/>
  <c r="L428" i="9"/>
  <c r="G427" i="9" a="1"/>
  <c r="G427" i="9" s="1"/>
  <c r="H427" i="9"/>
  <c r="J427" i="9" a="1"/>
  <c r="J427" i="9" s="1"/>
  <c r="L427" i="9"/>
  <c r="G426" i="9" a="1"/>
  <c r="G426" i="9" s="1"/>
  <c r="H426" i="9"/>
  <c r="J426" i="9" a="1"/>
  <c r="J426" i="9" s="1"/>
  <c r="L426" i="9"/>
  <c r="G425" i="9" a="1"/>
  <c r="G425" i="9" s="1"/>
  <c r="H425" i="9"/>
  <c r="J425" i="9" a="1"/>
  <c r="J425" i="9" s="1"/>
  <c r="L425" i="9"/>
  <c r="G424" i="9" a="1"/>
  <c r="G424" i="9" s="1"/>
  <c r="H424" i="9"/>
  <c r="J424" i="9" a="1"/>
  <c r="J424" i="9" s="1"/>
  <c r="L424" i="9"/>
  <c r="G423" i="9" a="1"/>
  <c r="G423" i="9" s="1"/>
  <c r="H423" i="9"/>
  <c r="J423" i="9" a="1"/>
  <c r="J423" i="9" s="1"/>
  <c r="L423" i="9"/>
  <c r="G422" i="9" a="1"/>
  <c r="G422" i="9" s="1"/>
  <c r="H422" i="9"/>
  <c r="J422" i="9" a="1"/>
  <c r="J422" i="9" s="1"/>
  <c r="L422" i="9"/>
  <c r="G421" i="9" a="1"/>
  <c r="G421" i="9" s="1"/>
  <c r="H421" i="9"/>
  <c r="J421" i="9" a="1"/>
  <c r="J421" i="9" s="1"/>
  <c r="L421" i="9"/>
  <c r="G420" i="9" a="1"/>
  <c r="G420" i="9" s="1"/>
  <c r="H420" i="9"/>
  <c r="J420" i="9" a="1"/>
  <c r="J420" i="9" s="1"/>
  <c r="L420" i="9"/>
  <c r="G419" i="9" a="1"/>
  <c r="G419" i="9" s="1"/>
  <c r="J419" i="9" a="1"/>
  <c r="J419" i="9" s="1"/>
  <c r="G418" i="9" a="1"/>
  <c r="G418" i="9" s="1"/>
  <c r="H418" i="9"/>
  <c r="J418" i="9" a="1"/>
  <c r="J418" i="9" s="1"/>
  <c r="K418" i="9" s="1" a="1"/>
  <c r="K418" i="9" s="1"/>
  <c r="L418" i="9"/>
  <c r="G417" i="9" a="1"/>
  <c r="G417" i="9" s="1"/>
  <c r="H417" i="9"/>
  <c r="J417" i="9" a="1"/>
  <c r="J417" i="9" s="1"/>
  <c r="L417" i="9"/>
  <c r="G416" i="9" a="1"/>
  <c r="G416" i="9" s="1"/>
  <c r="H416" i="9"/>
  <c r="J416" i="9" a="1"/>
  <c r="J416" i="9" s="1"/>
  <c r="L416" i="9"/>
  <c r="G415" i="9" a="1"/>
  <c r="G415" i="9" s="1"/>
  <c r="H415" i="9"/>
  <c r="J415" i="9" a="1"/>
  <c r="J415" i="9" s="1"/>
  <c r="L415" i="9"/>
  <c r="G414" i="9" a="1"/>
  <c r="G414" i="9" s="1"/>
  <c r="H414" i="9"/>
  <c r="J414" i="9" a="1"/>
  <c r="J414" i="9" s="1"/>
  <c r="L414" i="9"/>
  <c r="G413" i="9" a="1"/>
  <c r="G413" i="9" s="1"/>
  <c r="H413" i="9"/>
  <c r="J413" i="9" a="1"/>
  <c r="J413" i="9" s="1"/>
  <c r="L413" i="9"/>
  <c r="G412" i="9" a="1"/>
  <c r="G412" i="9" s="1"/>
  <c r="H412" i="9"/>
  <c r="J412" i="9" a="1"/>
  <c r="J412" i="9" s="1"/>
  <c r="L412" i="9"/>
  <c r="G411" i="9" a="1"/>
  <c r="G411" i="9" s="1"/>
  <c r="H411" i="9"/>
  <c r="J411" i="9" a="1"/>
  <c r="J411" i="9" s="1"/>
  <c r="L411" i="9"/>
  <c r="G410" i="9" a="1"/>
  <c r="G410" i="9" s="1"/>
  <c r="H410" i="9"/>
  <c r="J410" i="9" a="1"/>
  <c r="J410" i="9" s="1"/>
  <c r="L410" i="9"/>
  <c r="G409" i="9" a="1"/>
  <c r="G409" i="9" s="1"/>
  <c r="H409" i="9"/>
  <c r="J409" i="9" a="1"/>
  <c r="J409" i="9" s="1"/>
  <c r="L409" i="9"/>
  <c r="G408" i="9" a="1"/>
  <c r="G408" i="9" s="1"/>
  <c r="H408" i="9"/>
  <c r="J408" i="9" a="1"/>
  <c r="J408" i="9" s="1"/>
  <c r="L408" i="9"/>
  <c r="G407" i="9" a="1"/>
  <c r="G407" i="9" s="1"/>
  <c r="J407" i="9" a="1"/>
  <c r="J407" i="9" s="1"/>
  <c r="K407" i="9" s="1" a="1"/>
  <c r="K407" i="9" s="1"/>
  <c r="G406" i="9" a="1"/>
  <c r="G406" i="9" s="1"/>
  <c r="H406" i="9"/>
  <c r="J406" i="9" a="1"/>
  <c r="J406" i="9" s="1"/>
  <c r="K406" i="9" s="1" a="1"/>
  <c r="K406" i="9" s="1"/>
  <c r="L406" i="9"/>
  <c r="G405" i="9" a="1"/>
  <c r="G405" i="9" s="1"/>
  <c r="H405" i="9"/>
  <c r="J405" i="9" a="1"/>
  <c r="J405" i="9" s="1"/>
  <c r="L405" i="9"/>
  <c r="G404" i="9" a="1"/>
  <c r="G404" i="9" s="1"/>
  <c r="H404" i="9"/>
  <c r="J404" i="9" a="1"/>
  <c r="J404" i="9" s="1"/>
  <c r="L404" i="9"/>
  <c r="G403" i="9" a="1"/>
  <c r="G403" i="9" s="1"/>
  <c r="H403" i="9"/>
  <c r="J403" i="9" a="1"/>
  <c r="J403" i="9" s="1"/>
  <c r="L403" i="9"/>
  <c r="G402" i="9" a="1"/>
  <c r="G402" i="9" s="1"/>
  <c r="H402" i="9"/>
  <c r="J402" i="9" a="1"/>
  <c r="J402" i="9" s="1"/>
  <c r="L402" i="9"/>
  <c r="G401" i="9" a="1"/>
  <c r="G401" i="9" s="1"/>
  <c r="H401" i="9"/>
  <c r="J401" i="9" a="1"/>
  <c r="J401" i="9" s="1"/>
  <c r="L401" i="9"/>
  <c r="G400" i="9" a="1"/>
  <c r="G400" i="9" s="1"/>
  <c r="H400" i="9"/>
  <c r="J400" i="9" a="1"/>
  <c r="J400" i="9" s="1"/>
  <c r="L400" i="9"/>
  <c r="G399" i="9" a="1"/>
  <c r="G399" i="9" s="1"/>
  <c r="H399" i="9"/>
  <c r="J399" i="9" a="1"/>
  <c r="J399" i="9" s="1"/>
  <c r="L399" i="9"/>
  <c r="G398" i="9" a="1"/>
  <c r="G398" i="9" s="1"/>
  <c r="H398" i="9"/>
  <c r="J398" i="9" a="1"/>
  <c r="J398" i="9" s="1"/>
  <c r="L398" i="9"/>
  <c r="G397" i="9" a="1"/>
  <c r="G397" i="9" s="1"/>
  <c r="J397" i="9" a="1"/>
  <c r="J397" i="9" s="1"/>
  <c r="G396" i="9" a="1"/>
  <c r="G396" i="9" s="1"/>
  <c r="H396" i="9"/>
  <c r="J396" i="9" a="1"/>
  <c r="J396" i="9" s="1"/>
  <c r="L396" i="9"/>
  <c r="G395" i="9" a="1"/>
  <c r="G395" i="9" s="1"/>
  <c r="H395" i="9"/>
  <c r="J395" i="9" a="1"/>
  <c r="J395" i="9" s="1"/>
  <c r="L395" i="9"/>
  <c r="G394" i="9" a="1"/>
  <c r="G394" i="9" s="1"/>
  <c r="H394" i="9"/>
  <c r="J394" i="9" a="1"/>
  <c r="J394" i="9" s="1"/>
  <c r="L394" i="9"/>
  <c r="G393" i="9" a="1"/>
  <c r="G393" i="9" s="1"/>
  <c r="H393" i="9"/>
  <c r="J393" i="9" a="1"/>
  <c r="J393" i="9" s="1"/>
  <c r="L393" i="9"/>
  <c r="G392" i="9" a="1"/>
  <c r="G392" i="9" s="1"/>
  <c r="H392" i="9"/>
  <c r="J392" i="9" a="1"/>
  <c r="J392" i="9" s="1"/>
  <c r="L392" i="9"/>
  <c r="G391" i="9" a="1"/>
  <c r="G391" i="9" s="1"/>
  <c r="H391" i="9"/>
  <c r="J391" i="9" a="1"/>
  <c r="J391" i="9" s="1"/>
  <c r="L391" i="9"/>
  <c r="G390" i="9" a="1"/>
  <c r="G390" i="9" s="1"/>
  <c r="H390" i="9"/>
  <c r="J390" i="9" a="1"/>
  <c r="J390" i="9" s="1"/>
  <c r="L390" i="9"/>
  <c r="G389" i="9" a="1"/>
  <c r="G389" i="9" s="1"/>
  <c r="H389" i="9"/>
  <c r="J389" i="9" a="1"/>
  <c r="J389" i="9" s="1"/>
  <c r="L389" i="9"/>
  <c r="G388" i="9" a="1"/>
  <c r="G388" i="9" s="1"/>
  <c r="H388" i="9"/>
  <c r="J388" i="9" a="1"/>
  <c r="J388" i="9" s="1"/>
  <c r="L388" i="9"/>
  <c r="G387" i="9" a="1"/>
  <c r="G387" i="9" s="1"/>
  <c r="H387" i="9"/>
  <c r="J387" i="9" a="1"/>
  <c r="J387" i="9" s="1"/>
  <c r="L387" i="9"/>
  <c r="G377" i="9" a="1"/>
  <c r="G377" i="9" s="1"/>
  <c r="J377" i="9" a="1"/>
  <c r="J377" i="9" s="1"/>
  <c r="K377" i="9" a="1"/>
  <c r="K377" i="9" s="1"/>
  <c r="G376" i="9" a="1"/>
  <c r="G376" i="9" s="1"/>
  <c r="H376" i="9"/>
  <c r="J376" i="9" a="1"/>
  <c r="J376" i="9" s="1"/>
  <c r="K376" i="9" s="1" a="1"/>
  <c r="K376" i="9" s="1"/>
  <c r="L376" i="9"/>
  <c r="G375" i="9" a="1"/>
  <c r="G375" i="9" s="1"/>
  <c r="H375" i="9"/>
  <c r="J375" i="9" a="1"/>
  <c r="J375" i="9" s="1"/>
  <c r="L375" i="9"/>
  <c r="G373" i="9" a="1"/>
  <c r="G373" i="9" s="1"/>
  <c r="G374" i="9" a="1"/>
  <c r="G374" i="9" s="1"/>
  <c r="H373" i="9"/>
  <c r="H374" i="9"/>
  <c r="J373" i="9" a="1"/>
  <c r="J373" i="9" s="1"/>
  <c r="J374" i="9" a="1"/>
  <c r="J374" i="9" s="1"/>
  <c r="L373" i="9"/>
  <c r="L374" i="9"/>
  <c r="G372" i="9" a="1"/>
  <c r="G372" i="9" s="1"/>
  <c r="H372" i="9"/>
  <c r="J372" i="9" a="1"/>
  <c r="J372" i="9" s="1"/>
  <c r="L372" i="9"/>
  <c r="G371" i="9" a="1"/>
  <c r="G371" i="9" s="1"/>
  <c r="H371" i="9"/>
  <c r="J371" i="9" a="1"/>
  <c r="J371" i="9" s="1"/>
  <c r="L371" i="9"/>
  <c r="G370" i="9" a="1"/>
  <c r="G370" i="9" s="1"/>
  <c r="H370" i="9"/>
  <c r="J370" i="9" a="1"/>
  <c r="J370" i="9" s="1"/>
  <c r="K370" i="9" a="1"/>
  <c r="K370" i="9" s="1"/>
  <c r="L370" i="9"/>
  <c r="G369" i="9" a="1"/>
  <c r="G369" i="9" s="1"/>
  <c r="J369" i="9" a="1"/>
  <c r="J369" i="9" s="1"/>
  <c r="G368" i="9" a="1"/>
  <c r="G368" i="9" s="1"/>
  <c r="H368" i="9"/>
  <c r="J368" i="9" a="1"/>
  <c r="J368" i="9" s="1"/>
  <c r="L368" i="9"/>
  <c r="G367" i="9" a="1"/>
  <c r="G367" i="9" s="1"/>
  <c r="H367" i="9"/>
  <c r="J367" i="9" a="1"/>
  <c r="J367" i="9" s="1"/>
  <c r="L367" i="9"/>
  <c r="G366" i="9" a="1"/>
  <c r="G366" i="9" s="1"/>
  <c r="H366" i="9"/>
  <c r="J366" i="9" a="1"/>
  <c r="J366" i="9" s="1"/>
  <c r="L366" i="9"/>
  <c r="G365" i="9" a="1"/>
  <c r="G365" i="9" s="1"/>
  <c r="H365" i="9"/>
  <c r="J365" i="9" a="1"/>
  <c r="J365" i="9" s="1"/>
  <c r="L365" i="9"/>
  <c r="G364" i="9" a="1"/>
  <c r="G364" i="9" s="1"/>
  <c r="H364" i="9"/>
  <c r="J364" i="9" a="1"/>
  <c r="J364" i="9" s="1"/>
  <c r="L364" i="9"/>
  <c r="G363" i="9" a="1"/>
  <c r="G363" i="9" s="1"/>
  <c r="H363" i="9"/>
  <c r="J363" i="9" a="1"/>
  <c r="J363" i="9" s="1"/>
  <c r="L363" i="9"/>
  <c r="G362" i="9" a="1"/>
  <c r="G362" i="9" s="1"/>
  <c r="H362" i="9"/>
  <c r="J362" i="9" a="1"/>
  <c r="J362" i="9" s="1"/>
  <c r="L362" i="9"/>
  <c r="G361" i="9" a="1"/>
  <c r="G361" i="9" s="1"/>
  <c r="H361" i="9"/>
  <c r="J361" i="9" a="1"/>
  <c r="J361" i="9" s="1"/>
  <c r="L361" i="9"/>
  <c r="G360" i="9" a="1"/>
  <c r="G360" i="9" s="1"/>
  <c r="H360" i="9"/>
  <c r="J360" i="9" a="1"/>
  <c r="J360" i="9" s="1"/>
  <c r="L360" i="9"/>
  <c r="G359" i="9" a="1"/>
  <c r="G359" i="9" s="1"/>
  <c r="H359" i="9"/>
  <c r="J359" i="9" a="1"/>
  <c r="J359" i="9" s="1"/>
  <c r="K359" i="9" a="1"/>
  <c r="K359" i="9" s="1"/>
  <c r="L359" i="9"/>
  <c r="G358" i="9" a="1"/>
  <c r="G358" i="9" s="1"/>
  <c r="J358" i="9" a="1"/>
  <c r="J358" i="9" s="1"/>
  <c r="K358" i="9" a="1"/>
  <c r="K358" i="9" s="1"/>
  <c r="G357" i="9" a="1"/>
  <c r="G357" i="9" s="1"/>
  <c r="H357" i="9"/>
  <c r="J357" i="9" a="1"/>
  <c r="J357" i="9" s="1"/>
  <c r="L357" i="9"/>
  <c r="G356" i="9" a="1"/>
  <c r="G356" i="9" s="1"/>
  <c r="H356" i="9"/>
  <c r="J356" i="9" a="1"/>
  <c r="J356" i="9" s="1"/>
  <c r="L356" i="9"/>
  <c r="G355" i="9" a="1"/>
  <c r="G355" i="9" s="1"/>
  <c r="H355" i="9"/>
  <c r="J355" i="9" a="1"/>
  <c r="J355" i="9" s="1"/>
  <c r="L355" i="9"/>
  <c r="G354" i="9" a="1"/>
  <c r="G354" i="9" s="1"/>
  <c r="H354" i="9"/>
  <c r="J354" i="9" a="1"/>
  <c r="J354" i="9" s="1"/>
  <c r="L354" i="9"/>
  <c r="G353" i="9" a="1"/>
  <c r="G353" i="9" s="1"/>
  <c r="H353" i="9"/>
  <c r="J353" i="9" a="1"/>
  <c r="J353" i="9" s="1"/>
  <c r="L353" i="9"/>
  <c r="G352" i="9" a="1"/>
  <c r="G352" i="9" s="1"/>
  <c r="H352" i="9"/>
  <c r="J352" i="9" a="1"/>
  <c r="J352" i="9" s="1"/>
  <c r="L352" i="9"/>
  <c r="G351" i="9" a="1"/>
  <c r="G351" i="9" s="1"/>
  <c r="H351" i="9"/>
  <c r="J351" i="9" a="1"/>
  <c r="J351" i="9" s="1"/>
  <c r="L351" i="9"/>
  <c r="G350" i="9" a="1"/>
  <c r="G350" i="9" s="1"/>
  <c r="H350" i="9"/>
  <c r="J350" i="9" a="1"/>
  <c r="J350" i="9" s="1"/>
  <c r="L350" i="9"/>
  <c r="G349" i="9" a="1"/>
  <c r="G349" i="9" s="1"/>
  <c r="H349" i="9"/>
  <c r="J349" i="9" a="1"/>
  <c r="J349" i="9" s="1"/>
  <c r="L349" i="9"/>
  <c r="G348" i="9" a="1"/>
  <c r="G348" i="9" s="1"/>
  <c r="H348" i="9"/>
  <c r="J348" i="9" a="1"/>
  <c r="J348" i="9" s="1"/>
  <c r="L348" i="9"/>
  <c r="G347" i="9" a="1"/>
  <c r="G347" i="9" s="1"/>
  <c r="H347" i="9"/>
  <c r="J347" i="9" a="1"/>
  <c r="J347" i="9" s="1"/>
  <c r="L347" i="9"/>
  <c r="G346" i="9" a="1"/>
  <c r="G346" i="9" s="1"/>
  <c r="H346" i="9"/>
  <c r="J346" i="9" a="1"/>
  <c r="J346" i="9" s="1"/>
  <c r="K346" i="9" a="1"/>
  <c r="K346" i="9" s="1"/>
  <c r="L346" i="9"/>
  <c r="G345" i="9" a="1"/>
  <c r="G345" i="9" s="1"/>
  <c r="J345" i="9" a="1"/>
  <c r="J345" i="9" s="1"/>
  <c r="K345" i="9" a="1"/>
  <c r="K345" i="9" s="1"/>
  <c r="G344" i="9" a="1"/>
  <c r="G344" i="9" s="1"/>
  <c r="H344" i="9"/>
  <c r="J344" i="9" a="1"/>
  <c r="J344" i="9" s="1"/>
  <c r="L344" i="9"/>
  <c r="G343" i="9" a="1"/>
  <c r="G343" i="9" s="1"/>
  <c r="H343" i="9"/>
  <c r="J343" i="9" a="1"/>
  <c r="J343" i="9" s="1"/>
  <c r="L343" i="9"/>
  <c r="G342" i="9" a="1"/>
  <c r="G342" i="9" s="1"/>
  <c r="H342" i="9"/>
  <c r="J342" i="9" a="1"/>
  <c r="J342" i="9" s="1"/>
  <c r="L342" i="9"/>
  <c r="G341" i="9" a="1"/>
  <c r="G341" i="9" s="1"/>
  <c r="H341" i="9"/>
  <c r="J341" i="9" a="1"/>
  <c r="J341" i="9" s="1"/>
  <c r="L341" i="9"/>
  <c r="G340" i="9" a="1"/>
  <c r="G340" i="9" s="1"/>
  <c r="H340" i="9"/>
  <c r="J340" i="9" a="1"/>
  <c r="J340" i="9" s="1"/>
  <c r="L340" i="9"/>
  <c r="G339" i="9" a="1"/>
  <c r="G339" i="9" s="1"/>
  <c r="H339" i="9"/>
  <c r="J339" i="9" a="1"/>
  <c r="J339" i="9" s="1"/>
  <c r="L339" i="9"/>
  <c r="G338" i="9" a="1"/>
  <c r="G338" i="9" s="1"/>
  <c r="H338" i="9"/>
  <c r="J338" i="9" a="1"/>
  <c r="J338" i="9" s="1"/>
  <c r="L338" i="9"/>
  <c r="G337" i="9" a="1"/>
  <c r="G337" i="9" s="1"/>
  <c r="H337" i="9"/>
  <c r="J337" i="9" a="1"/>
  <c r="J337" i="9" s="1"/>
  <c r="L337" i="9"/>
  <c r="G336" i="9" a="1"/>
  <c r="G336" i="9" s="1"/>
  <c r="H336" i="9"/>
  <c r="J336" i="9" a="1"/>
  <c r="J336" i="9" s="1"/>
  <c r="K336" i="9" a="1"/>
  <c r="K336" i="9" s="1"/>
  <c r="L336" i="9"/>
  <c r="G335" i="9" a="1"/>
  <c r="G335" i="9" s="1"/>
  <c r="J335" i="9" a="1"/>
  <c r="J335" i="9" s="1"/>
  <c r="K335" i="9" a="1"/>
  <c r="K335" i="9" s="1"/>
  <c r="G334" i="9" a="1"/>
  <c r="G334" i="9" s="1"/>
  <c r="H334" i="9"/>
  <c r="J334" i="9" a="1"/>
  <c r="J334" i="9" s="1"/>
  <c r="L334" i="9"/>
  <c r="G333" i="9" a="1"/>
  <c r="G333" i="9" s="1"/>
  <c r="H333" i="9"/>
  <c r="J333" i="9" a="1"/>
  <c r="J333" i="9" s="1"/>
  <c r="L333" i="9"/>
  <c r="G332" i="9" a="1"/>
  <c r="G332" i="9" s="1"/>
  <c r="H332" i="9"/>
  <c r="J332" i="9" a="1"/>
  <c r="J332" i="9" s="1"/>
  <c r="L332" i="9"/>
  <c r="G331" i="9" a="1"/>
  <c r="G331" i="9" s="1"/>
  <c r="H331" i="9"/>
  <c r="J331" i="9" a="1"/>
  <c r="J331" i="9" s="1"/>
  <c r="L331" i="9"/>
  <c r="K419" i="9" l="1" a="1"/>
  <c r="K419" i="9" s="1"/>
  <c r="K420" i="9" a="1"/>
  <c r="K420" i="9" s="1"/>
  <c r="K408" i="9" a="1"/>
  <c r="K408" i="9" s="1"/>
  <c r="K398" i="9" a="1"/>
  <c r="K398" i="9" s="1"/>
  <c r="H386" i="9"/>
  <c r="K387" i="9" a="1"/>
  <c r="K387" i="9" s="1"/>
  <c r="K396" i="9" a="1"/>
  <c r="K396" i="9" s="1"/>
  <c r="K397" i="9" s="1" a="1"/>
  <c r="K397" i="9" s="1"/>
  <c r="L583" i="9"/>
  <c r="K571" i="9" a="1"/>
  <c r="K571" i="9" s="1"/>
  <c r="K572" i="9" s="1" a="1"/>
  <c r="K572" i="9" s="1"/>
  <c r="K573" i="9" s="1" a="1"/>
  <c r="K573" i="9" s="1"/>
  <c r="K574" i="9" s="1" a="1"/>
  <c r="K574" i="9" s="1"/>
  <c r="K575" i="9" s="1" a="1"/>
  <c r="K575" i="9" s="1"/>
  <c r="K576" i="9" s="1" a="1"/>
  <c r="K576" i="9" s="1"/>
  <c r="L568" i="9"/>
  <c r="K548" i="9" a="1"/>
  <c r="K548" i="9" s="1"/>
  <c r="K549" i="9" s="1" a="1"/>
  <c r="K549" i="9" s="1"/>
  <c r="K550" i="9" s="1" a="1"/>
  <c r="K550" i="9" s="1"/>
  <c r="K551" i="9" s="1" a="1"/>
  <c r="K551" i="9" s="1"/>
  <c r="K552" i="9" s="1" a="1"/>
  <c r="K552" i="9" s="1"/>
  <c r="K553" i="9" s="1" a="1"/>
  <c r="K553" i="9" s="1"/>
  <c r="K554" i="9" s="1" a="1"/>
  <c r="K554" i="9" s="1"/>
  <c r="K538" i="9" a="1"/>
  <c r="K538" i="9" s="1"/>
  <c r="K539" i="9" s="1" a="1"/>
  <c r="K539" i="9" s="1"/>
  <c r="K540" i="9" s="1" a="1"/>
  <c r="K540" i="9" s="1"/>
  <c r="K541" i="9" s="1" a="1"/>
  <c r="K541" i="9" s="1"/>
  <c r="K542" i="9" s="1" a="1"/>
  <c r="K542" i="9" s="1"/>
  <c r="K543" i="9" s="1" a="1"/>
  <c r="K543" i="9" s="1"/>
  <c r="K530" i="9" a="1"/>
  <c r="K530" i="9" s="1"/>
  <c r="K531" i="9" s="1" a="1"/>
  <c r="K531" i="9" s="1"/>
  <c r="K532" i="9" s="1" a="1"/>
  <c r="K532" i="9" s="1"/>
  <c r="K533" i="9" s="1" a="1"/>
  <c r="K533" i="9" s="1"/>
  <c r="L535" i="9" s="1"/>
  <c r="K516" i="9" a="1"/>
  <c r="K516" i="9" s="1"/>
  <c r="K517" i="9" s="1" a="1"/>
  <c r="K517" i="9" s="1"/>
  <c r="K518" i="9" s="1" a="1"/>
  <c r="K518" i="9" s="1"/>
  <c r="K519" i="9" s="1" a="1"/>
  <c r="K519" i="9" s="1"/>
  <c r="K520" i="9" s="1" a="1"/>
  <c r="K520" i="9" s="1"/>
  <c r="K521" i="9" s="1" a="1"/>
  <c r="K521" i="9" s="1"/>
  <c r="K522" i="9" s="1" a="1"/>
  <c r="K522" i="9" s="1"/>
  <c r="K523" i="9" s="1" a="1"/>
  <c r="K523" i="9" s="1"/>
  <c r="K524" i="9" s="1" a="1"/>
  <c r="K524" i="9" s="1"/>
  <c r="K525" i="9" s="1" a="1"/>
  <c r="K525" i="9" s="1"/>
  <c r="K334" i="9" a="1"/>
  <c r="K334" i="9" s="1"/>
  <c r="H513" i="9"/>
  <c r="K508" i="9" a="1"/>
  <c r="K508" i="9" s="1"/>
  <c r="H500" i="9"/>
  <c r="K492" i="9" a="1"/>
  <c r="K492" i="9" s="1"/>
  <c r="H490" i="9"/>
  <c r="K479" i="9" a="1"/>
  <c r="K479" i="9" s="1"/>
  <c r="H477" i="9"/>
  <c r="K470" i="9" a="1"/>
  <c r="K470" i="9" s="1"/>
  <c r="K471" i="9" s="1" a="1"/>
  <c r="K471" i="9" s="1"/>
  <c r="K472" i="9" s="1" a="1"/>
  <c r="K472" i="9" s="1"/>
  <c r="K473" i="9" s="1" a="1"/>
  <c r="K473" i="9" s="1"/>
  <c r="K474" i="9" s="1" a="1"/>
  <c r="K474" i="9" s="1"/>
  <c r="K475" i="9" s="1" a="1"/>
  <c r="K475" i="9" s="1"/>
  <c r="H468" i="9"/>
  <c r="K460" i="9" a="1"/>
  <c r="K460" i="9" s="1"/>
  <c r="K461" i="9" s="1" a="1"/>
  <c r="K461" i="9" s="1"/>
  <c r="K462" i="9" s="1" a="1"/>
  <c r="K462" i="9" s="1"/>
  <c r="K463" i="9" s="1" a="1"/>
  <c r="K463" i="9" s="1"/>
  <c r="K464" i="9" s="1" a="1"/>
  <c r="K464" i="9" s="1"/>
  <c r="K465" i="9" s="1" a="1"/>
  <c r="K465" i="9" s="1"/>
  <c r="K466" i="9" s="1" a="1"/>
  <c r="K466" i="9" s="1"/>
  <c r="H458" i="9"/>
  <c r="K451" i="9" a="1"/>
  <c r="K451" i="9" s="1"/>
  <c r="H449" i="9"/>
  <c r="K440" i="9" a="1"/>
  <c r="K440" i="9" s="1"/>
  <c r="H438" i="9"/>
  <c r="K433" i="9" a="1"/>
  <c r="K433" i="9" s="1"/>
  <c r="K434" i="9" s="1" a="1"/>
  <c r="K434" i="9" s="1"/>
  <c r="K435" i="9" s="1" a="1"/>
  <c r="K435" i="9" s="1"/>
  <c r="K436" i="9" s="1" a="1"/>
  <c r="K436" i="9" s="1"/>
  <c r="K437" i="9" s="1" a="1"/>
  <c r="K437" i="9" s="1"/>
  <c r="H431" i="9"/>
  <c r="K421" i="9" a="1"/>
  <c r="K421" i="9" s="1"/>
  <c r="H419" i="9"/>
  <c r="K409" i="9" a="1"/>
  <c r="K409" i="9" s="1"/>
  <c r="K410" i="9" s="1" a="1"/>
  <c r="K410" i="9" s="1"/>
  <c r="K411" i="9" s="1" a="1"/>
  <c r="K411" i="9" s="1"/>
  <c r="K412" i="9" s="1" a="1"/>
  <c r="K412" i="9" s="1"/>
  <c r="K413" i="9" s="1" a="1"/>
  <c r="K413" i="9" s="1"/>
  <c r="K414" i="9" s="1" a="1"/>
  <c r="K414" i="9" s="1"/>
  <c r="K415" i="9" s="1" a="1"/>
  <c r="K415" i="9" s="1"/>
  <c r="K416" i="9" s="1" a="1"/>
  <c r="K416" i="9" s="1"/>
  <c r="K417" i="9" s="1" a="1"/>
  <c r="K417" i="9" s="1"/>
  <c r="H407" i="9"/>
  <c r="K399" i="9" a="1"/>
  <c r="K399" i="9" s="1"/>
  <c r="H397" i="9"/>
  <c r="K388" i="9" a="1"/>
  <c r="K388" i="9" s="1"/>
  <c r="K389" i="9" s="1" a="1"/>
  <c r="K389" i="9" s="1"/>
  <c r="K390" i="9" s="1" a="1"/>
  <c r="K390" i="9" s="1"/>
  <c r="K391" i="9" s="1" a="1"/>
  <c r="K391" i="9" s="1"/>
  <c r="K392" i="9" s="1" a="1"/>
  <c r="K392" i="9" s="1"/>
  <c r="K393" i="9" s="1" a="1"/>
  <c r="K393" i="9" s="1"/>
  <c r="K394" i="9" s="1" a="1"/>
  <c r="K394" i="9" s="1"/>
  <c r="K395" i="9" s="1" a="1"/>
  <c r="K395" i="9" s="1"/>
  <c r="H377" i="9"/>
  <c r="K371" i="9" a="1"/>
  <c r="K371" i="9" s="1"/>
  <c r="K368" i="9" a="1"/>
  <c r="K368" i="9" s="1"/>
  <c r="K369" i="9" s="1" a="1"/>
  <c r="K369" i="9" s="1"/>
  <c r="H369" i="9"/>
  <c r="K360" i="9" a="1"/>
  <c r="K360" i="9" s="1"/>
  <c r="H358" i="9"/>
  <c r="K357" i="9" a="1"/>
  <c r="K357" i="9" s="1"/>
  <c r="K347" i="9" a="1"/>
  <c r="K347" i="9" s="1"/>
  <c r="K348" i="9" s="1" a="1"/>
  <c r="K348" i="9" s="1"/>
  <c r="K349" i="9" s="1" a="1"/>
  <c r="K349" i="9" s="1"/>
  <c r="K350" i="9" s="1" a="1"/>
  <c r="K350" i="9" s="1"/>
  <c r="K351" i="9" s="1" a="1"/>
  <c r="K351" i="9" s="1"/>
  <c r="K352" i="9" s="1" a="1"/>
  <c r="K352" i="9" s="1"/>
  <c r="K353" i="9" s="1" a="1"/>
  <c r="K353" i="9" s="1"/>
  <c r="K354" i="9" s="1" a="1"/>
  <c r="K354" i="9" s="1"/>
  <c r="K355" i="9" s="1" a="1"/>
  <c r="K355" i="9" s="1"/>
  <c r="K356" i="9" s="1" a="1"/>
  <c r="K356" i="9" s="1"/>
  <c r="H345" i="9"/>
  <c r="K337" i="9" a="1"/>
  <c r="K337" i="9" s="1"/>
  <c r="G330" i="9" a="1"/>
  <c r="G330" i="9" s="1"/>
  <c r="H330" i="9"/>
  <c r="J330" i="9" a="1"/>
  <c r="J330" i="9" s="1"/>
  <c r="L330" i="9"/>
  <c r="G329" i="9" a="1"/>
  <c r="G329" i="9" s="1"/>
  <c r="H329" i="9"/>
  <c r="J329" i="9" a="1"/>
  <c r="J329" i="9" s="1"/>
  <c r="K329" i="9" a="1"/>
  <c r="K329" i="9" s="1"/>
  <c r="L329" i="9"/>
  <c r="G328" i="9" a="1"/>
  <c r="G328" i="9" s="1"/>
  <c r="J328" i="9" a="1"/>
  <c r="J328" i="9" s="1"/>
  <c r="K328" i="9" a="1"/>
  <c r="K328" i="9" s="1"/>
  <c r="G327" i="9" a="1"/>
  <c r="G327" i="9" s="1"/>
  <c r="H327" i="9"/>
  <c r="J327" i="9" a="1"/>
  <c r="J327" i="9" s="1"/>
  <c r="K327" i="9" s="1" a="1"/>
  <c r="K327" i="9" s="1"/>
  <c r="L327" i="9"/>
  <c r="G326" i="9" a="1"/>
  <c r="G326" i="9" s="1"/>
  <c r="H326" i="9"/>
  <c r="J326" i="9" a="1"/>
  <c r="J326" i="9" s="1"/>
  <c r="L326" i="9"/>
  <c r="G325" i="9" a="1"/>
  <c r="G325" i="9" s="1"/>
  <c r="H325" i="9"/>
  <c r="J325" i="9" a="1"/>
  <c r="J325" i="9" s="1"/>
  <c r="L325" i="9"/>
  <c r="G324" i="9" a="1"/>
  <c r="G324" i="9" s="1"/>
  <c r="H324" i="9"/>
  <c r="J324" i="9" a="1"/>
  <c r="J324" i="9" s="1"/>
  <c r="L324" i="9"/>
  <c r="G323" i="9" a="1"/>
  <c r="G323" i="9" s="1"/>
  <c r="H323" i="9"/>
  <c r="J323" i="9" a="1"/>
  <c r="J323" i="9" s="1"/>
  <c r="L323" i="9"/>
  <c r="G322" i="9" a="1"/>
  <c r="G322" i="9" s="1"/>
  <c r="H322" i="9"/>
  <c r="J322" i="9" a="1"/>
  <c r="J322" i="9" s="1"/>
  <c r="L322" i="9"/>
  <c r="G321" i="9" a="1"/>
  <c r="G321" i="9" s="1"/>
  <c r="H321" i="9"/>
  <c r="J321" i="9" a="1"/>
  <c r="J321" i="9" s="1"/>
  <c r="L321" i="9"/>
  <c r="G320" i="9" a="1"/>
  <c r="G320" i="9" s="1"/>
  <c r="H320" i="9"/>
  <c r="J320" i="9" a="1"/>
  <c r="J320" i="9" s="1"/>
  <c r="L320" i="9"/>
  <c r="G319" i="9" a="1"/>
  <c r="G319" i="9" s="1"/>
  <c r="H319" i="9"/>
  <c r="J319" i="9" a="1"/>
  <c r="J319" i="9" s="1"/>
  <c r="L319" i="9"/>
  <c r="G318" i="9" a="1"/>
  <c r="G318" i="9" s="1"/>
  <c r="H318" i="9"/>
  <c r="J318" i="9" a="1"/>
  <c r="J318" i="9" s="1"/>
  <c r="K318" i="9" a="1"/>
  <c r="K318" i="9" s="1"/>
  <c r="L318" i="9"/>
  <c r="G317" i="9" a="1"/>
  <c r="G317" i="9" s="1"/>
  <c r="J317" i="9" a="1"/>
  <c r="J317" i="9" s="1"/>
  <c r="K317" i="9" a="1"/>
  <c r="K317" i="9" s="1"/>
  <c r="G316" i="9" a="1"/>
  <c r="G316" i="9" s="1"/>
  <c r="H316" i="9"/>
  <c r="J316" i="9" a="1"/>
  <c r="J316" i="9" s="1"/>
  <c r="L316" i="9"/>
  <c r="G315" i="9" a="1"/>
  <c r="G315" i="9" s="1"/>
  <c r="H315" i="9"/>
  <c r="J315" i="9" a="1"/>
  <c r="J315" i="9" s="1"/>
  <c r="L315" i="9"/>
  <c r="J313" i="9" a="1"/>
  <c r="J313" i="9" s="1"/>
  <c r="G314" i="9" a="1"/>
  <c r="G314" i="9" s="1"/>
  <c r="H314" i="9"/>
  <c r="J314" i="9" a="1"/>
  <c r="J314" i="9" s="1"/>
  <c r="L314" i="9"/>
  <c r="G313" i="9" a="1"/>
  <c r="G313" i="9" s="1"/>
  <c r="H313" i="9"/>
  <c r="L313" i="9"/>
  <c r="G312" i="9" a="1"/>
  <c r="G312" i="9" s="1"/>
  <c r="H312" i="9"/>
  <c r="J312" i="9" a="1"/>
  <c r="J312" i="9" s="1"/>
  <c r="L312" i="9"/>
  <c r="G311" i="9" a="1"/>
  <c r="G311" i="9" s="1"/>
  <c r="H311" i="9"/>
  <c r="J311" i="9" a="1"/>
  <c r="J311" i="9" s="1"/>
  <c r="L311" i="9"/>
  <c r="G310" i="9" a="1"/>
  <c r="G310" i="9" s="1"/>
  <c r="H310" i="9"/>
  <c r="J310" i="9" a="1"/>
  <c r="J310" i="9" s="1"/>
  <c r="L310" i="9"/>
  <c r="G309" i="9" a="1"/>
  <c r="G309" i="9" s="1"/>
  <c r="H309" i="9"/>
  <c r="J309" i="9" a="1"/>
  <c r="J309" i="9" s="1"/>
  <c r="L309" i="9"/>
  <c r="G308" i="9" a="1"/>
  <c r="G308" i="9" s="1"/>
  <c r="H308" i="9"/>
  <c r="J308" i="9" a="1"/>
  <c r="J308" i="9" s="1"/>
  <c r="K308" i="9" a="1"/>
  <c r="K308" i="9" s="1"/>
  <c r="L308" i="9"/>
  <c r="G307" i="9" a="1"/>
  <c r="G307" i="9" s="1"/>
  <c r="J307" i="9" a="1"/>
  <c r="J307" i="9" s="1"/>
  <c r="K307" i="9" a="1"/>
  <c r="K307" i="9" s="1"/>
  <c r="G306" i="9" a="1"/>
  <c r="G306" i="9" s="1"/>
  <c r="H306" i="9"/>
  <c r="J306" i="9" a="1"/>
  <c r="J306" i="9" s="1"/>
  <c r="L306" i="9"/>
  <c r="G305" i="9" a="1"/>
  <c r="G305" i="9" s="1"/>
  <c r="H305" i="9"/>
  <c r="J305" i="9" a="1"/>
  <c r="J305" i="9" s="1"/>
  <c r="L305" i="9"/>
  <c r="G304" i="9" a="1"/>
  <c r="G304" i="9" s="1"/>
  <c r="H304" i="9"/>
  <c r="J304" i="9" a="1"/>
  <c r="J304" i="9" s="1"/>
  <c r="L304" i="9"/>
  <c r="G303" i="9" a="1"/>
  <c r="G303" i="9" s="1"/>
  <c r="H303" i="9"/>
  <c r="J303" i="9" a="1"/>
  <c r="J303" i="9" s="1"/>
  <c r="L303" i="9"/>
  <c r="G302" i="9" a="1"/>
  <c r="G302" i="9" s="1"/>
  <c r="H302" i="9"/>
  <c r="J302" i="9" a="1"/>
  <c r="J302" i="9" s="1"/>
  <c r="L302" i="9"/>
  <c r="G301" i="9" a="1"/>
  <c r="G301" i="9" s="1"/>
  <c r="H301" i="9"/>
  <c r="J301" i="9" a="1"/>
  <c r="J301" i="9" s="1"/>
  <c r="L301" i="9"/>
  <c r="G300" i="9" a="1"/>
  <c r="G300" i="9" s="1"/>
  <c r="H300" i="9"/>
  <c r="J300" i="9" a="1"/>
  <c r="J300" i="9" s="1"/>
  <c r="L300" i="9"/>
  <c r="G299" i="9" a="1"/>
  <c r="G299" i="9" s="1"/>
  <c r="H299" i="9"/>
  <c r="J299" i="9" a="1"/>
  <c r="J299" i="9" s="1"/>
  <c r="L299" i="9"/>
  <c r="G298" i="9" a="1"/>
  <c r="G298" i="9" s="1"/>
  <c r="H298" i="9"/>
  <c r="J298" i="9" a="1"/>
  <c r="J298" i="9" s="1"/>
  <c r="L298" i="9"/>
  <c r="G297" i="9" a="1"/>
  <c r="G297" i="9" s="1"/>
  <c r="H297" i="9"/>
  <c r="J297" i="9" a="1"/>
  <c r="J297" i="9" s="1"/>
  <c r="L297" i="9"/>
  <c r="G296" i="9" a="1"/>
  <c r="G296" i="9" s="1"/>
  <c r="H296" i="9"/>
  <c r="J296" i="9" a="1"/>
  <c r="J296" i="9" s="1"/>
  <c r="K296" i="9" a="1"/>
  <c r="K296" i="9" s="1"/>
  <c r="L296" i="9"/>
  <c r="G295" i="9" a="1"/>
  <c r="G295" i="9" s="1"/>
  <c r="J295" i="9" a="1"/>
  <c r="J295" i="9" s="1"/>
  <c r="K295" i="9" a="1"/>
  <c r="K295" i="9" s="1"/>
  <c r="G294" i="9" a="1"/>
  <c r="G294" i="9" s="1"/>
  <c r="H294" i="9"/>
  <c r="J294" i="9" a="1"/>
  <c r="J294" i="9" s="1"/>
  <c r="K294" i="9" s="1" a="1"/>
  <c r="K294" i="9" s="1"/>
  <c r="L294" i="9"/>
  <c r="G293" i="9" a="1"/>
  <c r="G293" i="9" s="1"/>
  <c r="H293" i="9"/>
  <c r="J293" i="9" a="1"/>
  <c r="J293" i="9" s="1"/>
  <c r="L293" i="9"/>
  <c r="G292" i="9" a="1"/>
  <c r="G292" i="9" s="1"/>
  <c r="H292" i="9"/>
  <c r="J292" i="9" a="1"/>
  <c r="J292" i="9" s="1"/>
  <c r="L292" i="9"/>
  <c r="G291" i="9" a="1"/>
  <c r="G291" i="9" s="1"/>
  <c r="H291" i="9"/>
  <c r="J291" i="9" a="1"/>
  <c r="J291" i="9" s="1"/>
  <c r="L291" i="9"/>
  <c r="G290" i="9" a="1"/>
  <c r="G290" i="9" s="1"/>
  <c r="H290" i="9"/>
  <c r="J290" i="9" a="1"/>
  <c r="J290" i="9" s="1"/>
  <c r="L290" i="9"/>
  <c r="G289" i="9" a="1"/>
  <c r="G289" i="9" s="1"/>
  <c r="H289" i="9"/>
  <c r="J289" i="9" a="1"/>
  <c r="J289" i="9" s="1"/>
  <c r="L289" i="9"/>
  <c r="G288" i="9" a="1"/>
  <c r="G288" i="9" s="1"/>
  <c r="H288" i="9"/>
  <c r="J288" i="9" a="1"/>
  <c r="J288" i="9" s="1"/>
  <c r="L288" i="9"/>
  <c r="G287" i="9" a="1"/>
  <c r="G287" i="9" s="1"/>
  <c r="H287" i="9"/>
  <c r="J287" i="9" a="1"/>
  <c r="J287" i="9" s="1"/>
  <c r="L287" i="9"/>
  <c r="G286" i="9" a="1"/>
  <c r="G286" i="9" s="1"/>
  <c r="H286" i="9"/>
  <c r="J286" i="9" a="1"/>
  <c r="J286" i="9" s="1"/>
  <c r="L286" i="9"/>
  <c r="G285" i="9" a="1"/>
  <c r="G285" i="9" s="1"/>
  <c r="H285" i="9"/>
  <c r="J285" i="9" a="1"/>
  <c r="J285" i="9" s="1"/>
  <c r="L285" i="9"/>
  <c r="L386" i="9" l="1"/>
  <c r="K316" i="9" a="1"/>
  <c r="K316" i="9" s="1"/>
  <c r="H317" i="9"/>
  <c r="L578" i="9"/>
  <c r="L556" i="9"/>
  <c r="L545" i="9"/>
  <c r="L527" i="9"/>
  <c r="K509" i="9" a="1"/>
  <c r="K509" i="9" s="1"/>
  <c r="K510" i="9" s="1" a="1"/>
  <c r="K510" i="9" s="1"/>
  <c r="K511" i="9" s="1" a="1"/>
  <c r="K511" i="9" s="1"/>
  <c r="K493" i="9" a="1"/>
  <c r="K493" i="9" s="1"/>
  <c r="K494" i="9" s="1" a="1"/>
  <c r="K494" i="9" s="1"/>
  <c r="K495" i="9" s="1" a="1"/>
  <c r="K495" i="9" s="1"/>
  <c r="K496" i="9" s="1" a="1"/>
  <c r="K496" i="9" s="1"/>
  <c r="K497" i="9" s="1" a="1"/>
  <c r="K497" i="9" s="1"/>
  <c r="K498" i="9" s="1" a="1"/>
  <c r="K498" i="9" s="1"/>
  <c r="K480" i="9" a="1"/>
  <c r="K480" i="9" s="1"/>
  <c r="K481" i="9" s="1" a="1"/>
  <c r="K481" i="9" s="1"/>
  <c r="K482" i="9" s="1" a="1"/>
  <c r="K482" i="9" s="1"/>
  <c r="K483" i="9" s="1" a="1"/>
  <c r="K483" i="9" s="1"/>
  <c r="K484" i="9" s="1" a="1"/>
  <c r="K484" i="9" s="1"/>
  <c r="K485" i="9" s="1" a="1"/>
  <c r="K485" i="9" s="1"/>
  <c r="K486" i="9" s="1" a="1"/>
  <c r="K486" i="9" s="1"/>
  <c r="K487" i="9" s="1" a="1"/>
  <c r="K487" i="9" s="1"/>
  <c r="K488" i="9" s="1" a="1"/>
  <c r="K488" i="9" s="1"/>
  <c r="L477" i="9"/>
  <c r="L468" i="9"/>
  <c r="K452" i="9" a="1"/>
  <c r="K452" i="9" s="1"/>
  <c r="K453" i="9" s="1" a="1"/>
  <c r="K453" i="9" s="1"/>
  <c r="K454" i="9" s="1" a="1"/>
  <c r="K454" i="9" s="1"/>
  <c r="K455" i="9" s="1" a="1"/>
  <c r="K455" i="9" s="1"/>
  <c r="K456" i="9" s="1" a="1"/>
  <c r="K456" i="9" s="1"/>
  <c r="K441" i="9" a="1"/>
  <c r="K441" i="9" s="1"/>
  <c r="K442" i="9" s="1" a="1"/>
  <c r="K442" i="9" s="1"/>
  <c r="K443" i="9" s="1" a="1"/>
  <c r="K443" i="9" s="1"/>
  <c r="K444" i="9" s="1" a="1"/>
  <c r="K444" i="9" s="1"/>
  <c r="K445" i="9" s="1" a="1"/>
  <c r="K445" i="9" s="1"/>
  <c r="K446" i="9" s="1" a="1"/>
  <c r="K446" i="9" s="1"/>
  <c r="K447" i="9" s="1" a="1"/>
  <c r="K447" i="9" s="1"/>
  <c r="K422" i="9" a="1"/>
  <c r="K422" i="9" s="1"/>
  <c r="K423" i="9" s="1" a="1"/>
  <c r="K423" i="9" s="1"/>
  <c r="K424" i="9" s="1" a="1"/>
  <c r="K424" i="9" s="1"/>
  <c r="K425" i="9" s="1" a="1"/>
  <c r="K425" i="9" s="1"/>
  <c r="K426" i="9" s="1" a="1"/>
  <c r="K426" i="9" s="1"/>
  <c r="K427" i="9" s="1" a="1"/>
  <c r="K427" i="9" s="1"/>
  <c r="K428" i="9" s="1" a="1"/>
  <c r="K428" i="9" s="1"/>
  <c r="K429" i="9" s="1" a="1"/>
  <c r="K429" i="9" s="1"/>
  <c r="K400" i="9" a="1"/>
  <c r="K400" i="9" s="1"/>
  <c r="K401" i="9" s="1" a="1"/>
  <c r="K401" i="9" s="1"/>
  <c r="K402" i="9" s="1" a="1"/>
  <c r="K402" i="9" s="1"/>
  <c r="K403" i="9" s="1" a="1"/>
  <c r="K403" i="9" s="1"/>
  <c r="K404" i="9" s="1" a="1"/>
  <c r="K404" i="9" s="1"/>
  <c r="K405" i="9" s="1" a="1"/>
  <c r="K405" i="9" s="1"/>
  <c r="K372" i="9" a="1"/>
  <c r="K372" i="9" s="1"/>
  <c r="K373" i="9" s="1" a="1"/>
  <c r="K373" i="9" s="1"/>
  <c r="K374" i="9" s="1" a="1"/>
  <c r="K374" i="9" s="1"/>
  <c r="K375" i="9" s="1" a="1"/>
  <c r="K375" i="9" s="1"/>
  <c r="K361" i="9" a="1"/>
  <c r="K361" i="9" s="1"/>
  <c r="K362" i="9" s="1" a="1"/>
  <c r="K362" i="9" s="1"/>
  <c r="K363" i="9" s="1" a="1"/>
  <c r="K363" i="9" s="1"/>
  <c r="K364" i="9" s="1" a="1"/>
  <c r="K364" i="9" s="1"/>
  <c r="K365" i="9" s="1" a="1"/>
  <c r="K365" i="9" s="1"/>
  <c r="K366" i="9" s="1" a="1"/>
  <c r="K366" i="9" s="1"/>
  <c r="K367" i="9" s="1" a="1"/>
  <c r="K367" i="9" s="1"/>
  <c r="L358" i="9"/>
  <c r="K338" i="9" a="1"/>
  <c r="K338" i="9" s="1"/>
  <c r="K339" i="9" s="1" a="1"/>
  <c r="K339" i="9" s="1"/>
  <c r="K340" i="9" s="1" a="1"/>
  <c r="K340" i="9" s="1"/>
  <c r="K341" i="9" s="1" a="1"/>
  <c r="K341" i="9" s="1"/>
  <c r="K342" i="9" s="1" a="1"/>
  <c r="K342" i="9" s="1"/>
  <c r="K343" i="9" s="1" a="1"/>
  <c r="K343" i="9" s="1"/>
  <c r="K344" i="9" s="1" a="1"/>
  <c r="K344" i="9" s="1"/>
  <c r="H335" i="9"/>
  <c r="K330" i="9" a="1"/>
  <c r="K330" i="9" s="1"/>
  <c r="K331" i="9" s="1" a="1"/>
  <c r="K331" i="9" s="1"/>
  <c r="K332" i="9" s="1" a="1"/>
  <c r="K332" i="9" s="1"/>
  <c r="K333" i="9" s="1" a="1"/>
  <c r="K333" i="9" s="1"/>
  <c r="H328" i="9"/>
  <c r="K319" i="9" a="1"/>
  <c r="K319" i="9" s="1"/>
  <c r="K320" i="9" s="1" a="1"/>
  <c r="K320" i="9" s="1"/>
  <c r="K321" i="9" s="1" a="1"/>
  <c r="K321" i="9" s="1"/>
  <c r="K322" i="9" s="1" a="1"/>
  <c r="K322" i="9" s="1"/>
  <c r="K323" i="9" s="1" a="1"/>
  <c r="K323" i="9" s="1"/>
  <c r="K324" i="9" s="1" a="1"/>
  <c r="K324" i="9" s="1"/>
  <c r="K325" i="9" s="1" a="1"/>
  <c r="K325" i="9" s="1"/>
  <c r="K326" i="9" s="1" a="1"/>
  <c r="K326" i="9" s="1"/>
  <c r="K309" i="9" a="1"/>
  <c r="K309" i="9" s="1"/>
  <c r="K310" i="9" s="1" a="1"/>
  <c r="K310" i="9" s="1"/>
  <c r="K311" i="9" s="1" a="1"/>
  <c r="K311" i="9" s="1"/>
  <c r="K312" i="9" s="1" a="1"/>
  <c r="K312" i="9" s="1"/>
  <c r="K313" i="9" s="1" a="1"/>
  <c r="K313" i="9" s="1"/>
  <c r="K314" i="9" s="1" a="1"/>
  <c r="K314" i="9" s="1"/>
  <c r="K315" i="9" s="1" a="1"/>
  <c r="K315" i="9" s="1"/>
  <c r="H307" i="9"/>
  <c r="K306" i="9" a="1"/>
  <c r="K306" i="9" s="1"/>
  <c r="K297" i="9" a="1"/>
  <c r="K297" i="9" s="1"/>
  <c r="G284" i="9" a="1"/>
  <c r="G284" i="9" s="1"/>
  <c r="H295" i="9" s="1"/>
  <c r="H284" i="9"/>
  <c r="J284" i="9" a="1"/>
  <c r="J284" i="9" s="1"/>
  <c r="K284" i="9" a="1"/>
  <c r="K284" i="9" s="1"/>
  <c r="L284" i="9"/>
  <c r="G283" i="9" a="1"/>
  <c r="G283" i="9" s="1"/>
  <c r="J283" i="9" a="1"/>
  <c r="J283" i="9" s="1"/>
  <c r="K283" i="9" a="1"/>
  <c r="K283" i="9" s="1"/>
  <c r="G282" i="9" a="1"/>
  <c r="G282" i="9" s="1"/>
  <c r="H282" i="9"/>
  <c r="J282" i="9" a="1"/>
  <c r="J282" i="9" s="1"/>
  <c r="K282" i="9" s="1" a="1"/>
  <c r="K282" i="9" s="1"/>
  <c r="L282" i="9"/>
  <c r="G281" i="9" a="1"/>
  <c r="G281" i="9" s="1"/>
  <c r="H281" i="9"/>
  <c r="J281" i="9" a="1"/>
  <c r="J281" i="9" s="1"/>
  <c r="L281" i="9"/>
  <c r="G280" i="9" a="1"/>
  <c r="G280" i="9" s="1"/>
  <c r="H280" i="9"/>
  <c r="J280" i="9" a="1"/>
  <c r="J280" i="9" s="1"/>
  <c r="L280" i="9"/>
  <c r="G279" i="9" a="1"/>
  <c r="G279" i="9" s="1"/>
  <c r="H279" i="9"/>
  <c r="J279" i="9" a="1"/>
  <c r="J279" i="9" s="1"/>
  <c r="L279" i="9"/>
  <c r="G278" i="9" a="1"/>
  <c r="G278" i="9" s="1"/>
  <c r="H278" i="9"/>
  <c r="J278" i="9" a="1"/>
  <c r="J278" i="9" s="1"/>
  <c r="L278" i="9"/>
  <c r="G277" i="9" a="1"/>
  <c r="G277" i="9" s="1"/>
  <c r="H277" i="9"/>
  <c r="J277" i="9" a="1"/>
  <c r="J277" i="9" s="1"/>
  <c r="L277" i="9"/>
  <c r="G276" i="9" a="1"/>
  <c r="G276" i="9" s="1"/>
  <c r="H276" i="9"/>
  <c r="J276" i="9" a="1"/>
  <c r="J276" i="9" s="1"/>
  <c r="L276" i="9"/>
  <c r="G275" i="9" a="1"/>
  <c r="G275" i="9" s="1"/>
  <c r="H275" i="9"/>
  <c r="J275" i="9" a="1"/>
  <c r="J275" i="9" s="1"/>
  <c r="K275" i="9" a="1"/>
  <c r="K275" i="9" s="1"/>
  <c r="L275" i="9"/>
  <c r="G274" i="9" a="1"/>
  <c r="G274" i="9" s="1"/>
  <c r="J274" i="9" a="1"/>
  <c r="J274" i="9" s="1"/>
  <c r="K274" i="9" a="1"/>
  <c r="K274" i="9" s="1"/>
  <c r="G273" i="9" a="1"/>
  <c r="G273" i="9" s="1"/>
  <c r="H273" i="9"/>
  <c r="J273" i="9" a="1"/>
  <c r="J273" i="9" s="1"/>
  <c r="L273" i="9"/>
  <c r="G272" i="9" a="1"/>
  <c r="G272" i="9" s="1"/>
  <c r="H272" i="9"/>
  <c r="J272" i="9" a="1"/>
  <c r="J272" i="9" s="1"/>
  <c r="L272" i="9"/>
  <c r="G271" i="9" a="1"/>
  <c r="G271" i="9" s="1"/>
  <c r="H271" i="9"/>
  <c r="J271" i="9" a="1"/>
  <c r="J271" i="9" s="1"/>
  <c r="L271" i="9"/>
  <c r="G270" i="9" a="1"/>
  <c r="G270" i="9" s="1"/>
  <c r="H270" i="9"/>
  <c r="J270" i="9" a="1"/>
  <c r="J270" i="9" s="1"/>
  <c r="L270" i="9"/>
  <c r="G269" i="9" a="1"/>
  <c r="G269" i="9" s="1"/>
  <c r="H269" i="9"/>
  <c r="J269" i="9" a="1"/>
  <c r="J269" i="9" s="1"/>
  <c r="L269" i="9"/>
  <c r="G268" i="9" a="1"/>
  <c r="G268" i="9" s="1"/>
  <c r="H268" i="9"/>
  <c r="J268" i="9" a="1"/>
  <c r="J268" i="9" s="1"/>
  <c r="L268" i="9"/>
  <c r="G267" i="9" a="1"/>
  <c r="G267" i="9" s="1"/>
  <c r="H267" i="9"/>
  <c r="J267" i="9" a="1"/>
  <c r="J267" i="9" s="1"/>
  <c r="L267" i="9"/>
  <c r="G266" i="9" a="1"/>
  <c r="G266" i="9" s="1"/>
  <c r="H266" i="9"/>
  <c r="J266" i="9" a="1"/>
  <c r="J266" i="9" s="1"/>
  <c r="L266" i="9"/>
  <c r="G265" i="9" a="1"/>
  <c r="G265" i="9" s="1"/>
  <c r="H265" i="9"/>
  <c r="J265" i="9" a="1"/>
  <c r="J265" i="9" s="1"/>
  <c r="K265" i="9" a="1"/>
  <c r="K265" i="9" s="1"/>
  <c r="L265" i="9"/>
  <c r="G264" i="9" a="1"/>
  <c r="G264" i="9" s="1"/>
  <c r="J264" i="9" a="1"/>
  <c r="J264" i="9" s="1"/>
  <c r="K264" i="9" a="1"/>
  <c r="K264" i="9" s="1"/>
  <c r="G263" i="9" a="1"/>
  <c r="G263" i="9" s="1"/>
  <c r="H263" i="9"/>
  <c r="J263" i="9" a="1"/>
  <c r="J263" i="9" s="1"/>
  <c r="L263" i="9"/>
  <c r="G262" i="9" a="1"/>
  <c r="G262" i="9" s="1"/>
  <c r="H262" i="9"/>
  <c r="J262" i="9" a="1"/>
  <c r="J262" i="9" s="1"/>
  <c r="L262" i="9"/>
  <c r="L438" i="9" l="1"/>
  <c r="L419" i="9"/>
  <c r="L397" i="9"/>
  <c r="L317" i="9"/>
  <c r="L513" i="9"/>
  <c r="L500" i="9"/>
  <c r="L490" i="9"/>
  <c r="L458" i="9"/>
  <c r="L449" i="9"/>
  <c r="L431" i="9"/>
  <c r="L407" i="9"/>
  <c r="L377" i="9"/>
  <c r="L369" i="9"/>
  <c r="L345" i="9"/>
  <c r="L335" i="9"/>
  <c r="L328" i="9"/>
  <c r="K298" i="9" a="1"/>
  <c r="K298" i="9" s="1"/>
  <c r="K299" i="9" s="1" a="1"/>
  <c r="K299" i="9" s="1"/>
  <c r="K300" i="9" s="1" a="1"/>
  <c r="K300" i="9" s="1"/>
  <c r="K301" i="9" s="1" a="1"/>
  <c r="K301" i="9" s="1"/>
  <c r="K302" i="9" s="1" a="1"/>
  <c r="K302" i="9" s="1"/>
  <c r="K303" i="9" s="1" a="1"/>
  <c r="K303" i="9" s="1"/>
  <c r="K304" i="9" s="1" a="1"/>
  <c r="K304" i="9" s="1"/>
  <c r="K305" i="9" s="1" a="1"/>
  <c r="K305" i="9" s="1"/>
  <c r="K285" i="9" a="1"/>
  <c r="K285" i="9" s="1"/>
  <c r="K286" i="9" s="1" a="1"/>
  <c r="K286" i="9" s="1"/>
  <c r="K287" i="9" s="1" a="1"/>
  <c r="K287" i="9" s="1"/>
  <c r="K288" i="9" s="1" a="1"/>
  <c r="K288" i="9" s="1"/>
  <c r="K289" i="9" s="1" a="1"/>
  <c r="K289" i="9" s="1"/>
  <c r="K290" i="9" s="1" a="1"/>
  <c r="K290" i="9" s="1"/>
  <c r="K291" i="9" s="1" a="1"/>
  <c r="K291" i="9" s="1"/>
  <c r="K292" i="9" s="1" a="1"/>
  <c r="K292" i="9" s="1"/>
  <c r="K293" i="9" s="1" a="1"/>
  <c r="K293" i="9" s="1"/>
  <c r="K263" i="9" a="1"/>
  <c r="K263" i="9" s="1"/>
  <c r="H283" i="9"/>
  <c r="K276" i="9" a="1"/>
  <c r="K276" i="9" s="1"/>
  <c r="K277" i="9" s="1" a="1"/>
  <c r="K277" i="9" s="1"/>
  <c r="K278" i="9" s="1" a="1"/>
  <c r="K278" i="9" s="1"/>
  <c r="K279" i="9" s="1" a="1"/>
  <c r="K279" i="9" s="1"/>
  <c r="K280" i="9" s="1" a="1"/>
  <c r="K280" i="9" s="1"/>
  <c r="K281" i="9" s="1" a="1"/>
  <c r="K281" i="9" s="1"/>
  <c r="H274" i="9"/>
  <c r="K273" i="9" a="1"/>
  <c r="K273" i="9" s="1"/>
  <c r="K266" i="9" a="1"/>
  <c r="K266" i="9" s="1"/>
  <c r="K267" i="9" s="1" a="1"/>
  <c r="K267" i="9" s="1"/>
  <c r="K268" i="9" s="1" a="1"/>
  <c r="K268" i="9" s="1"/>
  <c r="K269" i="9" s="1" a="1"/>
  <c r="K269" i="9" s="1"/>
  <c r="K270" i="9" s="1" a="1"/>
  <c r="K270" i="9" s="1"/>
  <c r="K271" i="9" s="1" a="1"/>
  <c r="K271" i="9" s="1"/>
  <c r="K272" i="9" s="1" a="1"/>
  <c r="K272" i="9" s="1"/>
  <c r="L307" i="9" l="1"/>
  <c r="L295" i="9"/>
  <c r="L283" i="9"/>
  <c r="L274" i="9"/>
  <c r="G261" i="9" l="1" a="1"/>
  <c r="G261" i="9" s="1"/>
  <c r="H261" i="9"/>
  <c r="J261" i="9" a="1"/>
  <c r="J261" i="9" s="1"/>
  <c r="L261" i="9"/>
  <c r="G260" i="9" a="1"/>
  <c r="G260" i="9" s="1"/>
  <c r="H260" i="9"/>
  <c r="J260" i="9" a="1"/>
  <c r="J260" i="9" s="1"/>
  <c r="L260" i="9"/>
  <c r="G259" i="9" a="1"/>
  <c r="G259" i="9" s="1"/>
  <c r="H259" i="9"/>
  <c r="J259" i="9" a="1"/>
  <c r="J259" i="9" s="1"/>
  <c r="L259" i="9"/>
  <c r="G258" i="9" a="1"/>
  <c r="G258" i="9" s="1"/>
  <c r="H258" i="9"/>
  <c r="J258" i="9" a="1"/>
  <c r="J258" i="9" s="1"/>
  <c r="L258" i="9"/>
  <c r="G257" i="9" a="1"/>
  <c r="G257" i="9" s="1"/>
  <c r="H257" i="9"/>
  <c r="J257" i="9" a="1"/>
  <c r="J257" i="9" s="1"/>
  <c r="L257" i="9"/>
  <c r="G256" i="9" a="1"/>
  <c r="G256" i="9" s="1"/>
  <c r="H256" i="9"/>
  <c r="J256" i="9" a="1"/>
  <c r="J256" i="9" s="1"/>
  <c r="L256" i="9"/>
  <c r="G255" i="9" a="1"/>
  <c r="G255" i="9" s="1"/>
  <c r="H255" i="9"/>
  <c r="J255" i="9" a="1"/>
  <c r="J255" i="9" s="1"/>
  <c r="K255" i="9" a="1"/>
  <c r="K255" i="9" s="1"/>
  <c r="L255" i="9"/>
  <c r="G254" i="9" a="1"/>
  <c r="G254" i="9" s="1"/>
  <c r="J254" i="9" a="1"/>
  <c r="J254" i="9" s="1"/>
  <c r="K254" i="9" a="1"/>
  <c r="K254" i="9" s="1"/>
  <c r="G253" i="9" a="1"/>
  <c r="G253" i="9" s="1"/>
  <c r="H253" i="9"/>
  <c r="J253" i="9" a="1"/>
  <c r="J253" i="9" s="1"/>
  <c r="K253" i="9" s="1" a="1"/>
  <c r="K253" i="9" s="1"/>
  <c r="L253" i="9"/>
  <c r="G252" i="9" a="1"/>
  <c r="G252" i="9" s="1"/>
  <c r="H252" i="9"/>
  <c r="J252" i="9" a="1"/>
  <c r="J252" i="9" s="1"/>
  <c r="L252" i="9"/>
  <c r="G251" i="9" a="1"/>
  <c r="G251" i="9" s="1"/>
  <c r="H251" i="9"/>
  <c r="J251" i="9" a="1"/>
  <c r="J251" i="9" s="1"/>
  <c r="L251" i="9"/>
  <c r="G250" i="9" a="1"/>
  <c r="G250" i="9" s="1"/>
  <c r="H250" i="9"/>
  <c r="J250" i="9" a="1"/>
  <c r="J250" i="9" s="1"/>
  <c r="L250" i="9"/>
  <c r="G249" i="9" a="1"/>
  <c r="G249" i="9" s="1"/>
  <c r="H249" i="9"/>
  <c r="J249" i="9" a="1"/>
  <c r="J249" i="9" s="1"/>
  <c r="L249" i="9"/>
  <c r="G248" i="9" a="1"/>
  <c r="G248" i="9" s="1"/>
  <c r="H248" i="9"/>
  <c r="J248" i="9" a="1"/>
  <c r="J248" i="9" s="1"/>
  <c r="L248" i="9"/>
  <c r="G247" i="9" a="1"/>
  <c r="G247" i="9" s="1"/>
  <c r="H247" i="9"/>
  <c r="J247" i="9" a="1"/>
  <c r="J247" i="9" s="1"/>
  <c r="L247" i="9"/>
  <c r="G246" i="9" a="1"/>
  <c r="G246" i="9" s="1"/>
  <c r="H246" i="9"/>
  <c r="J246" i="9" a="1"/>
  <c r="J246" i="9" s="1"/>
  <c r="L246" i="9"/>
  <c r="G245" i="9" a="1"/>
  <c r="G245" i="9" s="1"/>
  <c r="H245" i="9"/>
  <c r="J245" i="9" a="1"/>
  <c r="J245" i="9" s="1"/>
  <c r="K245" i="9" a="1"/>
  <c r="K245" i="9" s="1"/>
  <c r="L245" i="9"/>
  <c r="G244" i="9" a="1"/>
  <c r="G244" i="9" s="1"/>
  <c r="J244" i="9" a="1"/>
  <c r="J244" i="9" s="1"/>
  <c r="K244" i="9" a="1"/>
  <c r="K244" i="9" s="1"/>
  <c r="G243" i="9" a="1"/>
  <c r="G243" i="9" s="1"/>
  <c r="H243" i="9"/>
  <c r="J243" i="9" a="1"/>
  <c r="J243" i="9" s="1"/>
  <c r="K243" i="9" s="1" a="1"/>
  <c r="K243" i="9" s="1"/>
  <c r="L243" i="9"/>
  <c r="G242" i="9" a="1"/>
  <c r="G242" i="9" s="1"/>
  <c r="H242" i="9"/>
  <c r="J242" i="9" a="1"/>
  <c r="J242" i="9" s="1"/>
  <c r="L242" i="9"/>
  <c r="G241" i="9" a="1"/>
  <c r="G241" i="9" s="1"/>
  <c r="H241" i="9"/>
  <c r="J241" i="9" a="1"/>
  <c r="J241" i="9" s="1"/>
  <c r="L241" i="9"/>
  <c r="G240" i="9" a="1"/>
  <c r="G240" i="9" s="1"/>
  <c r="H240" i="9"/>
  <c r="J240" i="9" a="1"/>
  <c r="J240" i="9" s="1"/>
  <c r="L240" i="9"/>
  <c r="G239" i="9" a="1"/>
  <c r="G239" i="9" s="1"/>
  <c r="H239" i="9"/>
  <c r="J239" i="9" a="1"/>
  <c r="J239" i="9" s="1"/>
  <c r="L239" i="9"/>
  <c r="G238" i="9" a="1"/>
  <c r="G238" i="9" s="1"/>
  <c r="H238" i="9"/>
  <c r="J238" i="9" a="1"/>
  <c r="J238" i="9" s="1"/>
  <c r="L238" i="9"/>
  <c r="G237" i="9" a="1"/>
  <c r="G237" i="9" s="1"/>
  <c r="H237" i="9"/>
  <c r="J237" i="9" a="1"/>
  <c r="J237" i="9" s="1"/>
  <c r="L237" i="9"/>
  <c r="G236" i="9" a="1"/>
  <c r="G236" i="9" s="1"/>
  <c r="H236" i="9"/>
  <c r="J236" i="9" a="1"/>
  <c r="J236" i="9" s="1"/>
  <c r="L236" i="9"/>
  <c r="G235" i="9" a="1"/>
  <c r="G235" i="9" s="1"/>
  <c r="H235" i="9"/>
  <c r="J235" i="9" a="1"/>
  <c r="J235" i="9" s="1"/>
  <c r="L235" i="9"/>
  <c r="G234" i="9" a="1"/>
  <c r="G234" i="9" s="1"/>
  <c r="H234" i="9"/>
  <c r="J234" i="9" a="1"/>
  <c r="J234" i="9" s="1"/>
  <c r="L234" i="9"/>
  <c r="G233" i="9" a="1"/>
  <c r="G233" i="9" s="1"/>
  <c r="H233" i="9"/>
  <c r="J233" i="9" a="1"/>
  <c r="J233" i="9" s="1"/>
  <c r="L233" i="9"/>
  <c r="G232" i="9" a="1"/>
  <c r="G232" i="9" s="1"/>
  <c r="H232" i="9"/>
  <c r="J232" i="9" a="1"/>
  <c r="J232" i="9" s="1"/>
  <c r="L232" i="9"/>
  <c r="G231" i="9" a="1"/>
  <c r="G231" i="9" s="1"/>
  <c r="H231" i="9"/>
  <c r="J231" i="9" a="1"/>
  <c r="J231" i="9" s="1"/>
  <c r="L231" i="9"/>
  <c r="G230" i="9" a="1"/>
  <c r="G230" i="9" s="1"/>
  <c r="H230" i="9"/>
  <c r="J230" i="9" a="1"/>
  <c r="J230" i="9" s="1"/>
  <c r="K230" i="9" a="1"/>
  <c r="K230" i="9" s="1"/>
  <c r="L230" i="9"/>
  <c r="G229" i="9" a="1"/>
  <c r="G229" i="9" s="1"/>
  <c r="J229" i="9" a="1"/>
  <c r="J229" i="9" s="1"/>
  <c r="K229" i="9" a="1"/>
  <c r="K229" i="9" s="1"/>
  <c r="G228" i="9" a="1"/>
  <c r="G228" i="9" s="1"/>
  <c r="H228" i="9"/>
  <c r="J228" i="9" a="1"/>
  <c r="J228" i="9" s="1"/>
  <c r="K228" i="9" s="1" a="1"/>
  <c r="K228" i="9" s="1"/>
  <c r="L228" i="9"/>
  <c r="G227" i="9" a="1"/>
  <c r="G227" i="9" s="1"/>
  <c r="H227" i="9"/>
  <c r="J227" i="9" a="1"/>
  <c r="J227" i="9" s="1"/>
  <c r="L227" i="9"/>
  <c r="G226" i="9" a="1"/>
  <c r="G226" i="9" s="1"/>
  <c r="H226" i="9"/>
  <c r="J226" i="9" a="1"/>
  <c r="J226" i="9" s="1"/>
  <c r="L226" i="9"/>
  <c r="G225" i="9" a="1"/>
  <c r="G225" i="9" s="1"/>
  <c r="H225" i="9"/>
  <c r="J225" i="9" a="1"/>
  <c r="J225" i="9" s="1"/>
  <c r="L225" i="9"/>
  <c r="G224" i="9" a="1"/>
  <c r="G224" i="9" s="1"/>
  <c r="H224" i="9"/>
  <c r="J224" i="9" a="1"/>
  <c r="J224" i="9" s="1"/>
  <c r="L224" i="9"/>
  <c r="G223" i="9" a="1"/>
  <c r="G223" i="9" s="1"/>
  <c r="H223" i="9"/>
  <c r="J223" i="9" a="1"/>
  <c r="J223" i="9" s="1"/>
  <c r="L223" i="9"/>
  <c r="G222" i="9" a="1"/>
  <c r="G222" i="9" s="1"/>
  <c r="H222" i="9"/>
  <c r="J222" i="9" a="1"/>
  <c r="J222" i="9" s="1"/>
  <c r="L222" i="9"/>
  <c r="G221" i="9" a="1"/>
  <c r="G221" i="9" s="1"/>
  <c r="H221" i="9"/>
  <c r="J221" i="9" a="1"/>
  <c r="J221" i="9" s="1"/>
  <c r="L221" i="9"/>
  <c r="G220" i="9" a="1"/>
  <c r="G220" i="9" s="1"/>
  <c r="H220" i="9"/>
  <c r="J220" i="9" a="1"/>
  <c r="J220" i="9" s="1"/>
  <c r="K220" i="9" a="1"/>
  <c r="K220" i="9" s="1"/>
  <c r="L220" i="9"/>
  <c r="G219" i="9" a="1"/>
  <c r="G219" i="9" s="1"/>
  <c r="J219" i="9" a="1"/>
  <c r="J219" i="9" s="1"/>
  <c r="K219" i="9" a="1"/>
  <c r="K219" i="9" s="1"/>
  <c r="G218" i="9" a="1"/>
  <c r="G218" i="9" s="1"/>
  <c r="H218" i="9"/>
  <c r="J218" i="9" a="1"/>
  <c r="J218" i="9" s="1"/>
  <c r="K218" i="9" s="1" a="1"/>
  <c r="K218" i="9" s="1"/>
  <c r="L218" i="9"/>
  <c r="G217" i="9" a="1"/>
  <c r="G217" i="9" s="1"/>
  <c r="H217" i="9"/>
  <c r="J217" i="9" a="1"/>
  <c r="J217" i="9" s="1"/>
  <c r="L217" i="9"/>
  <c r="G216" i="9" a="1"/>
  <c r="G216" i="9" s="1"/>
  <c r="H216" i="9"/>
  <c r="J216" i="9" a="1"/>
  <c r="J216" i="9" s="1"/>
  <c r="L216" i="9"/>
  <c r="G215" i="9" a="1"/>
  <c r="G215" i="9" s="1"/>
  <c r="H215" i="9"/>
  <c r="J215" i="9" a="1"/>
  <c r="J215" i="9" s="1"/>
  <c r="L215" i="9"/>
  <c r="G214" i="9" a="1"/>
  <c r="G214" i="9" s="1"/>
  <c r="H214" i="9"/>
  <c r="J214" i="9" a="1"/>
  <c r="J214" i="9" s="1"/>
  <c r="L214" i="9"/>
  <c r="G213" i="9" a="1"/>
  <c r="G213" i="9" s="1"/>
  <c r="H213" i="9"/>
  <c r="J213" i="9" a="1"/>
  <c r="J213" i="9" s="1"/>
  <c r="L213" i="9"/>
  <c r="G212" i="9" a="1"/>
  <c r="G212" i="9" s="1"/>
  <c r="H212" i="9"/>
  <c r="J212" i="9" a="1"/>
  <c r="J212" i="9" s="1"/>
  <c r="L212" i="9"/>
  <c r="G211" i="9" a="1"/>
  <c r="G211" i="9" s="1"/>
  <c r="H211" i="9"/>
  <c r="J211" i="9" a="1"/>
  <c r="J211" i="9" s="1"/>
  <c r="L211" i="9"/>
  <c r="G210" i="9" a="1"/>
  <c r="G210" i="9" s="1"/>
  <c r="H210" i="9"/>
  <c r="J210" i="9" a="1"/>
  <c r="J210" i="9" s="1"/>
  <c r="L210" i="9"/>
  <c r="G209" i="9" a="1"/>
  <c r="G209" i="9" s="1"/>
  <c r="H209" i="9"/>
  <c r="J209" i="9" a="1"/>
  <c r="J209" i="9" s="1"/>
  <c r="L209" i="9"/>
  <c r="G208" i="9" a="1"/>
  <c r="G208" i="9" s="1"/>
  <c r="H208" i="9"/>
  <c r="J208" i="9" a="1"/>
  <c r="J208" i="9" s="1"/>
  <c r="K208" i="9" a="1"/>
  <c r="K208" i="9" s="1"/>
  <c r="L208" i="9"/>
  <c r="G207" i="9" a="1"/>
  <c r="G207" i="9" s="1"/>
  <c r="J207" i="9" a="1"/>
  <c r="J207" i="9" s="1"/>
  <c r="K207" i="9" a="1"/>
  <c r="K207" i="9" s="1"/>
  <c r="G206" i="9" a="1"/>
  <c r="G206" i="9" s="1"/>
  <c r="H206" i="9"/>
  <c r="J206" i="9" a="1"/>
  <c r="J206" i="9" s="1"/>
  <c r="K206" i="9" s="1" a="1"/>
  <c r="K206" i="9" s="1"/>
  <c r="L206" i="9"/>
  <c r="G205" i="9" a="1"/>
  <c r="G205" i="9" s="1"/>
  <c r="H205" i="9"/>
  <c r="J205" i="9" a="1"/>
  <c r="J205" i="9" s="1"/>
  <c r="L205" i="9"/>
  <c r="G204" i="9" a="1"/>
  <c r="G204" i="9" s="1"/>
  <c r="H204" i="9"/>
  <c r="J204" i="9" a="1"/>
  <c r="J204" i="9" s="1"/>
  <c r="L204" i="9"/>
  <c r="G203" i="9" a="1"/>
  <c r="G203" i="9" s="1"/>
  <c r="H203" i="9"/>
  <c r="J203" i="9" a="1"/>
  <c r="J203" i="9" s="1"/>
  <c r="L203" i="9"/>
  <c r="G202" i="9" a="1"/>
  <c r="G202" i="9" s="1"/>
  <c r="H202" i="9"/>
  <c r="J202" i="9" a="1"/>
  <c r="J202" i="9" s="1"/>
  <c r="L202" i="9"/>
  <c r="G201" i="9" a="1"/>
  <c r="G201" i="9" s="1"/>
  <c r="H201" i="9"/>
  <c r="J201" i="9" a="1"/>
  <c r="J201" i="9" s="1"/>
  <c r="L201" i="9"/>
  <c r="G200" i="9" a="1"/>
  <c r="G200" i="9" s="1"/>
  <c r="H200" i="9"/>
  <c r="J200" i="9" a="1"/>
  <c r="J200" i="9" s="1"/>
  <c r="L200" i="9"/>
  <c r="G199" i="9" a="1"/>
  <c r="G199" i="9" s="1"/>
  <c r="H199" i="9"/>
  <c r="J199" i="9" a="1"/>
  <c r="J199" i="9" s="1"/>
  <c r="L199" i="9"/>
  <c r="G198" i="9" a="1"/>
  <c r="G198" i="9" s="1"/>
  <c r="H198" i="9"/>
  <c r="J198" i="9" a="1"/>
  <c r="J198" i="9" s="1"/>
  <c r="K198" i="9" a="1"/>
  <c r="K198" i="9" s="1"/>
  <c r="L198" i="9"/>
  <c r="G197" i="9" a="1"/>
  <c r="G197" i="9" s="1"/>
  <c r="J197" i="9" a="1"/>
  <c r="J197" i="9" s="1"/>
  <c r="K197" i="9" a="1"/>
  <c r="K197" i="9" s="1"/>
  <c r="G196" i="9" a="1"/>
  <c r="G196" i="9" s="1"/>
  <c r="H196" i="9"/>
  <c r="J196" i="9" a="1"/>
  <c r="J196" i="9" s="1"/>
  <c r="L196" i="9"/>
  <c r="G195" i="9" a="1"/>
  <c r="G195" i="9" s="1"/>
  <c r="H195" i="9"/>
  <c r="J195" i="9" a="1"/>
  <c r="J195" i="9" s="1"/>
  <c r="L195" i="9"/>
  <c r="G194" i="9" a="1"/>
  <c r="G194" i="9" s="1"/>
  <c r="H194" i="9"/>
  <c r="J194" i="9" a="1"/>
  <c r="J194" i="9" s="1"/>
  <c r="L194" i="9"/>
  <c r="G193" i="9" a="1"/>
  <c r="G193" i="9" s="1"/>
  <c r="H193" i="9"/>
  <c r="J193" i="9" a="1"/>
  <c r="J193" i="9" s="1"/>
  <c r="L193" i="9"/>
  <c r="G192" i="9" a="1"/>
  <c r="G192" i="9" s="1"/>
  <c r="H192" i="9"/>
  <c r="J192" i="9" a="1"/>
  <c r="J192" i="9" s="1"/>
  <c r="L192" i="9"/>
  <c r="G191" i="9" a="1"/>
  <c r="G191" i="9" s="1"/>
  <c r="H191" i="9"/>
  <c r="J191" i="9" a="1"/>
  <c r="J191" i="9" s="1"/>
  <c r="L191" i="9"/>
  <c r="G190" i="9" a="1"/>
  <c r="G190" i="9" s="1"/>
  <c r="H190" i="9"/>
  <c r="J190" i="9" a="1"/>
  <c r="J190" i="9" s="1"/>
  <c r="L190" i="9"/>
  <c r="G189" i="9" a="1"/>
  <c r="G189" i="9" s="1"/>
  <c r="H189" i="9"/>
  <c r="J189" i="9" a="1"/>
  <c r="J189" i="9" s="1"/>
  <c r="K189" i="9" a="1"/>
  <c r="K189" i="9" s="1"/>
  <c r="L189" i="9"/>
  <c r="G188" i="9" a="1"/>
  <c r="G188" i="9" s="1"/>
  <c r="J188" i="9" a="1"/>
  <c r="J188" i="9" s="1"/>
  <c r="K188" i="9" a="1"/>
  <c r="K188" i="9" s="1"/>
  <c r="G187" i="9" a="1"/>
  <c r="G187" i="9" s="1"/>
  <c r="H187" i="9"/>
  <c r="J187" i="9" a="1"/>
  <c r="J187" i="9" s="1"/>
  <c r="K187" i="9" s="1" a="1"/>
  <c r="K187" i="9" s="1"/>
  <c r="L187" i="9"/>
  <c r="G186" i="9" a="1"/>
  <c r="G186" i="9" s="1"/>
  <c r="H186" i="9"/>
  <c r="J186" i="9" a="1"/>
  <c r="J186" i="9" s="1"/>
  <c r="L186" i="9"/>
  <c r="G185" i="9" a="1"/>
  <c r="G185" i="9" s="1"/>
  <c r="H185" i="9"/>
  <c r="J185" i="9" a="1"/>
  <c r="J185" i="9" s="1"/>
  <c r="L185" i="9"/>
  <c r="G184" i="9" a="1"/>
  <c r="G184" i="9" s="1"/>
  <c r="H184" i="9"/>
  <c r="J184" i="9" a="1"/>
  <c r="J184" i="9" s="1"/>
  <c r="L184" i="9"/>
  <c r="G183" i="9" a="1"/>
  <c r="G183" i="9" s="1"/>
  <c r="H183" i="9"/>
  <c r="J183" i="9" a="1"/>
  <c r="J183" i="9" s="1"/>
  <c r="L183" i="9"/>
  <c r="G182" i="9" a="1"/>
  <c r="G182" i="9" s="1"/>
  <c r="H182" i="9"/>
  <c r="J182" i="9" a="1"/>
  <c r="J182" i="9" s="1"/>
  <c r="L182" i="9"/>
  <c r="G181" i="9" a="1"/>
  <c r="G181" i="9" s="1"/>
  <c r="H181" i="9"/>
  <c r="J181" i="9" a="1"/>
  <c r="J181" i="9" s="1"/>
  <c r="L181" i="9"/>
  <c r="G180" i="9" a="1"/>
  <c r="G180" i="9" s="1"/>
  <c r="H180" i="9"/>
  <c r="J180" i="9" a="1"/>
  <c r="J180" i="9" s="1"/>
  <c r="K180" i="9" a="1"/>
  <c r="K180" i="9" s="1"/>
  <c r="L180" i="9"/>
  <c r="G179" i="9" a="1"/>
  <c r="G179" i="9" s="1"/>
  <c r="J179" i="9" a="1"/>
  <c r="J179" i="9" s="1"/>
  <c r="K179" i="9" a="1"/>
  <c r="K179" i="9" s="1"/>
  <c r="G178" i="9" a="1"/>
  <c r="G178" i="9" s="1"/>
  <c r="H178" i="9"/>
  <c r="J178" i="9" a="1"/>
  <c r="J178" i="9" s="1"/>
  <c r="L178" i="9"/>
  <c r="G177" i="9" a="1"/>
  <c r="G177" i="9" s="1"/>
  <c r="H177" i="9"/>
  <c r="J177" i="9" a="1"/>
  <c r="J177" i="9" s="1"/>
  <c r="L177" i="9"/>
  <c r="G176" i="9" a="1"/>
  <c r="G176" i="9" s="1"/>
  <c r="H176" i="9"/>
  <c r="J176" i="9" a="1"/>
  <c r="J176" i="9" s="1"/>
  <c r="L176" i="9"/>
  <c r="G175" i="9" a="1"/>
  <c r="G175" i="9" s="1"/>
  <c r="H175" i="9"/>
  <c r="J175" i="9" a="1"/>
  <c r="J175" i="9" s="1"/>
  <c r="L175" i="9"/>
  <c r="G174" i="9" a="1"/>
  <c r="G174" i="9" s="1"/>
  <c r="H174" i="9"/>
  <c r="J174" i="9" a="1"/>
  <c r="J174" i="9" s="1"/>
  <c r="L174" i="9"/>
  <c r="G173" i="9" a="1"/>
  <c r="G173" i="9" s="1"/>
  <c r="H173" i="9"/>
  <c r="J173" i="9" a="1"/>
  <c r="J173" i="9" s="1"/>
  <c r="L173" i="9"/>
  <c r="G172" i="9" a="1"/>
  <c r="G172" i="9" s="1"/>
  <c r="H172" i="9"/>
  <c r="J172" i="9" a="1"/>
  <c r="J172" i="9" s="1"/>
  <c r="L172" i="9"/>
  <c r="G171" i="9" a="1"/>
  <c r="G171" i="9" s="1"/>
  <c r="H171" i="9"/>
  <c r="J171" i="9" a="1"/>
  <c r="J171" i="9" s="1"/>
  <c r="L171" i="9"/>
  <c r="G170" i="9" a="1"/>
  <c r="G170" i="9" s="1"/>
  <c r="H170" i="9"/>
  <c r="J170" i="9" a="1"/>
  <c r="J170" i="9" s="1"/>
  <c r="L170" i="9"/>
  <c r="G169" i="9" a="1"/>
  <c r="G169" i="9" s="1"/>
  <c r="H169" i="9"/>
  <c r="J169" i="9" a="1"/>
  <c r="J169" i="9" s="1"/>
  <c r="K169" i="9" a="1"/>
  <c r="K169" i="9" s="1"/>
  <c r="L169" i="9"/>
  <c r="G168" i="9" a="1"/>
  <c r="G168" i="9" s="1"/>
  <c r="J168" i="9" a="1"/>
  <c r="J168" i="9" s="1"/>
  <c r="K168" i="9" a="1"/>
  <c r="K168" i="9" s="1"/>
  <c r="G167" i="9" a="1"/>
  <c r="G167" i="9" s="1"/>
  <c r="H167" i="9"/>
  <c r="J167" i="9" a="1"/>
  <c r="J167" i="9" s="1"/>
  <c r="L167" i="9"/>
  <c r="G166" i="9" a="1"/>
  <c r="G166" i="9" s="1"/>
  <c r="H166" i="9"/>
  <c r="J166" i="9" a="1"/>
  <c r="J166" i="9" s="1"/>
  <c r="L166" i="9"/>
  <c r="G165" i="9" a="1"/>
  <c r="G165" i="9" s="1"/>
  <c r="H165" i="9"/>
  <c r="J165" i="9" a="1"/>
  <c r="J165" i="9" s="1"/>
  <c r="L165" i="9"/>
  <c r="G164" i="9" a="1"/>
  <c r="G164" i="9" s="1"/>
  <c r="H164" i="9"/>
  <c r="J164" i="9" a="1"/>
  <c r="J164" i="9" s="1"/>
  <c r="L164" i="9"/>
  <c r="G163" i="9" a="1"/>
  <c r="G163" i="9" s="1"/>
  <c r="H163" i="9"/>
  <c r="J163" i="9" a="1"/>
  <c r="J163" i="9" s="1"/>
  <c r="L163" i="9"/>
  <c r="G162" i="9" a="1"/>
  <c r="G162" i="9" s="1"/>
  <c r="H162" i="9"/>
  <c r="J162" i="9" a="1"/>
  <c r="J162" i="9" s="1"/>
  <c r="L162" i="9"/>
  <c r="G157" i="9" a="1"/>
  <c r="G157" i="9" s="1"/>
  <c r="G158" i="9" a="1"/>
  <c r="G158" i="9" s="1"/>
  <c r="G159" i="9" a="1"/>
  <c r="G159" i="9" s="1"/>
  <c r="G160" i="9" a="1"/>
  <c r="G160" i="9" s="1"/>
  <c r="G161" i="9" a="1"/>
  <c r="G161" i="9" s="1"/>
  <c r="H157" i="9"/>
  <c r="H158" i="9"/>
  <c r="H159" i="9"/>
  <c r="H160" i="9"/>
  <c r="H161" i="9"/>
  <c r="J157" i="9" a="1"/>
  <c r="J157" i="9" s="1"/>
  <c r="J158" i="9" a="1"/>
  <c r="J158" i="9" s="1"/>
  <c r="J159" i="9" a="1"/>
  <c r="J159" i="9" s="1"/>
  <c r="J160" i="9" a="1"/>
  <c r="J160" i="9" s="1"/>
  <c r="J161" i="9" a="1"/>
  <c r="J161" i="9" s="1"/>
  <c r="K157" i="9" a="1"/>
  <c r="K157" i="9" s="1"/>
  <c r="L157" i="9"/>
  <c r="L158" i="9"/>
  <c r="L159" i="9"/>
  <c r="L160" i="9"/>
  <c r="L161" i="9"/>
  <c r="G156" i="9" a="1"/>
  <c r="G156" i="9" s="1"/>
  <c r="J156" i="9" a="1"/>
  <c r="J156" i="9" s="1"/>
  <c r="K156" i="9" a="1"/>
  <c r="K156" i="9" s="1"/>
  <c r="G155" i="9" a="1"/>
  <c r="G155" i="9" s="1"/>
  <c r="H155" i="9"/>
  <c r="J155" i="9" a="1"/>
  <c r="J155" i="9" s="1"/>
  <c r="L155" i="9"/>
  <c r="G154" i="9" a="1"/>
  <c r="G154" i="9" s="1"/>
  <c r="H154" i="9"/>
  <c r="J154" i="9" a="1"/>
  <c r="J154" i="9" s="1"/>
  <c r="L154" i="9"/>
  <c r="H264" i="9" l="1"/>
  <c r="K256" i="9" a="1"/>
  <c r="K256" i="9" s="1"/>
  <c r="K257" i="9" s="1" a="1"/>
  <c r="K257" i="9" s="1"/>
  <c r="K258" i="9" s="1" a="1"/>
  <c r="K258" i="9" s="1"/>
  <c r="K259" i="9" s="1" a="1"/>
  <c r="K259" i="9" s="1"/>
  <c r="K260" i="9" s="1" a="1"/>
  <c r="K260" i="9" s="1"/>
  <c r="K261" i="9" s="1" a="1"/>
  <c r="K261" i="9" s="1"/>
  <c r="K262" i="9" s="1" a="1"/>
  <c r="K262" i="9" s="1"/>
  <c r="H254" i="9"/>
  <c r="K246" i="9" a="1"/>
  <c r="K246" i="9" s="1"/>
  <c r="H244" i="9"/>
  <c r="K231" i="9" a="1"/>
  <c r="K231" i="9" s="1"/>
  <c r="K232" i="9" s="1" a="1"/>
  <c r="K232" i="9" s="1"/>
  <c r="K233" i="9" s="1" a="1"/>
  <c r="K233" i="9" s="1"/>
  <c r="K234" i="9" s="1" a="1"/>
  <c r="K234" i="9" s="1"/>
  <c r="K235" i="9" s="1" a="1"/>
  <c r="K235" i="9" s="1"/>
  <c r="K236" i="9" s="1" a="1"/>
  <c r="K236" i="9" s="1"/>
  <c r="K237" i="9" s="1" a="1"/>
  <c r="K237" i="9" s="1"/>
  <c r="K238" i="9" s="1" a="1"/>
  <c r="K238" i="9" s="1"/>
  <c r="K239" i="9" s="1" a="1"/>
  <c r="K239" i="9" s="1"/>
  <c r="K240" i="9" s="1" a="1"/>
  <c r="K240" i="9" s="1"/>
  <c r="K241" i="9" s="1" a="1"/>
  <c r="K241" i="9" s="1"/>
  <c r="K242" i="9" s="1" a="1"/>
  <c r="K242" i="9" s="1"/>
  <c r="H229" i="9"/>
  <c r="K221" i="9" a="1"/>
  <c r="K221" i="9" s="1"/>
  <c r="K222" i="9" s="1" a="1"/>
  <c r="K222" i="9" s="1"/>
  <c r="K223" i="9" s="1" a="1"/>
  <c r="K223" i="9" s="1"/>
  <c r="K224" i="9" s="1" a="1"/>
  <c r="K224" i="9" s="1"/>
  <c r="K225" i="9" s="1" a="1"/>
  <c r="K225" i="9" s="1"/>
  <c r="K226" i="9" s="1" a="1"/>
  <c r="K226" i="9" s="1"/>
  <c r="K227" i="9" s="1" a="1"/>
  <c r="K227" i="9" s="1"/>
  <c r="H219" i="9"/>
  <c r="K209" i="9" a="1"/>
  <c r="K209" i="9" s="1"/>
  <c r="K210" i="9" s="1" a="1"/>
  <c r="K210" i="9" s="1"/>
  <c r="K211" i="9" s="1" a="1"/>
  <c r="K211" i="9" s="1"/>
  <c r="K212" i="9" s="1" a="1"/>
  <c r="K212" i="9" s="1"/>
  <c r="K213" i="9" s="1" a="1"/>
  <c r="K213" i="9" s="1"/>
  <c r="K214" i="9" s="1" a="1"/>
  <c r="K214" i="9" s="1"/>
  <c r="K215" i="9" s="1" a="1"/>
  <c r="K215" i="9" s="1"/>
  <c r="K216" i="9" s="1" a="1"/>
  <c r="K216" i="9" s="1"/>
  <c r="K217" i="9" s="1" a="1"/>
  <c r="K217" i="9" s="1"/>
  <c r="H207" i="9"/>
  <c r="K199" i="9" a="1"/>
  <c r="K199" i="9" s="1"/>
  <c r="H197" i="9"/>
  <c r="K196" i="9" a="1"/>
  <c r="K196" i="9" s="1"/>
  <c r="K190" i="9" a="1"/>
  <c r="K190" i="9" s="1"/>
  <c r="K191" i="9" s="1" a="1"/>
  <c r="K191" i="9" s="1"/>
  <c r="K192" i="9" s="1" a="1"/>
  <c r="K192" i="9" s="1"/>
  <c r="K193" i="9" s="1" a="1"/>
  <c r="K193" i="9" s="1"/>
  <c r="K194" i="9" s="1" a="1"/>
  <c r="K194" i="9" s="1"/>
  <c r="K195" i="9" s="1" a="1"/>
  <c r="K195" i="9" s="1"/>
  <c r="H188" i="9"/>
  <c r="K181" i="9" a="1"/>
  <c r="K181" i="9" s="1"/>
  <c r="K182" i="9" s="1" a="1"/>
  <c r="K182" i="9" s="1"/>
  <c r="K183" i="9" s="1" a="1"/>
  <c r="K183" i="9" s="1"/>
  <c r="K184" i="9" s="1" a="1"/>
  <c r="K184" i="9" s="1"/>
  <c r="K185" i="9" s="1" a="1"/>
  <c r="K185" i="9" s="1"/>
  <c r="K186" i="9" s="1" a="1"/>
  <c r="K186" i="9" s="1"/>
  <c r="H179" i="9"/>
  <c r="K178" i="9" a="1"/>
  <c r="K178" i="9" s="1"/>
  <c r="K170" i="9" a="1"/>
  <c r="K170" i="9" s="1"/>
  <c r="K171" i="9" s="1" a="1"/>
  <c r="K171" i="9" s="1"/>
  <c r="K172" i="9" s="1" a="1"/>
  <c r="K172" i="9" s="1"/>
  <c r="K173" i="9" s="1" a="1"/>
  <c r="K173" i="9" s="1"/>
  <c r="K174" i="9" s="1" a="1"/>
  <c r="K174" i="9" s="1"/>
  <c r="K175" i="9" s="1" a="1"/>
  <c r="K175" i="9" s="1"/>
  <c r="K176" i="9" s="1" a="1"/>
  <c r="K176" i="9" s="1"/>
  <c r="K177" i="9" s="1" a="1"/>
  <c r="K177" i="9" s="1"/>
  <c r="K167" i="9" a="1"/>
  <c r="K167" i="9" s="1"/>
  <c r="H168" i="9"/>
  <c r="K158" i="9" a="1"/>
  <c r="K158" i="9" s="1"/>
  <c r="L264" i="9" l="1"/>
  <c r="K247" i="9" a="1"/>
  <c r="K247" i="9" s="1"/>
  <c r="K248" i="9" s="1" a="1"/>
  <c r="K248" i="9" s="1"/>
  <c r="K249" i="9" s="1" a="1"/>
  <c r="K249" i="9" s="1"/>
  <c r="K250" i="9" s="1" a="1"/>
  <c r="K250" i="9" s="1"/>
  <c r="K251" i="9" s="1" a="1"/>
  <c r="K251" i="9" s="1"/>
  <c r="K252" i="9" s="1" a="1"/>
  <c r="K252" i="9" s="1"/>
  <c r="L244" i="9"/>
  <c r="L229" i="9"/>
  <c r="L219" i="9"/>
  <c r="K200" i="9" a="1"/>
  <c r="K200" i="9" s="1"/>
  <c r="K201" i="9" s="1" a="1"/>
  <c r="K201" i="9" s="1"/>
  <c r="K202" i="9" s="1" a="1"/>
  <c r="K202" i="9" s="1"/>
  <c r="K203" i="9" s="1" a="1"/>
  <c r="K203" i="9" s="1"/>
  <c r="K204" i="9" s="1" a="1"/>
  <c r="K204" i="9" s="1"/>
  <c r="K205" i="9" s="1" a="1"/>
  <c r="K205" i="9" s="1"/>
  <c r="L197" i="9"/>
  <c r="L188" i="9"/>
  <c r="L179" i="9"/>
  <c r="K159" i="9" a="1"/>
  <c r="K159" i="9" s="1"/>
  <c r="K160" i="9" s="1" a="1"/>
  <c r="K160" i="9" s="1"/>
  <c r="K161" i="9" s="1" a="1"/>
  <c r="K161" i="9" s="1"/>
  <c r="K162" i="9" s="1" a="1"/>
  <c r="K162" i="9" s="1"/>
  <c r="K163" i="9" s="1" a="1"/>
  <c r="K163" i="9" s="1"/>
  <c r="K164" i="9" s="1" a="1"/>
  <c r="K164" i="9" s="1"/>
  <c r="K165" i="9" s="1" a="1"/>
  <c r="K165" i="9" s="1"/>
  <c r="K166" i="9" s="1" a="1"/>
  <c r="K166" i="9" s="1"/>
  <c r="L254" i="9" l="1"/>
  <c r="L207" i="9"/>
  <c r="L168" i="9"/>
  <c r="G153" i="9" l="1" a="1"/>
  <c r="G153" i="9" s="1"/>
  <c r="H153" i="9"/>
  <c r="J153" i="9" a="1"/>
  <c r="J153" i="9" s="1"/>
  <c r="L153" i="9"/>
  <c r="G152" i="9" a="1"/>
  <c r="G152" i="9" s="1"/>
  <c r="H152" i="9"/>
  <c r="J152" i="9" a="1"/>
  <c r="J152" i="9" s="1"/>
  <c r="L152" i="9"/>
  <c r="G151" i="9" a="1"/>
  <c r="G151" i="9" s="1"/>
  <c r="H151" i="9"/>
  <c r="J151" i="9" a="1"/>
  <c r="J151" i="9" s="1"/>
  <c r="L151" i="9"/>
  <c r="G150" i="9" a="1"/>
  <c r="G150" i="9" s="1"/>
  <c r="H150" i="9"/>
  <c r="J150" i="9" a="1"/>
  <c r="J150" i="9" s="1"/>
  <c r="L150" i="9"/>
  <c r="G149" i="9" a="1"/>
  <c r="G149" i="9" s="1"/>
  <c r="H149" i="9"/>
  <c r="J149" i="9" a="1"/>
  <c r="J149" i="9" s="1"/>
  <c r="K149" i="9" a="1"/>
  <c r="K149" i="9" s="1"/>
  <c r="L149" i="9"/>
  <c r="G148" i="9" a="1"/>
  <c r="G148" i="9" s="1"/>
  <c r="J148" i="9" a="1"/>
  <c r="J148" i="9" s="1"/>
  <c r="K148" i="9" a="1"/>
  <c r="K148" i="9" s="1"/>
  <c r="G147" i="9" a="1"/>
  <c r="G147" i="9" s="1"/>
  <c r="H147" i="9"/>
  <c r="J147" i="9" a="1"/>
  <c r="J147" i="9" s="1"/>
  <c r="L147" i="9"/>
  <c r="G146" i="9" a="1"/>
  <c r="G146" i="9" s="1"/>
  <c r="H146" i="9"/>
  <c r="J146" i="9" a="1"/>
  <c r="J146" i="9" s="1"/>
  <c r="L146" i="9"/>
  <c r="G145" i="9" a="1"/>
  <c r="G145" i="9" s="1"/>
  <c r="H145" i="9"/>
  <c r="J145" i="9" a="1"/>
  <c r="J145" i="9" s="1"/>
  <c r="L145" i="9"/>
  <c r="G144" i="9" a="1"/>
  <c r="G144" i="9" s="1"/>
  <c r="H144" i="9"/>
  <c r="J144" i="9" a="1"/>
  <c r="J144" i="9" s="1"/>
  <c r="L144" i="9"/>
  <c r="G143" i="9" a="1"/>
  <c r="G143" i="9" s="1"/>
  <c r="H143" i="9"/>
  <c r="J143" i="9" a="1"/>
  <c r="J143" i="9" s="1"/>
  <c r="L143" i="9"/>
  <c r="G142" i="9" a="1"/>
  <c r="G142" i="9" s="1"/>
  <c r="H142" i="9"/>
  <c r="J142" i="9" a="1"/>
  <c r="J142" i="9" s="1"/>
  <c r="L142" i="9"/>
  <c r="G321" i="11" a="1"/>
  <c r="G321" i="11" s="1"/>
  <c r="G320" i="11" a="1"/>
  <c r="G320" i="11" s="1"/>
  <c r="H320" i="11"/>
  <c r="J320" i="11"/>
  <c r="G319" i="11" a="1"/>
  <c r="G319" i="11" s="1"/>
  <c r="G318" i="11" a="1"/>
  <c r="G318" i="11" s="1"/>
  <c r="H318" i="11"/>
  <c r="J318" i="11"/>
  <c r="G317" i="11" a="1"/>
  <c r="G317" i="11" s="1"/>
  <c r="H317" i="11"/>
  <c r="J317" i="11"/>
  <c r="G316" i="11" a="1"/>
  <c r="G316" i="11" s="1"/>
  <c r="H316" i="11"/>
  <c r="J316" i="11"/>
  <c r="G315" i="11" a="1"/>
  <c r="G315" i="11" s="1"/>
  <c r="H315" i="11"/>
  <c r="J315" i="11"/>
  <c r="G314" i="11" a="1"/>
  <c r="G314" i="11" s="1"/>
  <c r="H314" i="11"/>
  <c r="J314" i="11"/>
  <c r="G313" i="11" a="1"/>
  <c r="G313" i="11" s="1"/>
  <c r="H313" i="11"/>
  <c r="J313" i="11"/>
  <c r="G312" i="11" a="1"/>
  <c r="G312" i="11" s="1"/>
  <c r="H312" i="11"/>
  <c r="J312" i="11"/>
  <c r="G311" i="11" a="1"/>
  <c r="G311" i="11" s="1"/>
  <c r="H311" i="11"/>
  <c r="J311" i="11"/>
  <c r="G310" i="11" a="1"/>
  <c r="G310" i="11" s="1"/>
  <c r="H310" i="11"/>
  <c r="J310" i="11"/>
  <c r="G309" i="11" a="1"/>
  <c r="G309" i="11" s="1"/>
  <c r="H309" i="11"/>
  <c r="J309" i="11"/>
  <c r="G308" i="11" a="1"/>
  <c r="G308" i="11" s="1"/>
  <c r="H308" i="11"/>
  <c r="J308" i="11"/>
  <c r="G307" i="11" a="1"/>
  <c r="G307" i="11" s="1"/>
  <c r="H307" i="11"/>
  <c r="J307" i="11"/>
  <c r="G306" i="11" a="1"/>
  <c r="G306" i="11" s="1"/>
  <c r="H306" i="11"/>
  <c r="J306" i="11"/>
  <c r="G305" i="11" a="1"/>
  <c r="G305" i="11" s="1"/>
  <c r="G304" i="11" a="1"/>
  <c r="G304" i="11" s="1"/>
  <c r="H304" i="11"/>
  <c r="J304" i="11"/>
  <c r="G303" i="11" a="1"/>
  <c r="G303" i="11" s="1"/>
  <c r="H303" i="11"/>
  <c r="J303" i="11"/>
  <c r="G302" i="11" a="1"/>
  <c r="G302" i="11" s="1"/>
  <c r="H302" i="11"/>
  <c r="J302" i="11"/>
  <c r="G301" i="11" a="1"/>
  <c r="G301" i="11" s="1"/>
  <c r="H301" i="11"/>
  <c r="J301" i="11"/>
  <c r="G300" i="11" a="1"/>
  <c r="G300" i="11" s="1"/>
  <c r="H300" i="11"/>
  <c r="J300" i="11"/>
  <c r="G299" i="11" a="1"/>
  <c r="G299" i="11" s="1"/>
  <c r="H299" i="11"/>
  <c r="J299" i="11"/>
  <c r="G298" i="11" a="1"/>
  <c r="G298" i="11" s="1"/>
  <c r="H298" i="11"/>
  <c r="J298" i="11"/>
  <c r="G297" i="11" a="1"/>
  <c r="G297" i="11" s="1"/>
  <c r="H297" i="11"/>
  <c r="J297" i="11"/>
  <c r="G296" i="11" a="1"/>
  <c r="G296" i="11" s="1"/>
  <c r="G295" i="11" a="1"/>
  <c r="G295" i="11" s="1"/>
  <c r="H295" i="11"/>
  <c r="J295" i="11"/>
  <c r="G294" i="11" a="1"/>
  <c r="G294" i="11" s="1"/>
  <c r="G293" i="11" a="1"/>
  <c r="G293" i="11" s="1"/>
  <c r="H293" i="11"/>
  <c r="J293" i="11"/>
  <c r="G292" i="11" a="1"/>
  <c r="G292" i="11" s="1"/>
  <c r="G291" i="11" a="1"/>
  <c r="G291" i="11" s="1"/>
  <c r="H291" i="11"/>
  <c r="J291" i="11"/>
  <c r="G290" i="11" a="1"/>
  <c r="G290" i="11" s="1"/>
  <c r="G289" i="11" a="1"/>
  <c r="G289" i="11" s="1"/>
  <c r="H289" i="11"/>
  <c r="J289" i="11"/>
  <c r="G288" i="11" a="1"/>
  <c r="G288" i="11" s="1"/>
  <c r="H288" i="11"/>
  <c r="J288" i="11"/>
  <c r="G287" i="11" a="1"/>
  <c r="G287" i="11" s="1"/>
  <c r="H287" i="11"/>
  <c r="J287" i="11"/>
  <c r="G286" i="11" a="1"/>
  <c r="G286" i="11" s="1"/>
  <c r="H286" i="11"/>
  <c r="J286" i="11"/>
  <c r="G285" i="11" a="1"/>
  <c r="G285" i="11" s="1"/>
  <c r="J290" i="11" s="1"/>
  <c r="H285" i="11"/>
  <c r="J285" i="11"/>
  <c r="G284" i="11" a="1"/>
  <c r="G284" i="11" s="1"/>
  <c r="H284" i="11"/>
  <c r="J284" i="11"/>
  <c r="G283" i="11" a="1"/>
  <c r="G283" i="11" s="1"/>
  <c r="H283" i="11"/>
  <c r="J283" i="11"/>
  <c r="G282" i="11" a="1"/>
  <c r="G282" i="11" s="1"/>
  <c r="H282" i="11"/>
  <c r="J282" i="11"/>
  <c r="G281" i="11" a="1"/>
  <c r="G281" i="11" s="1"/>
  <c r="H290" i="11" s="1"/>
  <c r="H281" i="11"/>
  <c r="J281" i="11"/>
  <c r="G280" i="11" a="1"/>
  <c r="G280" i="11" s="1"/>
  <c r="G279" i="11" a="1"/>
  <c r="G279" i="11" s="1"/>
  <c r="H279" i="11"/>
  <c r="J279" i="11"/>
  <c r="G278" i="11" a="1"/>
  <c r="G278" i="11" s="1"/>
  <c r="H278" i="11"/>
  <c r="J278" i="11"/>
  <c r="G277" i="11" a="1"/>
  <c r="G277" i="11" s="1"/>
  <c r="H277" i="11"/>
  <c r="J277" i="11"/>
  <c r="G276" i="11" a="1"/>
  <c r="G276" i="11" s="1"/>
  <c r="H276" i="11"/>
  <c r="J276" i="11"/>
  <c r="G275" i="11" a="1"/>
  <c r="G275" i="11" s="1"/>
  <c r="H275" i="11"/>
  <c r="J275" i="11"/>
  <c r="G274" i="11" a="1"/>
  <c r="G274" i="11" s="1"/>
  <c r="H274" i="11"/>
  <c r="J274" i="11"/>
  <c r="G273" i="11" a="1"/>
  <c r="G273" i="11" s="1"/>
  <c r="H273" i="11"/>
  <c r="J273" i="11"/>
  <c r="G272" i="11" a="1"/>
  <c r="G272" i="11" s="1"/>
  <c r="G271" i="11" a="1"/>
  <c r="G271" i="11" s="1"/>
  <c r="H271" i="11"/>
  <c r="J271" i="11"/>
  <c r="G270" i="11" a="1"/>
  <c r="G270" i="11" s="1"/>
  <c r="H270" i="11"/>
  <c r="J270" i="11"/>
  <c r="G269" i="11" a="1"/>
  <c r="G269" i="11" s="1"/>
  <c r="H269" i="11"/>
  <c r="J269" i="11"/>
  <c r="G268" i="11" a="1"/>
  <c r="G268" i="11" s="1"/>
  <c r="G267" i="11" a="1"/>
  <c r="G267" i="11" s="1"/>
  <c r="H267" i="11"/>
  <c r="J267" i="11"/>
  <c r="G266" i="11" a="1"/>
  <c r="G266" i="11" s="1"/>
  <c r="H266" i="11"/>
  <c r="J266" i="11"/>
  <c r="G265" i="11" a="1"/>
  <c r="G265" i="11" s="1"/>
  <c r="H265" i="11"/>
  <c r="J265" i="11"/>
  <c r="G264" i="11" a="1"/>
  <c r="G264" i="11" s="1"/>
  <c r="H264" i="11"/>
  <c r="J264" i="11"/>
  <c r="G263" i="11" a="1"/>
  <c r="G263" i="11" s="1"/>
  <c r="H263" i="11"/>
  <c r="J263" i="11"/>
  <c r="G262" i="11" a="1"/>
  <c r="G262" i="11" s="1"/>
  <c r="H262" i="11"/>
  <c r="J262" i="11"/>
  <c r="G261" i="11" a="1"/>
  <c r="G261" i="11" s="1"/>
  <c r="H261" i="11"/>
  <c r="J261" i="11"/>
  <c r="G260" i="11" a="1"/>
  <c r="G260" i="11" s="1"/>
  <c r="H260" i="11"/>
  <c r="J260" i="11"/>
  <c r="G259" i="11" a="1"/>
  <c r="G259" i="11" s="1"/>
  <c r="H259" i="11"/>
  <c r="J259" i="11"/>
  <c r="G258" i="11" a="1"/>
  <c r="G258" i="11" s="1"/>
  <c r="H258" i="11"/>
  <c r="J258" i="11"/>
  <c r="G257" i="11" a="1"/>
  <c r="G257" i="11" s="1"/>
  <c r="G256" i="11" a="1"/>
  <c r="G256" i="11" s="1"/>
  <c r="H256" i="11"/>
  <c r="J256" i="11"/>
  <c r="G255" i="11" a="1"/>
  <c r="G255" i="11" s="1"/>
  <c r="H255" i="11"/>
  <c r="J255" i="11"/>
  <c r="G254" i="11" a="1"/>
  <c r="G254" i="11" s="1"/>
  <c r="H254" i="11"/>
  <c r="J254" i="11"/>
  <c r="G253" i="11" a="1"/>
  <c r="G253" i="11" s="1"/>
  <c r="H253" i="11"/>
  <c r="J253" i="11"/>
  <c r="G252" i="11" a="1"/>
  <c r="G252" i="11" s="1"/>
  <c r="H252" i="11"/>
  <c r="J252" i="11"/>
  <c r="G251" i="11" a="1"/>
  <c r="G251" i="11" s="1"/>
  <c r="H251" i="11"/>
  <c r="J251" i="11"/>
  <c r="G250" i="11" a="1"/>
  <c r="G250" i="11" s="1"/>
  <c r="H250" i="11"/>
  <c r="J250" i="11"/>
  <c r="K250" i="11"/>
  <c r="G249" i="11" a="1"/>
  <c r="G249" i="11" s="1"/>
  <c r="H249" i="11"/>
  <c r="J249" i="11"/>
  <c r="G248" i="11" a="1"/>
  <c r="G248" i="11" s="1"/>
  <c r="H248" i="11"/>
  <c r="J248" i="11"/>
  <c r="G247" i="11" a="1"/>
  <c r="G247" i="11" s="1"/>
  <c r="G246" i="11" a="1"/>
  <c r="G246" i="11" s="1"/>
  <c r="H246" i="11"/>
  <c r="J246" i="11"/>
  <c r="G245" i="11" a="1"/>
  <c r="G245" i="11" s="1"/>
  <c r="G244" i="11" a="1"/>
  <c r="G244" i="11" s="1"/>
  <c r="H244" i="11"/>
  <c r="J244" i="11"/>
  <c r="G243" i="11" a="1"/>
  <c r="G243" i="11" s="1"/>
  <c r="G242" i="11" a="1"/>
  <c r="G242" i="11" s="1"/>
  <c r="H242" i="11"/>
  <c r="J242" i="11"/>
  <c r="G241" i="11" a="1"/>
  <c r="G241" i="11" s="1"/>
  <c r="H241" i="11"/>
  <c r="J241" i="11"/>
  <c r="G240" i="11" a="1"/>
  <c r="G240" i="11" s="1"/>
  <c r="H240" i="11"/>
  <c r="J240" i="11"/>
  <c r="G239" i="11" a="1"/>
  <c r="G239" i="11" s="1"/>
  <c r="H239" i="11"/>
  <c r="J239" i="11"/>
  <c r="G238" i="11" a="1"/>
  <c r="G238" i="11" s="1"/>
  <c r="H238" i="11"/>
  <c r="J238" i="11"/>
  <c r="G237" i="11" a="1"/>
  <c r="G237" i="11" s="1"/>
  <c r="H237" i="11"/>
  <c r="J237" i="11"/>
  <c r="G236" i="11" a="1"/>
  <c r="G236" i="11" s="1"/>
  <c r="H236" i="11"/>
  <c r="J236" i="11"/>
  <c r="G235" i="11" a="1"/>
  <c r="G235" i="11" s="1"/>
  <c r="G234" i="11" a="1"/>
  <c r="G234" i="11" s="1"/>
  <c r="H234" i="11"/>
  <c r="J234" i="11"/>
  <c r="G233" i="11" a="1"/>
  <c r="G233" i="11" s="1"/>
  <c r="H233" i="11"/>
  <c r="J233" i="11"/>
  <c r="G232" i="11" a="1"/>
  <c r="G232" i="11" s="1"/>
  <c r="H232" i="11"/>
  <c r="J232" i="11"/>
  <c r="G231" i="11" a="1"/>
  <c r="G231" i="11" s="1"/>
  <c r="H231" i="11"/>
  <c r="J231" i="11"/>
  <c r="G230" i="11" a="1"/>
  <c r="G230" i="11" s="1"/>
  <c r="H230" i="11"/>
  <c r="J230" i="11"/>
  <c r="G229" i="11" a="1"/>
  <c r="G229" i="11" s="1"/>
  <c r="H229" i="11"/>
  <c r="J229" i="11"/>
  <c r="G228" i="11" a="1"/>
  <c r="G228" i="11" s="1"/>
  <c r="H228" i="11"/>
  <c r="J228" i="11"/>
  <c r="G227" i="11" a="1"/>
  <c r="G227" i="11" s="1"/>
  <c r="H227" i="11"/>
  <c r="J227" i="11"/>
  <c r="G226" i="11" a="1"/>
  <c r="G226" i="11" s="1"/>
  <c r="G225" i="11" a="1"/>
  <c r="G225" i="11" s="1"/>
  <c r="H225" i="11"/>
  <c r="J225" i="11"/>
  <c r="G224" i="11" a="1"/>
  <c r="G224" i="11" s="1"/>
  <c r="G223" i="11" a="1"/>
  <c r="G223" i="11" s="1"/>
  <c r="H223" i="11"/>
  <c r="J223" i="11"/>
  <c r="G222" i="11" a="1"/>
  <c r="G222" i="11" s="1"/>
  <c r="G221" i="11" a="1"/>
  <c r="G221" i="11" s="1"/>
  <c r="H221" i="11"/>
  <c r="J221" i="11"/>
  <c r="G220" i="11" a="1"/>
  <c r="G220" i="11" s="1"/>
  <c r="H220" i="11"/>
  <c r="J220" i="11"/>
  <c r="G219" i="11" a="1"/>
  <c r="G219" i="11" s="1"/>
  <c r="H219" i="11"/>
  <c r="J219" i="11"/>
  <c r="G218" i="11" a="1"/>
  <c r="G218" i="11" s="1"/>
  <c r="H218" i="11"/>
  <c r="J218" i="11"/>
  <c r="G217" i="11" a="1"/>
  <c r="G217" i="11" s="1"/>
  <c r="H217" i="11"/>
  <c r="J217" i="11"/>
  <c r="G216" i="11" a="1"/>
  <c r="G216" i="11" s="1"/>
  <c r="H216" i="11"/>
  <c r="J216" i="11"/>
  <c r="G215" i="11" a="1"/>
  <c r="G215" i="11" s="1"/>
  <c r="H215" i="11"/>
  <c r="J215" i="11"/>
  <c r="G214" i="11" a="1"/>
  <c r="G214" i="11" s="1"/>
  <c r="H214" i="11"/>
  <c r="J214" i="11"/>
  <c r="G213" i="11" a="1"/>
  <c r="G213" i="11" s="1"/>
  <c r="H213" i="11"/>
  <c r="J213" i="11"/>
  <c r="G212" i="11" a="1"/>
  <c r="G212" i="11" s="1"/>
  <c r="G211" i="11" a="1"/>
  <c r="G211" i="11" s="1"/>
  <c r="H211" i="11"/>
  <c r="J211" i="11"/>
  <c r="G210" i="11" a="1"/>
  <c r="G210" i="11" s="1"/>
  <c r="H210" i="11"/>
  <c r="J210" i="11"/>
  <c r="G209" i="11" a="1"/>
  <c r="G209" i="11" s="1"/>
  <c r="H209" i="11"/>
  <c r="J209" i="11"/>
  <c r="G208" i="11" a="1"/>
  <c r="G208" i="11" s="1"/>
  <c r="H208" i="11"/>
  <c r="J208" i="11"/>
  <c r="G207" i="11" a="1"/>
  <c r="G207" i="11" s="1"/>
  <c r="H207" i="11"/>
  <c r="J207" i="11"/>
  <c r="G206" i="11" a="1"/>
  <c r="G206" i="11" s="1"/>
  <c r="H206" i="11"/>
  <c r="J206" i="11"/>
  <c r="G205" i="11" a="1"/>
  <c r="G205" i="11" s="1"/>
  <c r="H205" i="11"/>
  <c r="J205" i="11"/>
  <c r="G204" i="11" a="1"/>
  <c r="G204" i="11" s="1"/>
  <c r="G203" i="11" a="1"/>
  <c r="G203" i="11" s="1"/>
  <c r="H203" i="11"/>
  <c r="J203" i="11"/>
  <c r="G202" i="11" a="1"/>
  <c r="G202" i="11" s="1"/>
  <c r="H202" i="11"/>
  <c r="J202" i="11"/>
  <c r="G201" i="11" a="1"/>
  <c r="G201" i="11" s="1"/>
  <c r="H201" i="11"/>
  <c r="J201" i="11"/>
  <c r="G200" i="11" a="1"/>
  <c r="G200" i="11" s="1"/>
  <c r="G199" i="11" a="1"/>
  <c r="G199" i="11" s="1"/>
  <c r="H199" i="11"/>
  <c r="J199" i="11"/>
  <c r="G198" i="11" a="1"/>
  <c r="G198" i="11" s="1"/>
  <c r="H198" i="11"/>
  <c r="J198" i="11"/>
  <c r="G197" i="11" a="1"/>
  <c r="G197" i="11" s="1"/>
  <c r="H197" i="11"/>
  <c r="J197" i="11"/>
  <c r="G196" i="11" a="1"/>
  <c r="G196" i="11" s="1"/>
  <c r="H196" i="11"/>
  <c r="J196" i="11"/>
  <c r="G195" i="11" a="1"/>
  <c r="G195" i="11" s="1"/>
  <c r="H195" i="11"/>
  <c r="J195" i="11"/>
  <c r="G194" i="11" a="1"/>
  <c r="G194" i="11" s="1"/>
  <c r="H194" i="11"/>
  <c r="J194" i="11"/>
  <c r="G193" i="11" a="1"/>
  <c r="G193" i="11" s="1"/>
  <c r="H193" i="11"/>
  <c r="J193" i="11"/>
  <c r="G192" i="11" a="1"/>
  <c r="G192" i="11" s="1"/>
  <c r="H192" i="11"/>
  <c r="J192" i="11"/>
  <c r="G191" i="11" a="1"/>
  <c r="G191" i="11" s="1"/>
  <c r="H191" i="11"/>
  <c r="J191" i="11"/>
  <c r="G190" i="11" a="1"/>
  <c r="G190" i="11" s="1"/>
  <c r="G189" i="11" a="1"/>
  <c r="G189" i="11" s="1"/>
  <c r="H189" i="11"/>
  <c r="J189" i="11"/>
  <c r="G188" i="11" a="1"/>
  <c r="G188" i="11" s="1"/>
  <c r="H188" i="11"/>
  <c r="J188" i="11"/>
  <c r="G187" i="11" a="1"/>
  <c r="G187" i="11" s="1"/>
  <c r="H187" i="11"/>
  <c r="J187" i="11"/>
  <c r="G186" i="11" a="1"/>
  <c r="G186" i="11" s="1"/>
  <c r="H186" i="11"/>
  <c r="J186" i="11"/>
  <c r="G185" i="11" a="1"/>
  <c r="G185" i="11" s="1"/>
  <c r="H185" i="11"/>
  <c r="J185" i="11"/>
  <c r="G184" i="11" a="1"/>
  <c r="G184" i="11" s="1"/>
  <c r="H184" i="11"/>
  <c r="J184" i="11"/>
  <c r="G183" i="11" a="1"/>
  <c r="G183" i="11" s="1"/>
  <c r="H183" i="11"/>
  <c r="J183" i="11"/>
  <c r="G182" i="11" a="1"/>
  <c r="G182" i="11" s="1"/>
  <c r="H182" i="11"/>
  <c r="J182" i="11"/>
  <c r="G181" i="11" a="1"/>
  <c r="G181" i="11" s="1"/>
  <c r="H181" i="11"/>
  <c r="J181" i="11"/>
  <c r="G180" i="11" a="1"/>
  <c r="G180" i="11" s="1"/>
  <c r="H180" i="11"/>
  <c r="J180" i="11"/>
  <c r="G179" i="11" a="1"/>
  <c r="G179" i="11" s="1"/>
  <c r="H179" i="11"/>
  <c r="J179" i="11"/>
  <c r="G178" i="11" a="1"/>
  <c r="G178" i="11" s="1"/>
  <c r="G177" i="11" a="1"/>
  <c r="G177" i="11" s="1"/>
  <c r="H177" i="11"/>
  <c r="J177" i="11"/>
  <c r="G176" i="11" a="1"/>
  <c r="G176" i="11" s="1"/>
  <c r="G175" i="11" a="1"/>
  <c r="G175" i="11" s="1"/>
  <c r="H175" i="11"/>
  <c r="J175" i="11"/>
  <c r="G174" i="11" a="1"/>
  <c r="G174" i="11" s="1"/>
  <c r="G173" i="11" a="1"/>
  <c r="G173" i="11" s="1"/>
  <c r="H173" i="11"/>
  <c r="J173" i="11"/>
  <c r="G172" i="11" a="1"/>
  <c r="G172" i="11" s="1"/>
  <c r="H172" i="11"/>
  <c r="J172" i="11"/>
  <c r="G171" i="11" a="1"/>
  <c r="G171" i="11" s="1"/>
  <c r="H171" i="11"/>
  <c r="J171" i="11"/>
  <c r="G170" i="11" a="1"/>
  <c r="G170" i="11" s="1"/>
  <c r="H170" i="11"/>
  <c r="J170" i="11"/>
  <c r="G169" i="11" a="1"/>
  <c r="G169" i="11" s="1"/>
  <c r="H169" i="11"/>
  <c r="J169" i="11"/>
  <c r="G168" i="11" a="1"/>
  <c r="G168" i="11" s="1"/>
  <c r="H168" i="11"/>
  <c r="J168" i="11"/>
  <c r="G167" i="11" a="1"/>
  <c r="G167" i="11" s="1"/>
  <c r="H167" i="11"/>
  <c r="J167" i="11"/>
  <c r="G166" i="11" a="1"/>
  <c r="G166" i="11" s="1"/>
  <c r="H166" i="11"/>
  <c r="J166" i="11"/>
  <c r="G165" i="11" a="1"/>
  <c r="G165" i="11" s="1"/>
  <c r="G164" i="11" a="1"/>
  <c r="G164" i="11" s="1"/>
  <c r="H164" i="11"/>
  <c r="J164" i="11"/>
  <c r="G163" i="11" a="1"/>
  <c r="G163" i="11" s="1"/>
  <c r="H163" i="11"/>
  <c r="J163" i="11"/>
  <c r="G162" i="11" a="1"/>
  <c r="G162" i="11" s="1"/>
  <c r="H162" i="11"/>
  <c r="J162" i="11"/>
  <c r="G161" i="11" a="1"/>
  <c r="G161" i="11" s="1"/>
  <c r="H161" i="11"/>
  <c r="J161" i="11"/>
  <c r="G160" i="11" a="1"/>
  <c r="G160" i="11" s="1"/>
  <c r="H160" i="11"/>
  <c r="J160" i="11"/>
  <c r="G159" i="11" a="1"/>
  <c r="G159" i="11" s="1"/>
  <c r="H159" i="11"/>
  <c r="J159" i="11"/>
  <c r="G158" i="11" a="1"/>
  <c r="G158" i="11" s="1"/>
  <c r="H158" i="11"/>
  <c r="J158" i="11"/>
  <c r="G157" i="11" a="1"/>
  <c r="G157" i="11" s="1"/>
  <c r="H157" i="11"/>
  <c r="J157" i="11"/>
  <c r="G156" i="11" a="1"/>
  <c r="G156" i="11" s="1"/>
  <c r="H156" i="11"/>
  <c r="J156" i="11"/>
  <c r="G155" i="11" a="1"/>
  <c r="G155" i="11" s="1"/>
  <c r="H155" i="11"/>
  <c r="J155" i="11"/>
  <c r="G154" i="11" a="1"/>
  <c r="G154" i="11" s="1"/>
  <c r="G153" i="11" a="1"/>
  <c r="G153" i="11" s="1"/>
  <c r="H153" i="11"/>
  <c r="J153" i="11"/>
  <c r="G152" i="11" a="1"/>
  <c r="G152" i="11" s="1"/>
  <c r="G151" i="11" a="1"/>
  <c r="G151" i="11" s="1"/>
  <c r="H151" i="11"/>
  <c r="J151" i="11"/>
  <c r="G150" i="11" a="1"/>
  <c r="G150" i="11" s="1"/>
  <c r="G149" i="11" a="1"/>
  <c r="G149" i="11" s="1"/>
  <c r="H149" i="11"/>
  <c r="J149" i="11"/>
  <c r="G148" i="11" a="1"/>
  <c r="G148" i="11" s="1"/>
  <c r="H148" i="11"/>
  <c r="J148" i="11"/>
  <c r="G147" i="11" a="1"/>
  <c r="G147" i="11" s="1"/>
  <c r="H147" i="11"/>
  <c r="J147" i="11"/>
  <c r="G146" i="11" a="1"/>
  <c r="G146" i="11" s="1"/>
  <c r="H146" i="11"/>
  <c r="J146" i="11"/>
  <c r="G145" i="11" a="1"/>
  <c r="G145" i="11" s="1"/>
  <c r="H145" i="11"/>
  <c r="J145" i="11"/>
  <c r="G144" i="11" a="1"/>
  <c r="G144" i="11" s="1"/>
  <c r="H144" i="11"/>
  <c r="J144" i="11"/>
  <c r="G143" i="11" a="1"/>
  <c r="G143" i="11" s="1"/>
  <c r="H143" i="11"/>
  <c r="J143" i="11"/>
  <c r="G142" i="11" a="1"/>
  <c r="G142" i="11" s="1"/>
  <c r="H142" i="11"/>
  <c r="J142" i="11"/>
  <c r="G141" i="11" a="1"/>
  <c r="G141" i="11" s="1"/>
  <c r="H141" i="11"/>
  <c r="J141" i="11"/>
  <c r="G140" i="11" a="1"/>
  <c r="G140" i="11" s="1"/>
  <c r="G139" i="11" a="1"/>
  <c r="G139" i="11" s="1"/>
  <c r="H139" i="11"/>
  <c r="J139" i="11"/>
  <c r="G138" i="11" a="1"/>
  <c r="G138" i="11" s="1"/>
  <c r="H138" i="11"/>
  <c r="J138" i="11"/>
  <c r="G137" i="11" a="1"/>
  <c r="G137" i="11" s="1"/>
  <c r="H137" i="11"/>
  <c r="J137" i="11"/>
  <c r="G136" i="11" a="1"/>
  <c r="G136" i="11" s="1"/>
  <c r="H136" i="11"/>
  <c r="J136" i="11"/>
  <c r="G135" i="11" a="1"/>
  <c r="G135" i="11" s="1"/>
  <c r="H135" i="11"/>
  <c r="J135" i="11"/>
  <c r="G134" i="11" a="1"/>
  <c r="G134" i="11" s="1"/>
  <c r="H134" i="11"/>
  <c r="J134" i="11"/>
  <c r="G133" i="11" a="1"/>
  <c r="G133" i="11" s="1"/>
  <c r="G132" i="11" a="1"/>
  <c r="G132" i="11" s="1"/>
  <c r="H132" i="11"/>
  <c r="J132" i="11"/>
  <c r="G131" i="11" a="1"/>
  <c r="G131" i="11" s="1"/>
  <c r="G130" i="11" a="1"/>
  <c r="G130" i="11" s="1"/>
  <c r="H130" i="11"/>
  <c r="J130" i="11"/>
  <c r="G129" i="11" a="1"/>
  <c r="G129" i="11" s="1"/>
  <c r="H129" i="11"/>
  <c r="J129" i="11"/>
  <c r="G128" i="11" a="1"/>
  <c r="G128" i="11" s="1"/>
  <c r="H128" i="11"/>
  <c r="J128" i="11"/>
  <c r="G127" i="11" a="1"/>
  <c r="G127" i="11" s="1"/>
  <c r="G126" i="11" a="1"/>
  <c r="G126" i="11" s="1"/>
  <c r="H126" i="11"/>
  <c r="J126" i="11"/>
  <c r="G125" i="11" a="1"/>
  <c r="G125" i="11" s="1"/>
  <c r="H125" i="11"/>
  <c r="J125" i="11"/>
  <c r="G124" i="11" a="1"/>
  <c r="G124" i="11" s="1"/>
  <c r="H124" i="11"/>
  <c r="J124" i="11"/>
  <c r="G123" i="11" a="1"/>
  <c r="G123" i="11" s="1"/>
  <c r="H123" i="11"/>
  <c r="J123" i="11"/>
  <c r="G122" i="11" a="1"/>
  <c r="G122" i="11" s="1"/>
  <c r="H122" i="11"/>
  <c r="J122" i="11"/>
  <c r="G121" i="11" a="1"/>
  <c r="G121" i="11" s="1"/>
  <c r="H121" i="11"/>
  <c r="J121" i="11"/>
  <c r="G120" i="11" a="1"/>
  <c r="G120" i="11" s="1"/>
  <c r="H120" i="11"/>
  <c r="J120" i="11"/>
  <c r="G119" i="11" a="1"/>
  <c r="G119" i="11" s="1"/>
  <c r="H119" i="11"/>
  <c r="J119" i="11"/>
  <c r="G118" i="11" a="1"/>
  <c r="G118" i="11" s="1"/>
  <c r="H118" i="11"/>
  <c r="J118" i="11"/>
  <c r="G117" i="11" a="1"/>
  <c r="G117" i="11" s="1"/>
  <c r="H117" i="11"/>
  <c r="J117" i="11"/>
  <c r="G116" i="11" a="1"/>
  <c r="G116" i="11" s="1"/>
  <c r="H116" i="11"/>
  <c r="J116" i="11"/>
  <c r="G115" i="11" a="1"/>
  <c r="G115" i="11" s="1"/>
  <c r="H115" i="11"/>
  <c r="J115" i="11"/>
  <c r="G114" i="11" a="1"/>
  <c r="G114" i="11" s="1"/>
  <c r="H114" i="11"/>
  <c r="J114" i="11"/>
  <c r="G113" i="11" a="1"/>
  <c r="G113" i="11" s="1"/>
  <c r="G112" i="11" a="1"/>
  <c r="G112" i="11" s="1"/>
  <c r="H112" i="11"/>
  <c r="J112" i="11"/>
  <c r="G111" i="11" a="1"/>
  <c r="G111" i="11" s="1"/>
  <c r="H111" i="11"/>
  <c r="J111" i="11"/>
  <c r="G110" i="11" a="1"/>
  <c r="G110" i="11" s="1"/>
  <c r="H110" i="11"/>
  <c r="J110" i="11"/>
  <c r="G109" i="11" a="1"/>
  <c r="G109" i="11" s="1"/>
  <c r="H109" i="11"/>
  <c r="J109" i="11"/>
  <c r="G108" i="11" a="1"/>
  <c r="G108" i="11" s="1"/>
  <c r="H108" i="11"/>
  <c r="J108" i="11"/>
  <c r="K108" i="11"/>
  <c r="G107" i="11" a="1"/>
  <c r="G107" i="11" s="1"/>
  <c r="H107" i="11"/>
  <c r="J107" i="11"/>
  <c r="G106" i="11" a="1"/>
  <c r="G106" i="11" s="1"/>
  <c r="H106" i="11"/>
  <c r="J106" i="11"/>
  <c r="G105" i="11" a="1"/>
  <c r="G105" i="11" s="1"/>
  <c r="G104" i="11" a="1"/>
  <c r="G104" i="11" s="1"/>
  <c r="H104" i="11"/>
  <c r="J104" i="11"/>
  <c r="G103" i="11" a="1"/>
  <c r="G103" i="11" s="1"/>
  <c r="H103" i="11"/>
  <c r="J103" i="11"/>
  <c r="G102" i="11" a="1"/>
  <c r="G102" i="11" s="1"/>
  <c r="H102" i="11"/>
  <c r="J102" i="11"/>
  <c r="G101" i="11" a="1"/>
  <c r="G101" i="11" s="1"/>
  <c r="H101" i="11"/>
  <c r="J101" i="11"/>
  <c r="G100" i="11" a="1"/>
  <c r="G100" i="11" s="1"/>
  <c r="H100" i="11"/>
  <c r="J100" i="11"/>
  <c r="G99" i="11" a="1"/>
  <c r="G99" i="11" s="1"/>
  <c r="H99" i="11"/>
  <c r="J99" i="11"/>
  <c r="G98" i="11" a="1"/>
  <c r="G98" i="11" s="1"/>
  <c r="H98" i="11"/>
  <c r="J98" i="11"/>
  <c r="G97" i="11" a="1"/>
  <c r="G97" i="11" s="1"/>
  <c r="G96" i="11" a="1"/>
  <c r="G96" i="11" s="1"/>
  <c r="H96" i="11"/>
  <c r="J96" i="11"/>
  <c r="G95" i="11" a="1"/>
  <c r="G95" i="11" s="1"/>
  <c r="G94" i="11" a="1"/>
  <c r="G94" i="11" s="1"/>
  <c r="H94" i="11"/>
  <c r="J94" i="11"/>
  <c r="G93" i="11" a="1"/>
  <c r="G93" i="11" s="1"/>
  <c r="H93" i="11"/>
  <c r="J93" i="11"/>
  <c r="G92" i="11" a="1"/>
  <c r="G92" i="11" s="1"/>
  <c r="H92" i="11"/>
  <c r="J92" i="11"/>
  <c r="G91" i="11" a="1"/>
  <c r="G91" i="11" s="1"/>
  <c r="G90" i="11" a="1"/>
  <c r="G90" i="11" s="1"/>
  <c r="H90" i="11"/>
  <c r="J90" i="11"/>
  <c r="G89" i="11" a="1"/>
  <c r="G89" i="11" s="1"/>
  <c r="H89" i="11"/>
  <c r="J89" i="11"/>
  <c r="G88" i="11" a="1"/>
  <c r="G88" i="11" s="1"/>
  <c r="H88" i="11"/>
  <c r="J88" i="11"/>
  <c r="J321" i="11" l="1"/>
  <c r="H321" i="11"/>
  <c r="H156" i="9"/>
  <c r="K150" i="9" a="1"/>
  <c r="K150" i="9" s="1"/>
  <c r="K151" i="9" s="1" a="1"/>
  <c r="K151" i="9" s="1"/>
  <c r="K152" i="9" s="1" a="1"/>
  <c r="K152" i="9" s="1"/>
  <c r="K153" i="9" s="1" a="1"/>
  <c r="K153" i="9" s="1"/>
  <c r="K154" i="9" s="1" a="1"/>
  <c r="K154" i="9" s="1"/>
  <c r="K155" i="9" s="1" a="1"/>
  <c r="K155" i="9" s="1"/>
  <c r="K147" i="9" a="1"/>
  <c r="K147" i="9" s="1"/>
  <c r="H319" i="11"/>
  <c r="J319" i="11"/>
  <c r="J305" i="11"/>
  <c r="H305" i="11"/>
  <c r="H296" i="11"/>
  <c r="J296" i="11"/>
  <c r="H294" i="11"/>
  <c r="J294" i="11"/>
  <c r="J292" i="11"/>
  <c r="H292" i="11"/>
  <c r="H280" i="11"/>
  <c r="J280" i="11"/>
  <c r="H272" i="11"/>
  <c r="J272" i="11"/>
  <c r="H268" i="11"/>
  <c r="J268" i="11"/>
  <c r="H257" i="11"/>
  <c r="J257" i="11"/>
  <c r="J247" i="11"/>
  <c r="H247" i="11"/>
  <c r="H245" i="11"/>
  <c r="J245" i="11"/>
  <c r="H243" i="11"/>
  <c r="J243" i="11"/>
  <c r="H235" i="11"/>
  <c r="J235" i="11"/>
  <c r="H226" i="11"/>
  <c r="J226" i="11"/>
  <c r="H224" i="11"/>
  <c r="J224" i="11"/>
  <c r="H222" i="11"/>
  <c r="J222" i="11"/>
  <c r="H212" i="11"/>
  <c r="J212" i="11"/>
  <c r="H204" i="11"/>
  <c r="J204" i="11"/>
  <c r="H200" i="11"/>
  <c r="J200" i="11"/>
  <c r="J190" i="11"/>
  <c r="H190" i="11"/>
  <c r="H178" i="11"/>
  <c r="J178" i="11"/>
  <c r="H176" i="11"/>
  <c r="J176" i="11"/>
  <c r="J174" i="11"/>
  <c r="H174" i="11"/>
  <c r="H165" i="11"/>
  <c r="J165" i="11"/>
  <c r="J154" i="11"/>
  <c r="H152" i="11"/>
  <c r="H154" i="11"/>
  <c r="J152" i="11"/>
  <c r="H150" i="11"/>
  <c r="J150" i="11"/>
  <c r="H140" i="11"/>
  <c r="J140" i="11"/>
  <c r="H133" i="11"/>
  <c r="J133" i="11"/>
  <c r="H131" i="11"/>
  <c r="J131" i="11"/>
  <c r="H127" i="11"/>
  <c r="J127" i="11"/>
  <c r="H113" i="11"/>
  <c r="J113" i="11"/>
  <c r="H105" i="11"/>
  <c r="J105" i="11"/>
  <c r="H97" i="11"/>
  <c r="J97" i="11"/>
  <c r="H95" i="11"/>
  <c r="J95" i="11"/>
  <c r="L156" i="9" l="1"/>
  <c r="G87" i="11" a="1"/>
  <c r="G87" i="11" s="1"/>
  <c r="H87" i="11"/>
  <c r="J87" i="11"/>
  <c r="G86" i="11" a="1"/>
  <c r="G86" i="11" s="1"/>
  <c r="H86" i="11"/>
  <c r="J86" i="11"/>
  <c r="G85" i="11" a="1"/>
  <c r="G85" i="11" s="1"/>
  <c r="H85" i="11"/>
  <c r="J85" i="11"/>
  <c r="G84" i="11" a="1"/>
  <c r="G84" i="11" s="1"/>
  <c r="H84" i="11"/>
  <c r="J84" i="11"/>
  <c r="G83" i="11" a="1"/>
  <c r="G83" i="11" s="1"/>
  <c r="H83" i="11"/>
  <c r="J83" i="11"/>
  <c r="G82" i="11" a="1"/>
  <c r="G82" i="11" s="1"/>
  <c r="H82" i="11"/>
  <c r="J82" i="11"/>
  <c r="G81" i="11" a="1"/>
  <c r="G81" i="11" s="1"/>
  <c r="G80" i="11" a="1"/>
  <c r="G80" i="11" s="1"/>
  <c r="H80" i="11"/>
  <c r="J80" i="11"/>
  <c r="G79" i="11" a="1"/>
  <c r="G79" i="11" s="1"/>
  <c r="H79" i="11"/>
  <c r="J79" i="11"/>
  <c r="G78" i="11" a="1"/>
  <c r="G78" i="11" s="1"/>
  <c r="H78" i="11"/>
  <c r="J78" i="11"/>
  <c r="G77" i="11" a="1"/>
  <c r="G77" i="11" s="1"/>
  <c r="H77" i="11"/>
  <c r="J77" i="11"/>
  <c r="G76" i="11" a="1"/>
  <c r="G76" i="11" s="1"/>
  <c r="H76" i="11"/>
  <c r="J76" i="11"/>
  <c r="G75" i="11" a="1"/>
  <c r="G75" i="11" s="1"/>
  <c r="H75" i="11"/>
  <c r="J75" i="11"/>
  <c r="G74" i="11" a="1"/>
  <c r="G74" i="11" s="1"/>
  <c r="H74" i="11"/>
  <c r="J74" i="11"/>
  <c r="G73" i="11" a="1"/>
  <c r="G73" i="11" s="1"/>
  <c r="G72" i="11" a="1"/>
  <c r="G72" i="11" s="1"/>
  <c r="H72" i="11"/>
  <c r="J72" i="11"/>
  <c r="G71" i="11" a="1"/>
  <c r="G71" i="11" s="1"/>
  <c r="G70" i="11" a="1"/>
  <c r="G70" i="11" s="1"/>
  <c r="H70" i="11"/>
  <c r="J70" i="11"/>
  <c r="G69" i="11" a="1"/>
  <c r="G69" i="11" s="1"/>
  <c r="G68" i="11" a="1"/>
  <c r="G68" i="11" s="1"/>
  <c r="H68" i="11"/>
  <c r="J68" i="11"/>
  <c r="G67" i="11" a="1"/>
  <c r="G67" i="11" s="1"/>
  <c r="H67" i="11"/>
  <c r="J67" i="11"/>
  <c r="G66" i="11" a="1"/>
  <c r="G66" i="11" s="1"/>
  <c r="H66" i="11"/>
  <c r="J66" i="11"/>
  <c r="G65" i="11" a="1"/>
  <c r="G65" i="11" s="1"/>
  <c r="H65" i="11"/>
  <c r="J65" i="11"/>
  <c r="G64" i="11" a="1"/>
  <c r="G64" i="11" s="1"/>
  <c r="H64" i="11"/>
  <c r="J64" i="11"/>
  <c r="G63" i="11" a="1"/>
  <c r="G63" i="11" s="1"/>
  <c r="H63" i="11"/>
  <c r="J63" i="11"/>
  <c r="G62" i="11" a="1"/>
  <c r="G62" i="11" s="1"/>
  <c r="H62" i="11"/>
  <c r="J62" i="11"/>
  <c r="G61" i="11" a="1"/>
  <c r="G61" i="11" s="1"/>
  <c r="G60" i="11" a="1"/>
  <c r="G60" i="11" s="1"/>
  <c r="H60" i="11"/>
  <c r="J60" i="11"/>
  <c r="G59" i="11" a="1"/>
  <c r="G59" i="11" s="1"/>
  <c r="H59" i="11"/>
  <c r="J59" i="11"/>
  <c r="G58" i="11" a="1"/>
  <c r="G58" i="11" s="1"/>
  <c r="H58" i="11"/>
  <c r="J58" i="11"/>
  <c r="G57" i="11" a="1"/>
  <c r="G57" i="11" s="1"/>
  <c r="H57" i="11"/>
  <c r="J57" i="11"/>
  <c r="G56" i="11" a="1"/>
  <c r="G56" i="11" s="1"/>
  <c r="H56" i="11"/>
  <c r="J56" i="11"/>
  <c r="G55" i="11" a="1"/>
  <c r="G55" i="11" s="1"/>
  <c r="H55" i="11"/>
  <c r="J55" i="11"/>
  <c r="G54" i="11" a="1"/>
  <c r="G54" i="11" s="1"/>
  <c r="H54" i="11"/>
  <c r="J54" i="11"/>
  <c r="G141" i="9" a="1"/>
  <c r="G141" i="9" s="1"/>
  <c r="H141" i="9"/>
  <c r="J141" i="9" a="1"/>
  <c r="J141" i="9" s="1"/>
  <c r="L141" i="9"/>
  <c r="G140" i="9" a="1"/>
  <c r="G140" i="9" s="1"/>
  <c r="H140" i="9"/>
  <c r="J140" i="9" a="1"/>
  <c r="J140" i="9" s="1"/>
  <c r="L140" i="9"/>
  <c r="G139" i="9" a="1"/>
  <c r="G139" i="9" s="1"/>
  <c r="H139" i="9"/>
  <c r="J139" i="9" a="1"/>
  <c r="J139" i="9" s="1"/>
  <c r="L139" i="9"/>
  <c r="G138" i="9" a="1"/>
  <c r="G138" i="9" s="1"/>
  <c r="H138" i="9"/>
  <c r="J138" i="9" a="1"/>
  <c r="J138" i="9" s="1"/>
  <c r="L138" i="9"/>
  <c r="G137" i="9" a="1"/>
  <c r="G137" i="9" s="1"/>
  <c r="H137" i="9"/>
  <c r="J137" i="9" a="1"/>
  <c r="J137" i="9" s="1"/>
  <c r="K137" i="9" a="1"/>
  <c r="K137" i="9" s="1"/>
  <c r="L137" i="9"/>
  <c r="H148" i="9" l="1"/>
  <c r="K138" i="9" a="1"/>
  <c r="K138" i="9" s="1"/>
  <c r="K139" i="9" s="1" a="1"/>
  <c r="K139" i="9" s="1"/>
  <c r="K140" i="9" s="1" a="1"/>
  <c r="K140" i="9" s="1"/>
  <c r="K141" i="9" s="1" a="1"/>
  <c r="K141" i="9" s="1"/>
  <c r="K142" i="9" s="1" a="1"/>
  <c r="K142" i="9" s="1"/>
  <c r="K143" i="9" s="1" a="1"/>
  <c r="K143" i="9" s="1"/>
  <c r="K144" i="9" s="1" a="1"/>
  <c r="K144" i="9" s="1"/>
  <c r="K145" i="9" s="1" a="1"/>
  <c r="K145" i="9" s="1"/>
  <c r="K146" i="9" s="1" a="1"/>
  <c r="K146" i="9" s="1"/>
  <c r="J91" i="11"/>
  <c r="H91" i="11"/>
  <c r="J81" i="11"/>
  <c r="H81" i="11"/>
  <c r="J73" i="11"/>
  <c r="J71" i="11"/>
  <c r="H73" i="11"/>
  <c r="H71" i="11"/>
  <c r="J69" i="11"/>
  <c r="H69" i="11"/>
  <c r="H61" i="11"/>
  <c r="J61" i="11"/>
  <c r="L148" i="9" l="1"/>
  <c r="G53" i="11" a="1"/>
  <c r="G53" i="11" s="1"/>
  <c r="G52" i="11" a="1"/>
  <c r="G52" i="11" s="1"/>
  <c r="H52" i="11"/>
  <c r="J52" i="11"/>
  <c r="G51" i="11" a="1"/>
  <c r="G51" i="11" s="1"/>
  <c r="H51" i="11"/>
  <c r="J51" i="11"/>
  <c r="G50" i="11" a="1"/>
  <c r="G50" i="11" s="1"/>
  <c r="H50" i="11"/>
  <c r="J50" i="11"/>
  <c r="G49" i="11" a="1"/>
  <c r="G49" i="11" s="1"/>
  <c r="G48" i="11" a="1"/>
  <c r="G48" i="11" s="1"/>
  <c r="H48" i="11"/>
  <c r="J48" i="11"/>
  <c r="G47" i="11" a="1"/>
  <c r="G47" i="11" s="1"/>
  <c r="H47" i="11"/>
  <c r="J47" i="11"/>
  <c r="G46" i="11" a="1"/>
  <c r="G46" i="11" s="1"/>
  <c r="H46" i="11"/>
  <c r="J46" i="11"/>
  <c r="G45" i="11" a="1"/>
  <c r="G45" i="11" s="1"/>
  <c r="H45" i="11"/>
  <c r="J45" i="11"/>
  <c r="K45" i="11"/>
  <c r="G44" i="11" a="1"/>
  <c r="G44" i="11" s="1"/>
  <c r="H44" i="11"/>
  <c r="J44" i="11"/>
  <c r="G43" i="11" a="1"/>
  <c r="G43" i="11" s="1"/>
  <c r="H43" i="11"/>
  <c r="J43" i="11"/>
  <c r="G42" i="11" a="1"/>
  <c r="G42" i="11" s="1"/>
  <c r="H42" i="11"/>
  <c r="J42" i="11"/>
  <c r="G41" i="11" a="1"/>
  <c r="G41" i="11" s="1"/>
  <c r="H41" i="11"/>
  <c r="J41" i="11"/>
  <c r="G39" i="11" a="1"/>
  <c r="G39" i="11" s="1"/>
  <c r="H39" i="11"/>
  <c r="J39" i="11"/>
  <c r="G40" i="11" a="1"/>
  <c r="G40" i="11" s="1"/>
  <c r="G38" i="11" a="1"/>
  <c r="G38" i="11" s="1"/>
  <c r="H38" i="11"/>
  <c r="J38" i="11"/>
  <c r="G37" i="11" a="1"/>
  <c r="G37" i="11" s="1"/>
  <c r="H37" i="11"/>
  <c r="J37" i="11"/>
  <c r="G36" i="11" a="1"/>
  <c r="G36" i="11" s="1"/>
  <c r="H36" i="11"/>
  <c r="J36" i="11"/>
  <c r="G35" i="11" a="1"/>
  <c r="G35" i="11" s="1"/>
  <c r="H35" i="11"/>
  <c r="J35" i="11"/>
  <c r="G34" i="11" a="1"/>
  <c r="G34" i="11" s="1"/>
  <c r="H34" i="11"/>
  <c r="J34" i="11"/>
  <c r="G33" i="11" a="1"/>
  <c r="G33" i="11" s="1"/>
  <c r="H33" i="11"/>
  <c r="J33" i="11"/>
  <c r="G32" i="11" a="1"/>
  <c r="G32" i="11" s="1"/>
  <c r="H32" i="11"/>
  <c r="J32" i="11"/>
  <c r="G31" i="11" a="1"/>
  <c r="G31" i="11" s="1"/>
  <c r="H31" i="11"/>
  <c r="J31" i="11"/>
  <c r="G30" i="11" a="1"/>
  <c r="G30" i="11" s="1"/>
  <c r="H30" i="11"/>
  <c r="J30" i="11"/>
  <c r="G29" i="11" a="1"/>
  <c r="G29" i="11" s="1"/>
  <c r="H29" i="11"/>
  <c r="J29" i="11"/>
  <c r="G28" i="11" a="1"/>
  <c r="G28" i="11" s="1"/>
  <c r="G27" i="11" a="1"/>
  <c r="G27" i="11" s="1"/>
  <c r="H27" i="11"/>
  <c r="J27" i="11"/>
  <c r="G26" i="11" a="1"/>
  <c r="G26" i="11" s="1"/>
  <c r="G25" i="11" a="1"/>
  <c r="G25" i="11" s="1"/>
  <c r="H25" i="11"/>
  <c r="J25" i="11"/>
  <c r="G24" i="11" a="1"/>
  <c r="G24" i="11" s="1"/>
  <c r="H24" i="11"/>
  <c r="J24" i="11"/>
  <c r="G23" i="11" a="1"/>
  <c r="G23" i="11" s="1"/>
  <c r="H23" i="11"/>
  <c r="J23" i="11"/>
  <c r="G22" i="11" a="1"/>
  <c r="G22" i="11" s="1"/>
  <c r="H22" i="11"/>
  <c r="J22" i="11"/>
  <c r="G21" i="11" a="1"/>
  <c r="G21" i="11" s="1"/>
  <c r="G20" i="11" a="1"/>
  <c r="G20" i="11" s="1"/>
  <c r="H20" i="11"/>
  <c r="J20" i="11"/>
  <c r="G19" i="11" a="1"/>
  <c r="G19" i="11" s="1"/>
  <c r="H19" i="11"/>
  <c r="J19" i="11"/>
  <c r="G18" i="11" a="1"/>
  <c r="G18" i="11" s="1"/>
  <c r="H18" i="11"/>
  <c r="J18" i="11"/>
  <c r="G17" i="11" a="1"/>
  <c r="G17" i="11" s="1"/>
  <c r="H17" i="11"/>
  <c r="J17" i="11"/>
  <c r="G16" i="11" a="1"/>
  <c r="G16" i="11" s="1"/>
  <c r="H16" i="11"/>
  <c r="J16" i="11"/>
  <c r="G15" i="11" a="1"/>
  <c r="G15" i="11" s="1"/>
  <c r="H15" i="11"/>
  <c r="J15" i="11"/>
  <c r="G14" i="11" a="1"/>
  <c r="G14" i="11" s="1"/>
  <c r="G13" i="11" a="1"/>
  <c r="G13" i="11" s="1"/>
  <c r="H13" i="11"/>
  <c r="J13" i="11"/>
  <c r="G12" i="11" a="1"/>
  <c r="G12" i="11" s="1"/>
  <c r="H12" i="11"/>
  <c r="J12" i="11"/>
  <c r="G11" i="11" a="1"/>
  <c r="G11" i="11" s="1"/>
  <c r="H11" i="11"/>
  <c r="J11" i="11"/>
  <c r="H53" i="11" l="1"/>
  <c r="J53" i="11"/>
  <c r="H49" i="11"/>
  <c r="J49" i="11"/>
  <c r="H40" i="11"/>
  <c r="J40" i="11"/>
  <c r="J28" i="11"/>
  <c r="H28" i="11"/>
  <c r="J26" i="11"/>
  <c r="H26" i="11"/>
  <c r="H21" i="11"/>
  <c r="J21" i="11"/>
  <c r="G10" i="11" l="1" a="1"/>
  <c r="G10" i="11" s="1"/>
  <c r="H10" i="11"/>
  <c r="J10" i="11"/>
  <c r="G9" i="11" a="1"/>
  <c r="G9" i="11" s="1"/>
  <c r="H9" i="11"/>
  <c r="J9" i="11"/>
  <c r="G8" i="11" a="1"/>
  <c r="G8" i="11" s="1"/>
  <c r="H8" i="11"/>
  <c r="J8" i="11"/>
  <c r="G7" i="11" a="1"/>
  <c r="G7" i="11" s="1"/>
  <c r="G6" i="11" a="1"/>
  <c r="G6" i="11" s="1"/>
  <c r="H6" i="11"/>
  <c r="J6" i="11"/>
  <c r="G5" i="11" a="1"/>
  <c r="G5" i="11" s="1"/>
  <c r="G4" i="11" a="1"/>
  <c r="G4" i="11" s="1"/>
  <c r="H4" i="11"/>
  <c r="J4" i="11"/>
  <c r="G136" i="9" a="1"/>
  <c r="G136" i="9" s="1"/>
  <c r="J136" i="9" a="1"/>
  <c r="J136" i="9" s="1"/>
  <c r="K136" i="9" a="1"/>
  <c r="K136" i="9" s="1"/>
  <c r="G135" i="9" a="1"/>
  <c r="G135" i="9" s="1"/>
  <c r="H135" i="9"/>
  <c r="J135" i="9" a="1"/>
  <c r="J135" i="9" s="1"/>
  <c r="K135" i="9" s="1" a="1"/>
  <c r="K135" i="9" s="1"/>
  <c r="L135" i="9"/>
  <c r="G134" i="9" a="1"/>
  <c r="G134" i="9" s="1"/>
  <c r="H134" i="9"/>
  <c r="J134" i="9" a="1"/>
  <c r="J134" i="9" s="1"/>
  <c r="L134" i="9"/>
  <c r="G133" i="9" a="1"/>
  <c r="G133" i="9" s="1"/>
  <c r="H133" i="9"/>
  <c r="J133" i="9" a="1"/>
  <c r="J133" i="9" s="1"/>
  <c r="L133" i="9"/>
  <c r="G132" i="9" a="1"/>
  <c r="G132" i="9" s="1"/>
  <c r="H132" i="9"/>
  <c r="J132" i="9" a="1"/>
  <c r="J132" i="9" s="1"/>
  <c r="L132" i="9"/>
  <c r="G131" i="9" a="1"/>
  <c r="G131" i="9" s="1"/>
  <c r="H131" i="9"/>
  <c r="J131" i="9" a="1"/>
  <c r="J131" i="9" s="1"/>
  <c r="L131" i="9"/>
  <c r="G130" i="9" a="1"/>
  <c r="G130" i="9" s="1"/>
  <c r="H130" i="9"/>
  <c r="J130" i="9" a="1"/>
  <c r="J130" i="9" s="1"/>
  <c r="L130" i="9"/>
  <c r="G129" i="9" a="1"/>
  <c r="G129" i="9" s="1"/>
  <c r="H129" i="9"/>
  <c r="J129" i="9" a="1"/>
  <c r="J129" i="9" s="1"/>
  <c r="L129" i="9"/>
  <c r="G128" i="9" a="1"/>
  <c r="G128" i="9" s="1"/>
  <c r="H128" i="9"/>
  <c r="J128" i="9" a="1"/>
  <c r="J128" i="9" s="1"/>
  <c r="K128" i="9" a="1"/>
  <c r="K128" i="9" s="1"/>
  <c r="L128" i="9"/>
  <c r="G127" i="9" a="1"/>
  <c r="G127" i="9" s="1"/>
  <c r="J127" i="9" a="1"/>
  <c r="J127" i="9" s="1"/>
  <c r="K127" i="9" a="1"/>
  <c r="K127" i="9" s="1"/>
  <c r="G126" i="9" a="1"/>
  <c r="G126" i="9" s="1"/>
  <c r="H126" i="9"/>
  <c r="J126" i="9" a="1"/>
  <c r="J126" i="9" s="1"/>
  <c r="L126" i="9"/>
  <c r="G125" i="9" a="1"/>
  <c r="G125" i="9" s="1"/>
  <c r="H125" i="9"/>
  <c r="J125" i="9" a="1"/>
  <c r="J125" i="9" s="1"/>
  <c r="L125" i="9"/>
  <c r="G124" i="9" a="1"/>
  <c r="G124" i="9" s="1"/>
  <c r="H124" i="9"/>
  <c r="J124" i="9" a="1"/>
  <c r="J124" i="9" s="1"/>
  <c r="L124" i="9"/>
  <c r="G123" i="9" a="1"/>
  <c r="G123" i="9" s="1"/>
  <c r="H123" i="9"/>
  <c r="J123" i="9" a="1"/>
  <c r="J123" i="9" s="1"/>
  <c r="L123" i="9"/>
  <c r="G122" i="9" a="1"/>
  <c r="G122" i="9" s="1"/>
  <c r="H122" i="9"/>
  <c r="J122" i="9" a="1"/>
  <c r="J122" i="9" s="1"/>
  <c r="L122" i="9"/>
  <c r="G121" i="9" a="1"/>
  <c r="G121" i="9" s="1"/>
  <c r="H121" i="9"/>
  <c r="J121" i="9" a="1"/>
  <c r="J121" i="9" s="1"/>
  <c r="L121" i="9"/>
  <c r="G120" i="9" a="1"/>
  <c r="G120" i="9" s="1"/>
  <c r="H120" i="9"/>
  <c r="J120" i="9" a="1"/>
  <c r="J120" i="9" s="1"/>
  <c r="L120" i="9"/>
  <c r="G119" i="9" a="1"/>
  <c r="G119" i="9" s="1"/>
  <c r="H119" i="9"/>
  <c r="J119" i="9" a="1"/>
  <c r="J119" i="9" s="1"/>
  <c r="L119" i="9"/>
  <c r="G118" i="9" a="1"/>
  <c r="G118" i="9" s="1"/>
  <c r="H118" i="9"/>
  <c r="J118" i="9" a="1"/>
  <c r="J118" i="9" s="1"/>
  <c r="L118" i="9"/>
  <c r="G117" i="9" a="1"/>
  <c r="G117" i="9" s="1"/>
  <c r="H117" i="9"/>
  <c r="J117" i="9" a="1"/>
  <c r="J117" i="9" s="1"/>
  <c r="L117" i="9"/>
  <c r="G116" i="9" a="1"/>
  <c r="G116" i="9" s="1"/>
  <c r="H116" i="9"/>
  <c r="J116" i="9" a="1"/>
  <c r="J116" i="9" s="1"/>
  <c r="K116" i="9" a="1"/>
  <c r="K116" i="9" s="1"/>
  <c r="L116" i="9"/>
  <c r="G115" i="9" a="1"/>
  <c r="G115" i="9" s="1"/>
  <c r="J115" i="9" a="1"/>
  <c r="J115" i="9" s="1"/>
  <c r="K115" i="9" a="1"/>
  <c r="K115" i="9" s="1"/>
  <c r="G114" i="9" a="1"/>
  <c r="G114" i="9" s="1"/>
  <c r="H114" i="9"/>
  <c r="J114" i="9" a="1"/>
  <c r="J114" i="9" s="1"/>
  <c r="L114" i="9"/>
  <c r="G113" i="9" a="1"/>
  <c r="G113" i="9" s="1"/>
  <c r="H113" i="9"/>
  <c r="J113" i="9" a="1"/>
  <c r="J113" i="9" s="1"/>
  <c r="L113" i="9"/>
  <c r="G112" i="9" a="1"/>
  <c r="G112" i="9" s="1"/>
  <c r="H112" i="9"/>
  <c r="J112" i="9" a="1"/>
  <c r="J112" i="9" s="1"/>
  <c r="L112" i="9"/>
  <c r="G111" i="9" a="1"/>
  <c r="G111" i="9" s="1"/>
  <c r="H111" i="9"/>
  <c r="J111" i="9" a="1"/>
  <c r="J111" i="9" s="1"/>
  <c r="L111" i="9"/>
  <c r="G110" i="9" a="1"/>
  <c r="G110" i="9" s="1"/>
  <c r="H110" i="9"/>
  <c r="J110" i="9" a="1"/>
  <c r="J110" i="9" s="1"/>
  <c r="L110" i="9"/>
  <c r="G109" i="9" a="1"/>
  <c r="G109" i="9" s="1"/>
  <c r="H109" i="9"/>
  <c r="J109" i="9" a="1"/>
  <c r="J109" i="9" s="1"/>
  <c r="L109" i="9"/>
  <c r="G108" i="9" a="1"/>
  <c r="G108" i="9" s="1"/>
  <c r="H108" i="9"/>
  <c r="J108" i="9" a="1"/>
  <c r="J108" i="9" s="1"/>
  <c r="L108" i="9"/>
  <c r="G107" i="9" a="1"/>
  <c r="G107" i="9" s="1"/>
  <c r="H107" i="9"/>
  <c r="J107" i="9" a="1"/>
  <c r="J107" i="9" s="1"/>
  <c r="L107" i="9"/>
  <c r="G106" i="9" a="1"/>
  <c r="G106" i="9" s="1"/>
  <c r="H106" i="9"/>
  <c r="J106" i="9" a="1"/>
  <c r="J106" i="9" s="1"/>
  <c r="L106" i="9"/>
  <c r="G105" i="9" a="1"/>
  <c r="G105" i="9" s="1"/>
  <c r="H105" i="9"/>
  <c r="J105" i="9" a="1"/>
  <c r="J105" i="9" s="1"/>
  <c r="K105" i="9" a="1"/>
  <c r="K105" i="9" s="1"/>
  <c r="L105" i="9"/>
  <c r="G104" i="9" a="1"/>
  <c r="G104" i="9" s="1"/>
  <c r="J104" i="9" a="1"/>
  <c r="J104" i="9" s="1"/>
  <c r="K104" i="9" a="1"/>
  <c r="K104" i="9" s="1"/>
  <c r="G103" i="9" a="1"/>
  <c r="G103" i="9" s="1"/>
  <c r="H103" i="9"/>
  <c r="J103" i="9" a="1"/>
  <c r="J103" i="9" s="1"/>
  <c r="L103" i="9"/>
  <c r="G102" i="9" a="1"/>
  <c r="G102" i="9" s="1"/>
  <c r="H102" i="9"/>
  <c r="J102" i="9" a="1"/>
  <c r="J102" i="9" s="1"/>
  <c r="L102" i="9"/>
  <c r="G101" i="9" a="1"/>
  <c r="G101" i="9" s="1"/>
  <c r="H101" i="9"/>
  <c r="J101" i="9" a="1"/>
  <c r="J101" i="9" s="1"/>
  <c r="L101" i="9"/>
  <c r="G100" i="9" a="1"/>
  <c r="G100" i="9" s="1"/>
  <c r="H100" i="9"/>
  <c r="J100" i="9" a="1"/>
  <c r="J100" i="9" s="1"/>
  <c r="L100" i="9"/>
  <c r="G99" i="9" a="1"/>
  <c r="G99" i="9" s="1"/>
  <c r="H99" i="9"/>
  <c r="J99" i="9" a="1"/>
  <c r="J99" i="9" s="1"/>
  <c r="L99" i="9"/>
  <c r="G98" i="9" a="1"/>
  <c r="G98" i="9" s="1"/>
  <c r="H98" i="9"/>
  <c r="J98" i="9" a="1"/>
  <c r="J98" i="9" s="1"/>
  <c r="L98" i="9"/>
  <c r="G97" i="9" a="1"/>
  <c r="G97" i="9" s="1"/>
  <c r="H97" i="9"/>
  <c r="J97" i="9" a="1"/>
  <c r="J97" i="9" s="1"/>
  <c r="K97" i="9" a="1"/>
  <c r="K97" i="9" s="1"/>
  <c r="L97" i="9"/>
  <c r="G96" i="9" a="1"/>
  <c r="G96" i="9" s="1"/>
  <c r="J96" i="9" a="1"/>
  <c r="J96" i="9" s="1"/>
  <c r="K96" i="9" a="1"/>
  <c r="K96" i="9" s="1"/>
  <c r="G95" i="9" a="1"/>
  <c r="G95" i="9" s="1"/>
  <c r="H95" i="9"/>
  <c r="J95" i="9" a="1"/>
  <c r="J95" i="9" s="1"/>
  <c r="K95" i="9" s="1" a="1"/>
  <c r="K95" i="9" s="1"/>
  <c r="L95" i="9"/>
  <c r="G94" i="9" a="1"/>
  <c r="G94" i="9" s="1"/>
  <c r="H94" i="9"/>
  <c r="J94" i="9" a="1"/>
  <c r="J94" i="9" s="1"/>
  <c r="L94" i="9"/>
  <c r="G93" i="9" a="1"/>
  <c r="G93" i="9" s="1"/>
  <c r="H93" i="9"/>
  <c r="J93" i="9" a="1"/>
  <c r="J93" i="9" s="1"/>
  <c r="L93" i="9"/>
  <c r="G92" i="9" a="1"/>
  <c r="G92" i="9" s="1"/>
  <c r="H92" i="9"/>
  <c r="J92" i="9" a="1"/>
  <c r="J92" i="9" s="1"/>
  <c r="L92" i="9"/>
  <c r="G91" i="9" a="1"/>
  <c r="G91" i="9" s="1"/>
  <c r="H91" i="9"/>
  <c r="J91" i="9" a="1"/>
  <c r="J91" i="9" s="1"/>
  <c r="L91" i="9"/>
  <c r="G90" i="9" a="1"/>
  <c r="G90" i="9" s="1"/>
  <c r="H90" i="9"/>
  <c r="J90" i="9" a="1"/>
  <c r="J90" i="9" s="1"/>
  <c r="L90" i="9"/>
  <c r="G89" i="9" a="1"/>
  <c r="G89" i="9" s="1"/>
  <c r="H89" i="9"/>
  <c r="J89" i="9" a="1"/>
  <c r="J89" i="9" s="1"/>
  <c r="L89" i="9"/>
  <c r="G88" i="9" a="1"/>
  <c r="G88" i="9" s="1"/>
  <c r="H88" i="9"/>
  <c r="J88" i="9" a="1"/>
  <c r="J88" i="9" s="1"/>
  <c r="K88" i="9" a="1"/>
  <c r="K88" i="9" s="1"/>
  <c r="L88" i="9"/>
  <c r="G87" i="9" a="1"/>
  <c r="G87" i="9" s="1"/>
  <c r="J87" i="9" a="1"/>
  <c r="J87" i="9" s="1"/>
  <c r="K87" i="9" a="1"/>
  <c r="K87" i="9" s="1"/>
  <c r="G86" i="9" a="1"/>
  <c r="G86" i="9" s="1"/>
  <c r="H86" i="9"/>
  <c r="J86" i="9" a="1"/>
  <c r="J86" i="9" s="1"/>
  <c r="L86" i="9"/>
  <c r="G85" i="9" a="1"/>
  <c r="G85" i="9" s="1"/>
  <c r="H85" i="9"/>
  <c r="J85" i="9" a="1"/>
  <c r="J85" i="9" s="1"/>
  <c r="L85" i="9"/>
  <c r="G84" i="9" a="1"/>
  <c r="G84" i="9" s="1"/>
  <c r="H84" i="9"/>
  <c r="J84" i="9" a="1"/>
  <c r="J84" i="9" s="1"/>
  <c r="L84" i="9"/>
  <c r="G83" i="9" a="1"/>
  <c r="G83" i="9" s="1"/>
  <c r="H83" i="9"/>
  <c r="J83" i="9" a="1"/>
  <c r="J83" i="9" s="1"/>
  <c r="L83" i="9"/>
  <c r="G82" i="9" a="1"/>
  <c r="G82" i="9" s="1"/>
  <c r="H82" i="9"/>
  <c r="J82" i="9" a="1"/>
  <c r="J82" i="9" s="1"/>
  <c r="L82" i="9"/>
  <c r="G81" i="9" a="1"/>
  <c r="G81" i="9" s="1"/>
  <c r="H81" i="9"/>
  <c r="J81" i="9" a="1"/>
  <c r="J81" i="9" s="1"/>
  <c r="L81" i="9"/>
  <c r="G80" i="9" a="1"/>
  <c r="G80" i="9" s="1"/>
  <c r="H80" i="9"/>
  <c r="J80" i="9" a="1"/>
  <c r="J80" i="9" s="1"/>
  <c r="L80" i="9"/>
  <c r="G79" i="9" a="1"/>
  <c r="G79" i="9" s="1"/>
  <c r="H79" i="9"/>
  <c r="J79" i="9" a="1"/>
  <c r="J79" i="9" s="1"/>
  <c r="K79" i="9" a="1"/>
  <c r="K79" i="9" s="1"/>
  <c r="L79" i="9"/>
  <c r="G78" i="9" a="1"/>
  <c r="G78" i="9" s="1"/>
  <c r="J78" i="9" a="1"/>
  <c r="J78" i="9" s="1"/>
  <c r="K78" i="9" a="1"/>
  <c r="K78" i="9" s="1"/>
  <c r="G77" i="9" a="1"/>
  <c r="G77" i="9" s="1"/>
  <c r="H77" i="9"/>
  <c r="J77" i="9" a="1"/>
  <c r="J77" i="9" s="1"/>
  <c r="K77" i="9" s="1" a="1"/>
  <c r="K77" i="9" s="1"/>
  <c r="L77" i="9"/>
  <c r="G76" i="9" a="1"/>
  <c r="G76" i="9" s="1"/>
  <c r="H76" i="9"/>
  <c r="J76" i="9" a="1"/>
  <c r="J76" i="9" s="1"/>
  <c r="L76" i="9"/>
  <c r="G75" i="9" a="1"/>
  <c r="G75" i="9" s="1"/>
  <c r="H75" i="9"/>
  <c r="J75" i="9" a="1"/>
  <c r="J75" i="9" s="1"/>
  <c r="L75" i="9"/>
  <c r="G74" i="9" a="1"/>
  <c r="G74" i="9" s="1"/>
  <c r="H74" i="9"/>
  <c r="J74" i="9" a="1"/>
  <c r="J74" i="9" s="1"/>
  <c r="L74" i="9"/>
  <c r="G73" i="9" a="1"/>
  <c r="G73" i="9" s="1"/>
  <c r="H73" i="9"/>
  <c r="J73" i="9" a="1"/>
  <c r="J73" i="9" s="1"/>
  <c r="L73" i="9"/>
  <c r="G72" i="9" a="1"/>
  <c r="G72" i="9" s="1"/>
  <c r="H72" i="9"/>
  <c r="J72" i="9" a="1"/>
  <c r="J72" i="9" s="1"/>
  <c r="L72" i="9"/>
  <c r="G71" i="9" a="1"/>
  <c r="G71" i="9" s="1"/>
  <c r="H71" i="9"/>
  <c r="J71" i="9" a="1"/>
  <c r="J71" i="9" s="1"/>
  <c r="L71" i="9"/>
  <c r="G70" i="9" a="1"/>
  <c r="G70" i="9" s="1"/>
  <c r="H70" i="9"/>
  <c r="J70" i="9" a="1"/>
  <c r="J70" i="9" s="1"/>
  <c r="L70" i="9"/>
  <c r="G69" i="9" a="1"/>
  <c r="G69" i="9" s="1"/>
  <c r="H69" i="9"/>
  <c r="J69" i="9" a="1"/>
  <c r="J69" i="9" s="1"/>
  <c r="L69" i="9"/>
  <c r="G68" i="9" a="1"/>
  <c r="G68" i="9" s="1"/>
  <c r="J68" i="9" a="1"/>
  <c r="J68" i="9" s="1"/>
  <c r="G67" i="9" a="1"/>
  <c r="G67" i="9" s="1"/>
  <c r="H67" i="9"/>
  <c r="J67" i="9" a="1"/>
  <c r="J67" i="9" s="1"/>
  <c r="L67" i="9"/>
  <c r="G66" i="9" a="1"/>
  <c r="G66" i="9" s="1"/>
  <c r="H66" i="9"/>
  <c r="J66" i="9" a="1"/>
  <c r="J66" i="9" s="1"/>
  <c r="L66" i="9"/>
  <c r="G65" i="9" a="1"/>
  <c r="G65" i="9" s="1"/>
  <c r="H65" i="9"/>
  <c r="J65" i="9" a="1"/>
  <c r="J65" i="9" s="1"/>
  <c r="L65" i="9"/>
  <c r="G64" i="9" a="1"/>
  <c r="G64" i="9" s="1"/>
  <c r="H64" i="9"/>
  <c r="J64" i="9" a="1"/>
  <c r="J64" i="9" s="1"/>
  <c r="L64" i="9"/>
  <c r="G63" i="9" a="1"/>
  <c r="G63" i="9" s="1"/>
  <c r="H63" i="9"/>
  <c r="J63" i="9" a="1"/>
  <c r="J63" i="9" s="1"/>
  <c r="L63" i="9"/>
  <c r="G62" i="9" a="1"/>
  <c r="G62" i="9" s="1"/>
  <c r="H62" i="9"/>
  <c r="J62" i="9" a="1"/>
  <c r="J62" i="9" s="1"/>
  <c r="K62" i="9" a="1"/>
  <c r="K62" i="9" s="1"/>
  <c r="L62" i="9"/>
  <c r="G61" i="9" a="1"/>
  <c r="G61" i="9" s="1"/>
  <c r="J61" i="9" a="1"/>
  <c r="J61" i="9" s="1"/>
  <c r="K61" i="9" a="1"/>
  <c r="K61" i="9" s="1"/>
  <c r="G60" i="9" a="1"/>
  <c r="G60" i="9" s="1"/>
  <c r="H60" i="9"/>
  <c r="J60" i="9" a="1"/>
  <c r="J60" i="9" s="1"/>
  <c r="K60" i="9" s="1" a="1"/>
  <c r="K60" i="9" s="1"/>
  <c r="L60" i="9"/>
  <c r="G59" i="9" a="1"/>
  <c r="G59" i="9" s="1"/>
  <c r="H59" i="9"/>
  <c r="J59" i="9" a="1"/>
  <c r="J59" i="9" s="1"/>
  <c r="L59" i="9"/>
  <c r="G58" i="9" a="1"/>
  <c r="G58" i="9" s="1"/>
  <c r="H58" i="9"/>
  <c r="J58" i="9" a="1"/>
  <c r="J58" i="9" s="1"/>
  <c r="L58" i="9"/>
  <c r="G57" i="9" a="1"/>
  <c r="G57" i="9" s="1"/>
  <c r="H57" i="9"/>
  <c r="J57" i="9" a="1"/>
  <c r="J57" i="9" s="1"/>
  <c r="L57" i="9"/>
  <c r="G56" i="9" a="1"/>
  <c r="G56" i="9" s="1"/>
  <c r="H56" i="9"/>
  <c r="J56" i="9" a="1"/>
  <c r="J56" i="9" s="1"/>
  <c r="L56" i="9"/>
  <c r="G55" i="9" a="1"/>
  <c r="G55" i="9" s="1"/>
  <c r="H55" i="9"/>
  <c r="J55" i="9" a="1"/>
  <c r="J55" i="9" s="1"/>
  <c r="L55" i="9"/>
  <c r="G54" i="9" a="1"/>
  <c r="G54" i="9" s="1"/>
  <c r="H54" i="9"/>
  <c r="J54" i="9" a="1"/>
  <c r="J54" i="9" s="1"/>
  <c r="K54" i="9" a="1"/>
  <c r="K54" i="9" s="1"/>
  <c r="L54" i="9"/>
  <c r="G53" i="9" a="1"/>
  <c r="G53" i="9" s="1"/>
  <c r="J53" i="9" a="1"/>
  <c r="J53" i="9" s="1"/>
  <c r="K53" i="9" a="1"/>
  <c r="K53" i="9" s="1"/>
  <c r="G52" i="9" a="1"/>
  <c r="G52" i="9" s="1"/>
  <c r="H52" i="9"/>
  <c r="J52" i="9" a="1"/>
  <c r="J52" i="9" s="1"/>
  <c r="L52" i="9"/>
  <c r="G51" i="9" a="1"/>
  <c r="G51" i="9" s="1"/>
  <c r="H51" i="9"/>
  <c r="J51" i="9" a="1"/>
  <c r="J51" i="9" s="1"/>
  <c r="L51" i="9"/>
  <c r="G50" i="9" a="1"/>
  <c r="G50" i="9" s="1"/>
  <c r="H50" i="9"/>
  <c r="J50" i="9" a="1"/>
  <c r="J50" i="9" s="1"/>
  <c r="L50" i="9"/>
  <c r="G49" i="9" a="1"/>
  <c r="G49" i="9" s="1"/>
  <c r="H49" i="9"/>
  <c r="J49" i="9" a="1"/>
  <c r="J49" i="9" s="1"/>
  <c r="L49" i="9"/>
  <c r="G48" i="9" a="1"/>
  <c r="G48" i="9" s="1"/>
  <c r="H48" i="9"/>
  <c r="J48" i="9" a="1"/>
  <c r="J48" i="9" s="1"/>
  <c r="L48" i="9"/>
  <c r="G47" i="9" a="1"/>
  <c r="G47" i="9" s="1"/>
  <c r="H47" i="9"/>
  <c r="J47" i="9" a="1"/>
  <c r="J47" i="9" s="1"/>
  <c r="L47" i="9"/>
  <c r="G46" i="9" a="1"/>
  <c r="G46" i="9" s="1"/>
  <c r="H46" i="9"/>
  <c r="J46" i="9" a="1"/>
  <c r="J46" i="9" s="1"/>
  <c r="L46" i="9"/>
  <c r="G45" i="9" a="1"/>
  <c r="G45" i="9" s="1"/>
  <c r="H45" i="9"/>
  <c r="J45" i="9" a="1"/>
  <c r="J45" i="9" s="1"/>
  <c r="L45" i="9"/>
  <c r="G44" i="9" a="1"/>
  <c r="G44" i="9" s="1"/>
  <c r="H44" i="9"/>
  <c r="J44" i="9" a="1"/>
  <c r="J44" i="9" s="1"/>
  <c r="L44" i="9"/>
  <c r="G43" i="9" a="1"/>
  <c r="G43" i="9" s="1"/>
  <c r="H43" i="9"/>
  <c r="J43" i="9" a="1"/>
  <c r="J43" i="9" s="1"/>
  <c r="K43" i="9" a="1"/>
  <c r="K43" i="9" s="1"/>
  <c r="L43" i="9"/>
  <c r="G42" i="9" a="1"/>
  <c r="G42" i="9" s="1"/>
  <c r="J42" i="9" a="1"/>
  <c r="J42" i="9" s="1"/>
  <c r="K42" i="9" a="1"/>
  <c r="K42" i="9" s="1"/>
  <c r="G41" i="9" a="1"/>
  <c r="G41" i="9" s="1"/>
  <c r="H41" i="9"/>
  <c r="J41" i="9" a="1"/>
  <c r="J41" i="9" s="1"/>
  <c r="L41" i="9"/>
  <c r="G40" i="9" a="1"/>
  <c r="G40" i="9" s="1"/>
  <c r="H40" i="9"/>
  <c r="J40" i="9" a="1"/>
  <c r="J40" i="9" s="1"/>
  <c r="L40" i="9"/>
  <c r="G39" i="9" a="1"/>
  <c r="G39" i="9" s="1"/>
  <c r="H39" i="9"/>
  <c r="J39" i="9" a="1"/>
  <c r="J39" i="9" s="1"/>
  <c r="L39" i="9"/>
  <c r="G38" i="9" a="1"/>
  <c r="G38" i="9" s="1"/>
  <c r="H38" i="9"/>
  <c r="J38" i="9" a="1"/>
  <c r="J38" i="9" s="1"/>
  <c r="L38" i="9"/>
  <c r="G37" i="9" a="1"/>
  <c r="G37" i="9" s="1"/>
  <c r="H37" i="9"/>
  <c r="J37" i="9" a="1"/>
  <c r="J37" i="9" s="1"/>
  <c r="L37" i="9"/>
  <c r="G36" i="9" a="1"/>
  <c r="G36" i="9" s="1"/>
  <c r="H36" i="9"/>
  <c r="J36" i="9" a="1"/>
  <c r="J36" i="9" s="1"/>
  <c r="L36" i="9"/>
  <c r="G35" i="9" a="1"/>
  <c r="G35" i="9" s="1"/>
  <c r="H35" i="9"/>
  <c r="J35" i="9" a="1"/>
  <c r="J35" i="9" s="1"/>
  <c r="L35" i="9"/>
  <c r="G34" i="9" a="1"/>
  <c r="G34" i="9" s="1"/>
  <c r="H34" i="9"/>
  <c r="J34" i="9" a="1"/>
  <c r="J34" i="9" s="1"/>
  <c r="K34" i="9" a="1"/>
  <c r="K34" i="9" s="1"/>
  <c r="L34" i="9"/>
  <c r="G33" i="9" a="1"/>
  <c r="G33" i="9" s="1"/>
  <c r="J33" i="9" a="1"/>
  <c r="J33" i="9" s="1"/>
  <c r="K33" i="9" a="1"/>
  <c r="K33" i="9" s="1"/>
  <c r="G32" i="9" a="1"/>
  <c r="G32" i="9" s="1"/>
  <c r="H32" i="9"/>
  <c r="J32" i="9" a="1"/>
  <c r="J32" i="9" s="1"/>
  <c r="K32" i="9" s="1" a="1"/>
  <c r="K32" i="9" s="1"/>
  <c r="L32" i="9"/>
  <c r="G31" i="9" a="1"/>
  <c r="G31" i="9" s="1"/>
  <c r="H31" i="9"/>
  <c r="J31" i="9" a="1"/>
  <c r="J31" i="9" s="1"/>
  <c r="L31" i="9"/>
  <c r="H30" i="9"/>
  <c r="J30" i="9" a="1"/>
  <c r="J30" i="9" s="1"/>
  <c r="L30" i="9"/>
  <c r="G29" i="9" a="1"/>
  <c r="G29" i="9" s="1"/>
  <c r="H29" i="9"/>
  <c r="J29" i="9" a="1"/>
  <c r="J29" i="9" s="1"/>
  <c r="L29" i="9"/>
  <c r="G28" i="9" a="1"/>
  <c r="G28" i="9" s="1"/>
  <c r="H28" i="9"/>
  <c r="J28" i="9" a="1"/>
  <c r="J28" i="9" s="1"/>
  <c r="L28" i="9"/>
  <c r="G27" i="9" a="1"/>
  <c r="G27" i="9" s="1"/>
  <c r="H27" i="9"/>
  <c r="J27" i="9" a="1"/>
  <c r="J27" i="9" s="1"/>
  <c r="L27" i="9"/>
  <c r="G26" i="9" a="1"/>
  <c r="G26" i="9" s="1"/>
  <c r="H26" i="9"/>
  <c r="J26" i="9" a="1"/>
  <c r="J26" i="9" s="1"/>
  <c r="K26" i="9" a="1"/>
  <c r="K26" i="9" s="1"/>
  <c r="L26" i="9"/>
  <c r="G25" i="9" a="1"/>
  <c r="G25" i="9" s="1"/>
  <c r="J25" i="9" a="1"/>
  <c r="J25" i="9" s="1"/>
  <c r="K25" i="9" a="1"/>
  <c r="K25" i="9" s="1"/>
  <c r="G24" i="9" a="1"/>
  <c r="G24" i="9" s="1"/>
  <c r="H24" i="9"/>
  <c r="J24" i="9" a="1"/>
  <c r="J24" i="9" s="1"/>
  <c r="K24" i="9" s="1" a="1"/>
  <c r="K24" i="9" s="1"/>
  <c r="L24" i="9"/>
  <c r="G23" i="9" a="1"/>
  <c r="G23" i="9" s="1"/>
  <c r="H23" i="9"/>
  <c r="J23" i="9" a="1"/>
  <c r="J23" i="9" s="1"/>
  <c r="L23" i="9"/>
  <c r="G22" i="9" a="1"/>
  <c r="G22" i="9" s="1"/>
  <c r="H22" i="9"/>
  <c r="J22" i="9" a="1"/>
  <c r="J22" i="9" s="1"/>
  <c r="L22" i="9"/>
  <c r="G21" i="9" a="1"/>
  <c r="G21" i="9" s="1"/>
  <c r="H21" i="9"/>
  <c r="J21" i="9" a="1"/>
  <c r="J21" i="9" s="1"/>
  <c r="L21" i="9"/>
  <c r="G20" i="9" a="1"/>
  <c r="G20" i="9" s="1"/>
  <c r="H20" i="9"/>
  <c r="J20" i="9" a="1"/>
  <c r="J20" i="9" s="1"/>
  <c r="L20" i="9"/>
  <c r="G19" i="9" a="1"/>
  <c r="G19" i="9" s="1"/>
  <c r="H19" i="9"/>
  <c r="J19" i="9" a="1"/>
  <c r="J19" i="9" s="1"/>
  <c r="L19" i="9"/>
  <c r="G14" i="9" a="1"/>
  <c r="G14" i="9" s="1"/>
  <c r="H14" i="9"/>
  <c r="J14" i="9" a="1"/>
  <c r="J14" i="9" s="1"/>
  <c r="L14" i="9"/>
  <c r="G18" i="9" a="1"/>
  <c r="G18" i="9" s="1"/>
  <c r="H18" i="9"/>
  <c r="J18" i="9" a="1"/>
  <c r="J18" i="9" s="1"/>
  <c r="K18" i="9" a="1"/>
  <c r="K18" i="9" s="1"/>
  <c r="L18" i="9"/>
  <c r="G17" i="9" a="1"/>
  <c r="G17" i="9" s="1"/>
  <c r="J17" i="9" a="1"/>
  <c r="J17" i="9" s="1"/>
  <c r="K17" i="9" a="1"/>
  <c r="K17" i="9" s="1"/>
  <c r="G16" i="9" a="1"/>
  <c r="G16" i="9" s="1"/>
  <c r="H16" i="9"/>
  <c r="J16" i="9" a="1"/>
  <c r="J16" i="9" s="1"/>
  <c r="K16" i="9" s="1" a="1"/>
  <c r="K16" i="9" s="1"/>
  <c r="L16" i="9"/>
  <c r="G15" i="9" a="1"/>
  <c r="G15" i="9" s="1"/>
  <c r="H15" i="9"/>
  <c r="J15" i="9" a="1"/>
  <c r="J15" i="9" s="1"/>
  <c r="L15" i="9"/>
  <c r="G13" i="9" a="1"/>
  <c r="G13" i="9" s="1"/>
  <c r="H13" i="9"/>
  <c r="J13" i="9" a="1"/>
  <c r="J13" i="9" s="1"/>
  <c r="L13" i="9"/>
  <c r="G12" i="9" a="1"/>
  <c r="G12" i="9" s="1"/>
  <c r="H12" i="9"/>
  <c r="J12" i="9" a="1"/>
  <c r="J12" i="9" s="1"/>
  <c r="L12" i="9"/>
  <c r="G11" i="9" a="1"/>
  <c r="G11" i="9" s="1"/>
  <c r="H11" i="9"/>
  <c r="J11" i="9" a="1"/>
  <c r="J11" i="9" s="1"/>
  <c r="L11" i="9"/>
  <c r="G10" i="9" a="1"/>
  <c r="G10" i="9" s="1"/>
  <c r="H10" i="9"/>
  <c r="J10" i="9" a="1"/>
  <c r="J10" i="9" s="1"/>
  <c r="L10" i="9"/>
  <c r="G9" i="9" a="1"/>
  <c r="G9" i="9" s="1"/>
  <c r="H9" i="9"/>
  <c r="J9" i="9" a="1"/>
  <c r="J9" i="9" s="1"/>
  <c r="K9" i="9" a="1"/>
  <c r="K9" i="9" s="1"/>
  <c r="L9" i="9"/>
  <c r="G8" i="9" a="1"/>
  <c r="G8" i="9" s="1"/>
  <c r="J8" i="9" a="1"/>
  <c r="J8" i="9" s="1"/>
  <c r="K8" i="9" a="1"/>
  <c r="K8" i="9" s="1"/>
  <c r="G7" i="9" a="1"/>
  <c r="G7" i="9" s="1"/>
  <c r="H7" i="9"/>
  <c r="J7" i="9" a="1"/>
  <c r="J7" i="9" s="1"/>
  <c r="K7" i="9" s="1" a="1"/>
  <c r="K7" i="9" s="1"/>
  <c r="L7" i="9"/>
  <c r="G6" i="9" a="1"/>
  <c r="G6" i="9" s="1"/>
  <c r="H6" i="9"/>
  <c r="J6" i="9" a="1"/>
  <c r="J6" i="9" s="1"/>
  <c r="K6" i="9" s="1" a="1"/>
  <c r="K6" i="9" s="1"/>
  <c r="L6" i="9"/>
  <c r="G5" i="9" a="1"/>
  <c r="G5" i="9" s="1"/>
  <c r="H5" i="9"/>
  <c r="J5" i="9" a="1"/>
  <c r="J5" i="9" s="1"/>
  <c r="K5" i="9" s="1" a="1"/>
  <c r="K5" i="9" s="1"/>
  <c r="L5" i="9"/>
  <c r="G4" i="9" a="1"/>
  <c r="G4" i="9" s="1"/>
  <c r="H4" i="9"/>
  <c r="J4" i="9" a="1"/>
  <c r="J4" i="9" s="1"/>
  <c r="L4" i="9"/>
  <c r="G2" i="11" a="1"/>
  <c r="G2" i="11" s="1"/>
  <c r="H2" i="11"/>
  <c r="J2" i="11"/>
  <c r="G3" i="11" a="1"/>
  <c r="G3" i="11" s="1"/>
  <c r="H3" i="11"/>
  <c r="J3" i="11"/>
  <c r="G2" i="9" a="1"/>
  <c r="G2" i="9" s="1"/>
  <c r="H2" i="9"/>
  <c r="J2" i="9" a="1"/>
  <c r="J2" i="9" s="1"/>
  <c r="K2" i="9" a="1"/>
  <c r="K2" i="9" s="1"/>
  <c r="L2" i="9"/>
  <c r="G3" i="9" a="1"/>
  <c r="G3" i="9" s="1"/>
  <c r="H3" i="9"/>
  <c r="J3" i="9" a="1"/>
  <c r="J3" i="9" s="1"/>
  <c r="L3" i="9"/>
  <c r="K3" i="9" l="1" a="1"/>
  <c r="K3" i="9" s="1"/>
  <c r="K4" i="9" s="1" a="1"/>
  <c r="K4" i="9" s="1"/>
  <c r="L8" i="9" s="1"/>
  <c r="I386" i="9"/>
  <c r="I385" i="9"/>
  <c r="I384" i="9"/>
  <c r="I383" i="9"/>
  <c r="I382" i="9"/>
  <c r="I381" i="9"/>
  <c r="I378" i="9"/>
  <c r="I379" i="9"/>
  <c r="I380" i="9"/>
  <c r="H136" i="9"/>
  <c r="I503" i="11"/>
  <c r="K503" i="11"/>
  <c r="I502" i="11"/>
  <c r="K502" i="11"/>
  <c r="I501" i="11"/>
  <c r="K501" i="11"/>
  <c r="I500" i="11"/>
  <c r="K500" i="11"/>
  <c r="I499" i="11"/>
  <c r="K499" i="11"/>
  <c r="I498" i="11"/>
  <c r="K498" i="11"/>
  <c r="I497" i="11"/>
  <c r="K497" i="11"/>
  <c r="I496" i="11"/>
  <c r="K496" i="11"/>
  <c r="I495" i="11"/>
  <c r="K495" i="11"/>
  <c r="I494" i="11"/>
  <c r="K494" i="11"/>
  <c r="K492" i="11"/>
  <c r="K493" i="11"/>
  <c r="I492" i="11"/>
  <c r="I493" i="11"/>
  <c r="I491" i="11"/>
  <c r="K491" i="11"/>
  <c r="I490" i="11"/>
  <c r="K490" i="11"/>
  <c r="K488" i="11"/>
  <c r="K489" i="11"/>
  <c r="I489" i="11"/>
  <c r="I488" i="11"/>
  <c r="I487" i="11"/>
  <c r="K487" i="11"/>
  <c r="I486" i="11"/>
  <c r="K486" i="11"/>
  <c r="I485" i="11"/>
  <c r="K485" i="11"/>
  <c r="I484" i="11"/>
  <c r="K484" i="11"/>
  <c r="I483" i="11"/>
  <c r="K483" i="11"/>
  <c r="I482" i="11"/>
  <c r="K482" i="11"/>
  <c r="I481" i="11"/>
  <c r="K481" i="11"/>
  <c r="I480" i="11"/>
  <c r="K480" i="11"/>
  <c r="I479" i="11"/>
  <c r="K479" i="11"/>
  <c r="I478" i="11"/>
  <c r="K478" i="11"/>
  <c r="I477" i="11"/>
  <c r="K477" i="11"/>
  <c r="I476" i="11"/>
  <c r="K476" i="11"/>
  <c r="I475" i="11"/>
  <c r="K475" i="11"/>
  <c r="I474" i="11"/>
  <c r="K474" i="11"/>
  <c r="I473" i="11"/>
  <c r="K473" i="11"/>
  <c r="I472" i="11"/>
  <c r="K472" i="11"/>
  <c r="I471" i="11"/>
  <c r="K471" i="11"/>
  <c r="I470" i="11"/>
  <c r="K470" i="11"/>
  <c r="I469" i="11"/>
  <c r="K469" i="11"/>
  <c r="I468" i="11"/>
  <c r="K468" i="11"/>
  <c r="K466" i="11"/>
  <c r="K467" i="11"/>
  <c r="I466" i="11"/>
  <c r="I467" i="11"/>
  <c r="I465" i="11"/>
  <c r="K465" i="11"/>
  <c r="I464" i="11"/>
  <c r="K464" i="11"/>
  <c r="I463" i="11"/>
  <c r="K463" i="11"/>
  <c r="I462" i="11"/>
  <c r="K462" i="11"/>
  <c r="I461" i="11"/>
  <c r="K461" i="11"/>
  <c r="I460" i="11"/>
  <c r="K460" i="11"/>
  <c r="I459" i="11"/>
  <c r="K459" i="11"/>
  <c r="I458" i="11"/>
  <c r="K458" i="11"/>
  <c r="I457" i="11"/>
  <c r="K457" i="11"/>
  <c r="I456" i="11"/>
  <c r="K456" i="11"/>
  <c r="I455" i="11"/>
  <c r="K455" i="11"/>
  <c r="I454" i="11"/>
  <c r="K454" i="11"/>
  <c r="I453" i="11"/>
  <c r="K453" i="11"/>
  <c r="I452" i="11"/>
  <c r="K452" i="11"/>
  <c r="I451" i="11"/>
  <c r="K451" i="11"/>
  <c r="I450" i="11"/>
  <c r="K450" i="11"/>
  <c r="I449" i="11"/>
  <c r="K449" i="11"/>
  <c r="I448" i="11"/>
  <c r="K448" i="11"/>
  <c r="I447" i="11"/>
  <c r="K447" i="11"/>
  <c r="I446" i="11"/>
  <c r="K446" i="11"/>
  <c r="I445" i="11"/>
  <c r="K445" i="11"/>
  <c r="I444" i="11"/>
  <c r="K444" i="11"/>
  <c r="I443" i="11"/>
  <c r="K443" i="11"/>
  <c r="I442" i="11"/>
  <c r="K442" i="11"/>
  <c r="I441" i="11"/>
  <c r="K441" i="11"/>
  <c r="K440" i="11"/>
  <c r="I440" i="11"/>
  <c r="I439" i="11"/>
  <c r="K439" i="11"/>
  <c r="I438" i="11"/>
  <c r="K438" i="11"/>
  <c r="I437" i="11"/>
  <c r="K437" i="11"/>
  <c r="I436" i="11"/>
  <c r="K436" i="11"/>
  <c r="I435" i="11"/>
  <c r="K435" i="11"/>
  <c r="I434" i="11"/>
  <c r="K434" i="11"/>
  <c r="I433" i="11"/>
  <c r="K433" i="11"/>
  <c r="I432" i="11"/>
  <c r="K432" i="11"/>
  <c r="I431" i="11"/>
  <c r="K431" i="11"/>
  <c r="I430" i="11"/>
  <c r="K430" i="11"/>
  <c r="I429" i="11"/>
  <c r="K429" i="11"/>
  <c r="I428" i="11"/>
  <c r="K428" i="11"/>
  <c r="I427" i="11"/>
  <c r="K427" i="11"/>
  <c r="I426" i="11"/>
  <c r="K426" i="11"/>
  <c r="I425" i="11"/>
  <c r="K425" i="11"/>
  <c r="I424" i="11"/>
  <c r="K424" i="11"/>
  <c r="I423" i="11"/>
  <c r="K423" i="11"/>
  <c r="I422" i="11"/>
  <c r="K422" i="11"/>
  <c r="I421" i="11"/>
  <c r="K421" i="11"/>
  <c r="I420" i="11"/>
  <c r="K420" i="11"/>
  <c r="I419" i="11"/>
  <c r="K419" i="11"/>
  <c r="I418" i="11"/>
  <c r="K418" i="11"/>
  <c r="I417" i="11"/>
  <c r="K417" i="11"/>
  <c r="I416" i="11"/>
  <c r="K416" i="11"/>
  <c r="I415" i="11"/>
  <c r="K415" i="11"/>
  <c r="I414" i="11"/>
  <c r="K414" i="11"/>
  <c r="I413" i="11"/>
  <c r="K413" i="11"/>
  <c r="I412" i="11"/>
  <c r="K412" i="11"/>
  <c r="I411" i="11"/>
  <c r="K411" i="11"/>
  <c r="I410" i="11"/>
  <c r="K410" i="11"/>
  <c r="I409" i="11"/>
  <c r="K409" i="11"/>
  <c r="I408" i="11"/>
  <c r="K408" i="11"/>
  <c r="I407" i="11"/>
  <c r="K407" i="11"/>
  <c r="I406" i="11"/>
  <c r="K406" i="11"/>
  <c r="I405" i="11"/>
  <c r="K405" i="11"/>
  <c r="I404" i="11"/>
  <c r="K404" i="11"/>
  <c r="I403" i="11"/>
  <c r="K403" i="11"/>
  <c r="I402" i="11"/>
  <c r="K402" i="11"/>
  <c r="I401" i="11"/>
  <c r="K401" i="11"/>
  <c r="I400" i="11"/>
  <c r="K400" i="11"/>
  <c r="I399" i="11"/>
  <c r="K399" i="11"/>
  <c r="K398" i="11"/>
  <c r="I398" i="11"/>
  <c r="I397" i="11"/>
  <c r="K397" i="11"/>
  <c r="I396" i="11"/>
  <c r="K396" i="11"/>
  <c r="I395" i="11"/>
  <c r="K395" i="11"/>
  <c r="I394" i="11"/>
  <c r="K394" i="11"/>
  <c r="I393" i="11"/>
  <c r="K393" i="11"/>
  <c r="I392" i="11"/>
  <c r="K392" i="11"/>
  <c r="I391" i="11"/>
  <c r="K391" i="11"/>
  <c r="I390" i="11"/>
  <c r="K390" i="11"/>
  <c r="I389" i="11"/>
  <c r="K389" i="11"/>
  <c r="I388" i="11"/>
  <c r="K388" i="11"/>
  <c r="I387" i="11"/>
  <c r="K387" i="11"/>
  <c r="I386" i="11"/>
  <c r="K386" i="11"/>
  <c r="I385" i="11"/>
  <c r="K385" i="11"/>
  <c r="I384" i="11"/>
  <c r="K384" i="11"/>
  <c r="I383" i="11"/>
  <c r="K383" i="11"/>
  <c r="I382" i="11"/>
  <c r="K382" i="11"/>
  <c r="I381" i="11"/>
  <c r="K381" i="11"/>
  <c r="I380" i="11"/>
  <c r="K380" i="11"/>
  <c r="I379" i="11"/>
  <c r="K379" i="11"/>
  <c r="I378" i="11"/>
  <c r="K378" i="11"/>
  <c r="I377" i="11"/>
  <c r="K377" i="11"/>
  <c r="I376" i="11"/>
  <c r="K376" i="11"/>
  <c r="I375" i="11"/>
  <c r="K375" i="11"/>
  <c r="I374" i="11"/>
  <c r="K374" i="11"/>
  <c r="I373" i="11"/>
  <c r="K373" i="11"/>
  <c r="I372" i="11"/>
  <c r="K372" i="11"/>
  <c r="I371" i="11"/>
  <c r="K371" i="11"/>
  <c r="I370" i="11"/>
  <c r="K370" i="11"/>
  <c r="I369" i="11"/>
  <c r="K369" i="11"/>
  <c r="I368" i="11"/>
  <c r="K368" i="11"/>
  <c r="I367" i="11"/>
  <c r="K367" i="11"/>
  <c r="I366" i="11"/>
  <c r="K366" i="11"/>
  <c r="I365" i="11"/>
  <c r="K365" i="11"/>
  <c r="I364" i="11"/>
  <c r="K364" i="11"/>
  <c r="I363" i="11"/>
  <c r="K363" i="11"/>
  <c r="I362" i="11"/>
  <c r="K362" i="11"/>
  <c r="K361" i="11"/>
  <c r="I361" i="11"/>
  <c r="I360" i="11"/>
  <c r="K360" i="11"/>
  <c r="I359" i="11"/>
  <c r="K359" i="11"/>
  <c r="K358" i="11"/>
  <c r="I358" i="11"/>
  <c r="I357" i="11"/>
  <c r="K357" i="11"/>
  <c r="I356" i="11"/>
  <c r="K356" i="11"/>
  <c r="I355" i="11"/>
  <c r="K355" i="11"/>
  <c r="I354" i="11"/>
  <c r="K354" i="11"/>
  <c r="I353" i="11"/>
  <c r="K353" i="11"/>
  <c r="I352" i="11"/>
  <c r="K352" i="11"/>
  <c r="I351" i="11"/>
  <c r="K351" i="11"/>
  <c r="I350" i="11"/>
  <c r="K350" i="11"/>
  <c r="I349" i="11"/>
  <c r="K349" i="11"/>
  <c r="I348" i="11"/>
  <c r="K348" i="11"/>
  <c r="I347" i="11"/>
  <c r="K347" i="11"/>
  <c r="I346" i="11"/>
  <c r="K346" i="11"/>
  <c r="I345" i="11"/>
  <c r="K345" i="11"/>
  <c r="I344" i="11"/>
  <c r="K344" i="11"/>
  <c r="I343" i="11"/>
  <c r="K343" i="11"/>
  <c r="I342" i="11"/>
  <c r="K342" i="11"/>
  <c r="I341" i="11"/>
  <c r="K341" i="11"/>
  <c r="I340" i="11"/>
  <c r="K340" i="11"/>
  <c r="I339" i="11"/>
  <c r="K339" i="11"/>
  <c r="I338" i="11"/>
  <c r="K338" i="11"/>
  <c r="K337" i="11"/>
  <c r="I337" i="11"/>
  <c r="I336" i="11"/>
  <c r="K336" i="11"/>
  <c r="I335" i="11"/>
  <c r="K335" i="11"/>
  <c r="K334" i="11"/>
  <c r="I334" i="11"/>
  <c r="I333" i="11"/>
  <c r="K333" i="11"/>
  <c r="I332" i="11"/>
  <c r="K332" i="11"/>
  <c r="I331" i="11"/>
  <c r="K331" i="11"/>
  <c r="I330" i="11"/>
  <c r="K330" i="11"/>
  <c r="I329" i="11"/>
  <c r="K329" i="11"/>
  <c r="I328" i="11"/>
  <c r="K328" i="11"/>
  <c r="I327" i="11"/>
  <c r="K327" i="11"/>
  <c r="I326" i="11"/>
  <c r="K326" i="11"/>
  <c r="I325" i="11"/>
  <c r="K325" i="11"/>
  <c r="I324" i="11"/>
  <c r="K324" i="11"/>
  <c r="I323" i="11"/>
  <c r="K323" i="11"/>
  <c r="I322" i="11"/>
  <c r="K322" i="11"/>
  <c r="I661" i="9"/>
  <c r="I664" i="9"/>
  <c r="I665" i="9"/>
  <c r="I666" i="9"/>
  <c r="I667" i="9"/>
  <c r="I660" i="9"/>
  <c r="I662" i="9"/>
  <c r="I663" i="9"/>
  <c r="I659" i="9"/>
  <c r="I657" i="9"/>
  <c r="I658" i="9"/>
  <c r="I656" i="9"/>
  <c r="I655" i="9"/>
  <c r="I654" i="9"/>
  <c r="I653" i="9"/>
  <c r="I652" i="9"/>
  <c r="I651" i="9"/>
  <c r="I650" i="9"/>
  <c r="I649" i="9"/>
  <c r="I648" i="9"/>
  <c r="I646" i="9"/>
  <c r="I647" i="9"/>
  <c r="I645" i="9"/>
  <c r="I643" i="9"/>
  <c r="I644" i="9"/>
  <c r="I642" i="9"/>
  <c r="I641" i="9"/>
  <c r="I640" i="9"/>
  <c r="I638" i="9"/>
  <c r="I639" i="9"/>
  <c r="I637" i="9"/>
  <c r="I635" i="9"/>
  <c r="I636" i="9"/>
  <c r="I634" i="9"/>
  <c r="I632" i="9"/>
  <c r="I633" i="9"/>
  <c r="I631" i="9"/>
  <c r="I630" i="9"/>
  <c r="I629" i="9"/>
  <c r="I622" i="9"/>
  <c r="I628" i="9"/>
  <c r="I627" i="9"/>
  <c r="I625" i="9"/>
  <c r="I626" i="9"/>
  <c r="I624" i="9"/>
  <c r="I621" i="9"/>
  <c r="I623" i="9"/>
  <c r="I620" i="9"/>
  <c r="I619" i="9"/>
  <c r="I618" i="9"/>
  <c r="I616" i="9"/>
  <c r="I617" i="9"/>
  <c r="I615" i="9"/>
  <c r="I614" i="9"/>
  <c r="I613" i="9"/>
  <c r="I612" i="9"/>
  <c r="I611" i="9"/>
  <c r="I610" i="9"/>
  <c r="I609" i="9"/>
  <c r="I608" i="9"/>
  <c r="I606" i="9"/>
  <c r="I607" i="9"/>
  <c r="I605" i="9"/>
  <c r="I604" i="9"/>
  <c r="I603" i="9"/>
  <c r="I602" i="9"/>
  <c r="I601" i="9"/>
  <c r="I599" i="9"/>
  <c r="I600" i="9"/>
  <c r="I598" i="9"/>
  <c r="I597" i="9"/>
  <c r="I596" i="9"/>
  <c r="I595" i="9"/>
  <c r="I594" i="9"/>
  <c r="I593" i="9"/>
  <c r="I592" i="9"/>
  <c r="I591" i="9"/>
  <c r="I590" i="9"/>
  <c r="I589" i="9"/>
  <c r="I588" i="9"/>
  <c r="I587" i="9"/>
  <c r="I586" i="9"/>
  <c r="I585" i="9"/>
  <c r="I584" i="9"/>
  <c r="I583" i="9"/>
  <c r="I582" i="9"/>
  <c r="I581" i="9"/>
  <c r="I580" i="9"/>
  <c r="I579" i="9"/>
  <c r="I577" i="9"/>
  <c r="I578" i="9"/>
  <c r="I576" i="9"/>
  <c r="I575" i="9"/>
  <c r="I573" i="9"/>
  <c r="I574" i="9"/>
  <c r="I572" i="9"/>
  <c r="I571" i="9"/>
  <c r="I570" i="9"/>
  <c r="I568" i="9"/>
  <c r="I569" i="9"/>
  <c r="I567" i="9"/>
  <c r="I566" i="9"/>
  <c r="I564" i="9"/>
  <c r="I565" i="9"/>
  <c r="I563" i="9"/>
  <c r="I561" i="9"/>
  <c r="I562" i="9"/>
  <c r="I560" i="9"/>
  <c r="I559" i="9"/>
  <c r="I558" i="9"/>
  <c r="I557" i="9"/>
  <c r="I556" i="9"/>
  <c r="I555" i="9"/>
  <c r="I553" i="9"/>
  <c r="I554" i="9"/>
  <c r="I552" i="9"/>
  <c r="I551" i="9"/>
  <c r="I550" i="9"/>
  <c r="I549" i="9"/>
  <c r="I548" i="9"/>
  <c r="I547" i="9"/>
  <c r="I546" i="9"/>
  <c r="I545" i="9"/>
  <c r="I544" i="9"/>
  <c r="I543" i="9"/>
  <c r="I541" i="9"/>
  <c r="I542" i="9"/>
  <c r="I540" i="9"/>
  <c r="I539" i="9"/>
  <c r="I538" i="9"/>
  <c r="I537" i="9"/>
  <c r="I535" i="9"/>
  <c r="I536" i="9"/>
  <c r="I534" i="9"/>
  <c r="I533" i="9"/>
  <c r="I532" i="9"/>
  <c r="I531" i="9"/>
  <c r="I529" i="9"/>
  <c r="I530" i="9"/>
  <c r="I528" i="9"/>
  <c r="I527" i="9"/>
  <c r="I526" i="9"/>
  <c r="I525" i="9"/>
  <c r="I524" i="9"/>
  <c r="I522" i="9"/>
  <c r="I523" i="9"/>
  <c r="I521" i="9"/>
  <c r="I519" i="9"/>
  <c r="I520" i="9"/>
  <c r="I518" i="9"/>
  <c r="I517" i="9"/>
  <c r="I516" i="9"/>
  <c r="I515" i="9"/>
  <c r="I514" i="9"/>
  <c r="I513" i="9"/>
  <c r="I509" i="9"/>
  <c r="I508" i="9"/>
  <c r="I512" i="9"/>
  <c r="I511" i="9"/>
  <c r="I510" i="9"/>
  <c r="I507" i="9"/>
  <c r="I506" i="9"/>
  <c r="I505" i="9"/>
  <c r="I504" i="9"/>
  <c r="I503" i="9"/>
  <c r="I502" i="9"/>
  <c r="I501" i="9"/>
  <c r="I500" i="9"/>
  <c r="I499" i="9"/>
  <c r="I498" i="9"/>
  <c r="I497" i="9"/>
  <c r="I496" i="9"/>
  <c r="I494" i="9"/>
  <c r="I495" i="9"/>
  <c r="I493" i="9"/>
  <c r="I492" i="9"/>
  <c r="I491" i="9"/>
  <c r="I490" i="9"/>
  <c r="I489" i="9"/>
  <c r="I487" i="9"/>
  <c r="I488" i="9"/>
  <c r="I486" i="9"/>
  <c r="I484" i="9"/>
  <c r="I485" i="9"/>
  <c r="I483" i="9"/>
  <c r="I481" i="9"/>
  <c r="I482" i="9"/>
  <c r="I480" i="9"/>
  <c r="I479" i="9"/>
  <c r="I478" i="9"/>
  <c r="I477" i="9"/>
  <c r="I476" i="9"/>
  <c r="I474" i="9"/>
  <c r="I475" i="9"/>
  <c r="I473" i="9"/>
  <c r="I471" i="9"/>
  <c r="I472" i="9"/>
  <c r="I470" i="9"/>
  <c r="I469" i="9"/>
  <c r="I468" i="9"/>
  <c r="I467" i="9"/>
  <c r="I466" i="9"/>
  <c r="I465" i="9"/>
  <c r="I464" i="9"/>
  <c r="I463" i="9"/>
  <c r="I462" i="9"/>
  <c r="I461" i="9"/>
  <c r="I460" i="9"/>
  <c r="I459" i="9"/>
  <c r="I458" i="9"/>
  <c r="I457" i="9"/>
  <c r="I455" i="9"/>
  <c r="I456" i="9"/>
  <c r="I454" i="9"/>
  <c r="I453" i="9"/>
  <c r="I452" i="9"/>
  <c r="I451" i="9"/>
  <c r="I450" i="9"/>
  <c r="I449" i="9"/>
  <c r="I448" i="9"/>
  <c r="I447" i="9"/>
  <c r="I446" i="9"/>
  <c r="I445" i="9"/>
  <c r="I444" i="9"/>
  <c r="I443" i="9"/>
  <c r="I442" i="9"/>
  <c r="I441" i="9"/>
  <c r="I440" i="9"/>
  <c r="I439" i="9"/>
  <c r="I438" i="9"/>
  <c r="I437" i="9"/>
  <c r="I436" i="9"/>
  <c r="I435" i="9"/>
  <c r="I434" i="9"/>
  <c r="I432" i="9"/>
  <c r="I433" i="9"/>
  <c r="I431" i="9"/>
  <c r="I430" i="9"/>
  <c r="I429" i="9"/>
  <c r="I428" i="9"/>
  <c r="I427" i="9"/>
  <c r="I426" i="9"/>
  <c r="I425" i="9"/>
  <c r="I424" i="9"/>
  <c r="I422" i="9"/>
  <c r="I423" i="9"/>
  <c r="I421" i="9"/>
  <c r="I420" i="9"/>
  <c r="I418" i="9"/>
  <c r="I419" i="9"/>
  <c r="I417" i="9"/>
  <c r="I416" i="9"/>
  <c r="I415" i="9"/>
  <c r="I414" i="9"/>
  <c r="I413" i="9"/>
  <c r="I412" i="9"/>
  <c r="I411" i="9"/>
  <c r="I410" i="9"/>
  <c r="I409" i="9"/>
  <c r="I408" i="9"/>
  <c r="I407" i="9"/>
  <c r="I406" i="9"/>
  <c r="I405" i="9"/>
  <c r="I404" i="9"/>
  <c r="I403" i="9"/>
  <c r="I401" i="9"/>
  <c r="I402" i="9"/>
  <c r="I400" i="9"/>
  <c r="I398" i="9"/>
  <c r="I399" i="9"/>
  <c r="I397" i="9"/>
  <c r="I396" i="9"/>
  <c r="I395" i="9"/>
  <c r="I394" i="9"/>
  <c r="I393" i="9"/>
  <c r="I392" i="9"/>
  <c r="I391" i="9"/>
  <c r="I390" i="9"/>
  <c r="I388" i="9"/>
  <c r="I389" i="9"/>
  <c r="I387" i="9"/>
  <c r="I377" i="9"/>
  <c r="I376" i="9"/>
  <c r="I375" i="9"/>
  <c r="I373" i="9"/>
  <c r="I374" i="9"/>
  <c r="I372" i="9"/>
  <c r="I371" i="9"/>
  <c r="I370" i="9"/>
  <c r="I369" i="9"/>
  <c r="I367" i="9"/>
  <c r="I368" i="9"/>
  <c r="I366" i="9"/>
  <c r="I365" i="9"/>
  <c r="I364" i="9"/>
  <c r="I362" i="9"/>
  <c r="I363" i="9"/>
  <c r="I361" i="9"/>
  <c r="I360" i="9"/>
  <c r="I359" i="9"/>
  <c r="I358" i="9"/>
  <c r="I357" i="9"/>
  <c r="I356" i="9"/>
  <c r="I355" i="9"/>
  <c r="I354" i="9"/>
  <c r="I353" i="9"/>
  <c r="I352" i="9"/>
  <c r="I351" i="9"/>
  <c r="I350" i="9"/>
  <c r="I349" i="9"/>
  <c r="I348" i="9"/>
  <c r="I347" i="9"/>
  <c r="I346" i="9"/>
  <c r="I345" i="9"/>
  <c r="I344" i="9"/>
  <c r="I343" i="9"/>
  <c r="I342" i="9"/>
  <c r="I341" i="9"/>
  <c r="I340" i="9"/>
  <c r="I339" i="9"/>
  <c r="I338" i="9"/>
  <c r="I337" i="9"/>
  <c r="I336" i="9"/>
  <c r="I335" i="9"/>
  <c r="I334" i="9"/>
  <c r="I333" i="9"/>
  <c r="I332" i="9"/>
  <c r="I331" i="9"/>
  <c r="I330" i="9"/>
  <c r="I329" i="9"/>
  <c r="I328" i="9"/>
  <c r="I327" i="9"/>
  <c r="I326" i="9"/>
  <c r="I325" i="9"/>
  <c r="I324" i="9"/>
  <c r="I323" i="9"/>
  <c r="I322" i="9"/>
  <c r="I321" i="9"/>
  <c r="I320" i="9"/>
  <c r="I319" i="9"/>
  <c r="I318" i="9"/>
  <c r="I317" i="9"/>
  <c r="I316" i="9"/>
  <c r="I315" i="9"/>
  <c r="I314" i="9"/>
  <c r="I313" i="9"/>
  <c r="I312" i="9"/>
  <c r="I311" i="9"/>
  <c r="I310" i="9"/>
  <c r="I309" i="9"/>
  <c r="I308" i="9"/>
  <c r="I307" i="9"/>
  <c r="I306" i="9"/>
  <c r="I305" i="9"/>
  <c r="I304" i="9"/>
  <c r="I303" i="9"/>
  <c r="I302" i="9"/>
  <c r="I301" i="9"/>
  <c r="I300" i="9"/>
  <c r="I299" i="9"/>
  <c r="I298" i="9"/>
  <c r="I296" i="9"/>
  <c r="I297" i="9"/>
  <c r="I295" i="9"/>
  <c r="I294" i="9"/>
  <c r="I293" i="9"/>
  <c r="I292" i="9"/>
  <c r="I291" i="9"/>
  <c r="I290" i="9"/>
  <c r="I289" i="9"/>
  <c r="I288" i="9"/>
  <c r="I287" i="9"/>
  <c r="I286" i="9"/>
  <c r="I285" i="9"/>
  <c r="I284" i="9"/>
  <c r="I283" i="9"/>
  <c r="I282" i="9"/>
  <c r="I280" i="9"/>
  <c r="I281" i="9"/>
  <c r="I279" i="9"/>
  <c r="I278" i="9"/>
  <c r="I277" i="9"/>
  <c r="I276" i="9"/>
  <c r="I275" i="9"/>
  <c r="I274" i="9"/>
  <c r="I273" i="9"/>
  <c r="I272" i="9"/>
  <c r="I270" i="9"/>
  <c r="I271" i="9"/>
  <c r="I268" i="9"/>
  <c r="I269" i="9"/>
  <c r="I267" i="9"/>
  <c r="I266" i="9"/>
  <c r="I265" i="9"/>
  <c r="I264" i="9"/>
  <c r="I263" i="9"/>
  <c r="I262" i="9"/>
  <c r="I260" i="9"/>
  <c r="I261" i="9"/>
  <c r="I259" i="9"/>
  <c r="I258" i="9"/>
  <c r="I257" i="9"/>
  <c r="I256" i="9"/>
  <c r="I255" i="9"/>
  <c r="I254" i="9"/>
  <c r="I253" i="9"/>
  <c r="I252" i="9"/>
  <c r="I251" i="9"/>
  <c r="I250" i="9"/>
  <c r="I249" i="9"/>
  <c r="I248" i="9"/>
  <c r="I247" i="9"/>
  <c r="I246" i="9"/>
  <c r="I245" i="9"/>
  <c r="I244" i="9"/>
  <c r="I243" i="9"/>
  <c r="I242" i="9"/>
  <c r="I241" i="9"/>
  <c r="I240" i="9"/>
  <c r="I239" i="9"/>
  <c r="I238" i="9"/>
  <c r="I237" i="9"/>
  <c r="I236" i="9"/>
  <c r="I235" i="9"/>
  <c r="I233" i="9"/>
  <c r="I234" i="9"/>
  <c r="I232" i="9"/>
  <c r="I231" i="9"/>
  <c r="I230" i="9"/>
  <c r="I229" i="9"/>
  <c r="I227" i="9"/>
  <c r="I228" i="9"/>
  <c r="I226" i="9"/>
  <c r="I225" i="9"/>
  <c r="I224" i="9"/>
  <c r="I223" i="9"/>
  <c r="I222" i="9"/>
  <c r="I221" i="9"/>
  <c r="I220" i="9"/>
  <c r="I219" i="9"/>
  <c r="I217" i="9"/>
  <c r="I218" i="9"/>
  <c r="I216" i="9"/>
  <c r="I215" i="9"/>
  <c r="I214" i="9"/>
  <c r="I212" i="9"/>
  <c r="I213" i="9"/>
  <c r="I211" i="9"/>
  <c r="I210" i="9"/>
  <c r="I208" i="9"/>
  <c r="I209" i="9"/>
  <c r="I207" i="9"/>
  <c r="I206" i="9"/>
  <c r="I205" i="9"/>
  <c r="I204" i="9"/>
  <c r="I203" i="9"/>
  <c r="I202" i="9"/>
  <c r="I201" i="9"/>
  <c r="I199" i="9"/>
  <c r="I200" i="9"/>
  <c r="I198" i="9"/>
  <c r="I197" i="9"/>
  <c r="I196" i="9"/>
  <c r="I195" i="9"/>
  <c r="I194" i="9"/>
  <c r="I192" i="9"/>
  <c r="I193" i="9"/>
  <c r="I191" i="9"/>
  <c r="I190" i="9"/>
  <c r="I189" i="9"/>
  <c r="I188" i="9"/>
  <c r="I187" i="9"/>
  <c r="I186" i="9"/>
  <c r="I185" i="9"/>
  <c r="I184" i="9"/>
  <c r="I183" i="9"/>
  <c r="I181" i="9"/>
  <c r="I182" i="9"/>
  <c r="I180" i="9"/>
  <c r="I179" i="9"/>
  <c r="I178" i="9"/>
  <c r="I177" i="9"/>
  <c r="I176" i="9"/>
  <c r="I175" i="9"/>
  <c r="I174" i="9"/>
  <c r="I173" i="9"/>
  <c r="I171" i="9"/>
  <c r="I172" i="9"/>
  <c r="I170" i="9"/>
  <c r="I169" i="9"/>
  <c r="I168" i="9"/>
  <c r="I167" i="9"/>
  <c r="I166" i="9"/>
  <c r="I165" i="9"/>
  <c r="I164" i="9"/>
  <c r="I163" i="9"/>
  <c r="I162" i="9"/>
  <c r="I158" i="9"/>
  <c r="I159" i="9"/>
  <c r="I160" i="9"/>
  <c r="I161" i="9"/>
  <c r="I157" i="9"/>
  <c r="I156" i="9"/>
  <c r="I155" i="9"/>
  <c r="I154" i="9"/>
  <c r="I153" i="9"/>
  <c r="I151" i="9"/>
  <c r="I152" i="9"/>
  <c r="I150" i="9"/>
  <c r="I149" i="9"/>
  <c r="I148" i="9"/>
  <c r="I147" i="9"/>
  <c r="I145" i="9"/>
  <c r="I146" i="9"/>
  <c r="I144" i="9"/>
  <c r="I143" i="9"/>
  <c r="I142" i="9"/>
  <c r="I321" i="11"/>
  <c r="K321" i="11"/>
  <c r="I320" i="11"/>
  <c r="K320" i="11"/>
  <c r="I319" i="11"/>
  <c r="K319" i="11"/>
  <c r="I318" i="11"/>
  <c r="K318" i="11"/>
  <c r="I317" i="11"/>
  <c r="K317" i="11"/>
  <c r="I316" i="11"/>
  <c r="K316" i="11"/>
  <c r="I315" i="11"/>
  <c r="K315" i="11"/>
  <c r="I314" i="11"/>
  <c r="K314" i="11"/>
  <c r="I313" i="11"/>
  <c r="K313" i="11"/>
  <c r="I312" i="11"/>
  <c r="K312" i="11"/>
  <c r="I310" i="11"/>
  <c r="I311" i="11"/>
  <c r="K310" i="11"/>
  <c r="K311" i="11"/>
  <c r="I309" i="11"/>
  <c r="K309" i="11"/>
  <c r="I308" i="11"/>
  <c r="K308" i="11"/>
  <c r="I307" i="11"/>
  <c r="K307" i="11"/>
  <c r="I306" i="11"/>
  <c r="K306" i="11"/>
  <c r="I305" i="11"/>
  <c r="K305" i="11"/>
  <c r="I304" i="11"/>
  <c r="K304" i="11"/>
  <c r="I303" i="11"/>
  <c r="K303" i="11"/>
  <c r="I302" i="11"/>
  <c r="K302" i="11"/>
  <c r="I301" i="11"/>
  <c r="K301" i="11"/>
  <c r="I300" i="11"/>
  <c r="K300" i="11"/>
  <c r="I299" i="11"/>
  <c r="K299" i="11"/>
  <c r="I298" i="11"/>
  <c r="K298" i="11"/>
  <c r="I297" i="11"/>
  <c r="K297" i="11"/>
  <c r="I296" i="11"/>
  <c r="K296" i="11"/>
  <c r="I295" i="11"/>
  <c r="K295" i="11"/>
  <c r="I294" i="11"/>
  <c r="K294" i="11"/>
  <c r="I293" i="11"/>
  <c r="K293" i="11"/>
  <c r="I292" i="11"/>
  <c r="K292" i="11"/>
  <c r="I291" i="11"/>
  <c r="K291" i="11"/>
  <c r="I290" i="11"/>
  <c r="K290" i="11"/>
  <c r="I288" i="11"/>
  <c r="K289" i="11"/>
  <c r="I289" i="11"/>
  <c r="K288" i="11"/>
  <c r="I287" i="11"/>
  <c r="K287" i="11"/>
  <c r="I286" i="11"/>
  <c r="K286" i="11"/>
  <c r="I285" i="11"/>
  <c r="K285" i="11"/>
  <c r="I284" i="11"/>
  <c r="K284" i="11"/>
  <c r="I282" i="11"/>
  <c r="I283" i="11"/>
  <c r="K282" i="11"/>
  <c r="K283" i="11"/>
  <c r="I281" i="11"/>
  <c r="K281" i="11"/>
  <c r="I280" i="11"/>
  <c r="K280" i="11"/>
  <c r="I279" i="11"/>
  <c r="K279" i="11"/>
  <c r="I278" i="11"/>
  <c r="K278" i="11"/>
  <c r="I277" i="11"/>
  <c r="K277" i="11"/>
  <c r="I276" i="11"/>
  <c r="K276" i="11"/>
  <c r="I275" i="11"/>
  <c r="K275" i="11"/>
  <c r="I274" i="11"/>
  <c r="K274" i="11"/>
  <c r="K273" i="11"/>
  <c r="I273" i="11"/>
  <c r="I272" i="11"/>
  <c r="K272" i="11"/>
  <c r="I271" i="11"/>
  <c r="K271" i="11"/>
  <c r="I270" i="11"/>
  <c r="K270" i="11"/>
  <c r="I269" i="11"/>
  <c r="K269" i="11"/>
  <c r="I268" i="11"/>
  <c r="K268" i="11"/>
  <c r="I267" i="11"/>
  <c r="K267" i="11"/>
  <c r="I266" i="11"/>
  <c r="K266" i="11"/>
  <c r="I265" i="11"/>
  <c r="K265" i="11"/>
  <c r="I264" i="11"/>
  <c r="K264" i="11"/>
  <c r="I263" i="11"/>
  <c r="K263" i="11"/>
  <c r="I262" i="11"/>
  <c r="K262" i="11"/>
  <c r="I261" i="11"/>
  <c r="K261" i="11"/>
  <c r="I260" i="11"/>
  <c r="K260" i="11"/>
  <c r="I259" i="11"/>
  <c r="K259" i="11"/>
  <c r="I258" i="11"/>
  <c r="K258" i="11"/>
  <c r="I257" i="11"/>
  <c r="K257" i="11"/>
  <c r="I255" i="11"/>
  <c r="I256" i="11"/>
  <c r="K255" i="11"/>
  <c r="K256" i="11"/>
  <c r="I254" i="11"/>
  <c r="K254" i="11"/>
  <c r="K253" i="11"/>
  <c r="I253" i="11"/>
  <c r="I252" i="11"/>
  <c r="K252" i="11"/>
  <c r="I250" i="11"/>
  <c r="I251" i="11"/>
  <c r="K251" i="11"/>
  <c r="I249" i="11"/>
  <c r="K249" i="11"/>
  <c r="I248" i="11"/>
  <c r="K248" i="11"/>
  <c r="I247" i="11"/>
  <c r="K247" i="11"/>
  <c r="I246" i="11"/>
  <c r="K246" i="11"/>
  <c r="I245" i="11"/>
  <c r="K245" i="11"/>
  <c r="I244" i="11"/>
  <c r="K244" i="11"/>
  <c r="I243" i="11"/>
  <c r="K243" i="11"/>
  <c r="K242" i="11"/>
  <c r="I242" i="11"/>
  <c r="I240" i="11"/>
  <c r="I241" i="11"/>
  <c r="K240" i="11"/>
  <c r="K241" i="11"/>
  <c r="I239" i="11"/>
  <c r="K239" i="11"/>
  <c r="I238" i="11"/>
  <c r="K238" i="11"/>
  <c r="I237" i="11"/>
  <c r="K237" i="11"/>
  <c r="I236" i="11"/>
  <c r="K236" i="11"/>
  <c r="I235" i="11"/>
  <c r="K235" i="11"/>
  <c r="I234" i="11"/>
  <c r="K234" i="11"/>
  <c r="I233" i="11"/>
  <c r="K233" i="11"/>
  <c r="K232" i="11"/>
  <c r="I232" i="11"/>
  <c r="I231" i="11"/>
  <c r="K231" i="11"/>
  <c r="I230" i="11"/>
  <c r="K230" i="11"/>
  <c r="I228" i="11"/>
  <c r="I229" i="11"/>
  <c r="K228" i="11"/>
  <c r="K229" i="11"/>
  <c r="I227" i="11"/>
  <c r="K227" i="11"/>
  <c r="I226" i="11"/>
  <c r="K226" i="11"/>
  <c r="I225" i="11"/>
  <c r="K225" i="11"/>
  <c r="I224" i="11"/>
  <c r="K224" i="11"/>
  <c r="I223" i="11"/>
  <c r="K223" i="11"/>
  <c r="I222" i="11"/>
  <c r="K222" i="11"/>
  <c r="I221" i="11"/>
  <c r="K221" i="11"/>
  <c r="I220" i="11"/>
  <c r="K220" i="11"/>
  <c r="I219" i="11"/>
  <c r="K219" i="11"/>
  <c r="I218" i="11"/>
  <c r="K218" i="11"/>
  <c r="I216" i="11"/>
  <c r="I217" i="11"/>
  <c r="K216" i="11"/>
  <c r="K217" i="11"/>
  <c r="I215" i="11"/>
  <c r="K215" i="11"/>
  <c r="I214" i="11"/>
  <c r="K214" i="11"/>
  <c r="I213" i="11"/>
  <c r="K213" i="11"/>
  <c r="I212" i="11"/>
  <c r="K212" i="11"/>
  <c r="I211" i="11"/>
  <c r="K211" i="11"/>
  <c r="I210" i="11"/>
  <c r="K210" i="11"/>
  <c r="I209" i="11"/>
  <c r="K209" i="11"/>
  <c r="I208" i="11"/>
  <c r="K208" i="11"/>
  <c r="K207" i="11"/>
  <c r="I207" i="11"/>
  <c r="I206" i="11"/>
  <c r="K206" i="11"/>
  <c r="I205" i="11"/>
  <c r="K205" i="11"/>
  <c r="I204" i="11"/>
  <c r="K204" i="11"/>
  <c r="I202" i="11"/>
  <c r="I203" i="11"/>
  <c r="K202" i="11"/>
  <c r="K203" i="11"/>
  <c r="I201" i="11"/>
  <c r="K201" i="11"/>
  <c r="I200" i="11"/>
  <c r="K200" i="11"/>
  <c r="K199" i="11"/>
  <c r="I199" i="11"/>
  <c r="I198" i="11"/>
  <c r="K198" i="11"/>
  <c r="I197" i="11"/>
  <c r="K197" i="11"/>
  <c r="I195" i="11"/>
  <c r="I196" i="11"/>
  <c r="K195" i="11"/>
  <c r="K196" i="11"/>
  <c r="I194" i="11"/>
  <c r="K194" i="11"/>
  <c r="I193" i="11"/>
  <c r="K193" i="11"/>
  <c r="I192" i="11"/>
  <c r="K192" i="11"/>
  <c r="I191" i="11"/>
  <c r="K191" i="11"/>
  <c r="K190" i="11"/>
  <c r="I190" i="11"/>
  <c r="I188" i="11"/>
  <c r="I189" i="11"/>
  <c r="K188" i="11"/>
  <c r="K189" i="11"/>
  <c r="I187" i="11"/>
  <c r="K187" i="11"/>
  <c r="I186" i="11"/>
  <c r="K186" i="11"/>
  <c r="I185" i="11"/>
  <c r="K185" i="11"/>
  <c r="I184" i="11"/>
  <c r="K184" i="11"/>
  <c r="I183" i="11"/>
  <c r="K183" i="11"/>
  <c r="I182" i="11"/>
  <c r="K182" i="11"/>
  <c r="I181" i="11"/>
  <c r="K181" i="11"/>
  <c r="I180" i="11"/>
  <c r="K180" i="11"/>
  <c r="I179" i="11"/>
  <c r="K179" i="11"/>
  <c r="I178" i="11"/>
  <c r="K178" i="11"/>
  <c r="I177" i="11"/>
  <c r="K177" i="11"/>
  <c r="I176" i="11"/>
  <c r="K176" i="11"/>
  <c r="I175" i="11"/>
  <c r="K175" i="11"/>
  <c r="I174" i="11"/>
  <c r="K174" i="11"/>
  <c r="I173" i="11"/>
  <c r="K173" i="11"/>
  <c r="I172" i="11"/>
  <c r="K172" i="11"/>
  <c r="I171" i="11"/>
  <c r="K171" i="11"/>
  <c r="I170" i="11"/>
  <c r="K170" i="11"/>
  <c r="I169" i="11"/>
  <c r="K169" i="11"/>
  <c r="I168" i="11"/>
  <c r="K168" i="11"/>
  <c r="I167" i="11"/>
  <c r="K167" i="11"/>
  <c r="I166" i="11"/>
  <c r="K166" i="11"/>
  <c r="I165" i="11"/>
  <c r="K165" i="11"/>
  <c r="I164" i="11"/>
  <c r="K164" i="11"/>
  <c r="I163" i="11"/>
  <c r="K163" i="11"/>
  <c r="I162" i="11"/>
  <c r="K162" i="11"/>
  <c r="I161" i="11"/>
  <c r="K161" i="11"/>
  <c r="I160" i="11"/>
  <c r="K160" i="11"/>
  <c r="I159" i="11"/>
  <c r="K159" i="11"/>
  <c r="I158" i="11"/>
  <c r="K158" i="11"/>
  <c r="I157" i="11"/>
  <c r="K157" i="11"/>
  <c r="I156" i="11"/>
  <c r="K156" i="11"/>
  <c r="K155" i="11"/>
  <c r="I155" i="11"/>
  <c r="I154" i="11"/>
  <c r="K154" i="11"/>
  <c r="I153" i="11"/>
  <c r="K153" i="11"/>
  <c r="I152" i="11"/>
  <c r="K152" i="11"/>
  <c r="I151" i="11"/>
  <c r="K151" i="11"/>
  <c r="I150" i="11"/>
  <c r="K150" i="11"/>
  <c r="I148" i="11"/>
  <c r="I149" i="11"/>
  <c r="K148" i="11"/>
  <c r="K149" i="11"/>
  <c r="I147" i="11"/>
  <c r="K147" i="11"/>
  <c r="I146" i="11"/>
  <c r="K146" i="11"/>
  <c r="I145" i="11"/>
  <c r="K145" i="11"/>
  <c r="I144" i="11"/>
  <c r="K144" i="11"/>
  <c r="I142" i="11"/>
  <c r="I143" i="11"/>
  <c r="K142" i="11"/>
  <c r="K143" i="11"/>
  <c r="I141" i="11"/>
  <c r="K141" i="11"/>
  <c r="I140" i="11"/>
  <c r="K140" i="11"/>
  <c r="I139" i="11"/>
  <c r="K139" i="11"/>
  <c r="I138" i="11"/>
  <c r="K138" i="11"/>
  <c r="K137" i="11"/>
  <c r="I137" i="11"/>
  <c r="I136" i="11"/>
  <c r="K136" i="11"/>
  <c r="I135" i="11"/>
  <c r="K135" i="11"/>
  <c r="I134" i="11"/>
  <c r="K134" i="11"/>
  <c r="I133" i="11"/>
  <c r="K133" i="11"/>
  <c r="I132" i="11"/>
  <c r="K132" i="11"/>
  <c r="I131" i="11"/>
  <c r="K131" i="11"/>
  <c r="I130" i="11"/>
  <c r="K130" i="11"/>
  <c r="I129" i="11"/>
  <c r="K129" i="11"/>
  <c r="I128" i="11"/>
  <c r="K128" i="11"/>
  <c r="I127" i="11"/>
  <c r="K127" i="11"/>
  <c r="I126" i="11"/>
  <c r="K126" i="11"/>
  <c r="I125" i="11"/>
  <c r="K125" i="11"/>
  <c r="I124" i="11"/>
  <c r="K124" i="11"/>
  <c r="I123" i="11"/>
  <c r="K123" i="11"/>
  <c r="I122" i="11"/>
  <c r="K122" i="11"/>
  <c r="I121" i="11"/>
  <c r="K121" i="11"/>
  <c r="I120" i="11"/>
  <c r="K120" i="11"/>
  <c r="I119" i="11"/>
  <c r="K119" i="11"/>
  <c r="K118" i="11"/>
  <c r="I118" i="11"/>
  <c r="I117" i="11"/>
  <c r="K117" i="11"/>
  <c r="I116" i="11"/>
  <c r="K116" i="11"/>
  <c r="I115" i="11"/>
  <c r="K115" i="11"/>
  <c r="I114" i="11"/>
  <c r="K114" i="11"/>
  <c r="I113" i="11"/>
  <c r="K113" i="11"/>
  <c r="I112" i="11"/>
  <c r="K112" i="11"/>
  <c r="I111" i="11"/>
  <c r="K111" i="11"/>
  <c r="I110" i="11"/>
  <c r="K110" i="11"/>
  <c r="I108" i="11"/>
  <c r="I109" i="11"/>
  <c r="K109" i="11"/>
  <c r="I107" i="11"/>
  <c r="K107" i="11"/>
  <c r="I106" i="11"/>
  <c r="K106" i="11"/>
  <c r="K105" i="11"/>
  <c r="I105" i="11"/>
  <c r="I103" i="11"/>
  <c r="I104" i="11"/>
  <c r="K103" i="11"/>
  <c r="K104" i="11"/>
  <c r="I102" i="11"/>
  <c r="K102" i="11"/>
  <c r="I101" i="11"/>
  <c r="K101" i="11"/>
  <c r="I100" i="11"/>
  <c r="K100" i="11"/>
  <c r="I99" i="11"/>
  <c r="K99" i="11"/>
  <c r="I98" i="11"/>
  <c r="K98" i="11"/>
  <c r="K97" i="11"/>
  <c r="I97" i="11"/>
  <c r="I96" i="11"/>
  <c r="K96" i="11"/>
  <c r="I95" i="11"/>
  <c r="K95" i="11"/>
  <c r="I94" i="11"/>
  <c r="K94" i="11"/>
  <c r="I93" i="11"/>
  <c r="K93" i="11"/>
  <c r="I92" i="11"/>
  <c r="K92" i="11"/>
  <c r="I91" i="11"/>
  <c r="K91" i="11"/>
  <c r="I90" i="11"/>
  <c r="K90" i="11"/>
  <c r="I89" i="11"/>
  <c r="K89" i="11"/>
  <c r="K88" i="11"/>
  <c r="I88" i="11"/>
  <c r="I87" i="11"/>
  <c r="K87" i="11"/>
  <c r="I86" i="11"/>
  <c r="K86" i="11"/>
  <c r="I85" i="11"/>
  <c r="K85" i="11"/>
  <c r="I84" i="11"/>
  <c r="K84" i="11"/>
  <c r="I83" i="11"/>
  <c r="K83" i="11"/>
  <c r="I82" i="11"/>
  <c r="K82" i="11"/>
  <c r="I81" i="11"/>
  <c r="K81" i="11"/>
  <c r="I80" i="11"/>
  <c r="K80" i="11"/>
  <c r="I79" i="11"/>
  <c r="K79" i="11"/>
  <c r="I78" i="11"/>
  <c r="K78" i="11"/>
  <c r="I77" i="11"/>
  <c r="K77" i="11"/>
  <c r="I76" i="11"/>
  <c r="K76" i="11"/>
  <c r="I75" i="11"/>
  <c r="K75" i="11"/>
  <c r="I74" i="11"/>
  <c r="K74" i="11"/>
  <c r="I73" i="11"/>
  <c r="K73" i="11"/>
  <c r="I72" i="11"/>
  <c r="K72" i="11"/>
  <c r="I71" i="11"/>
  <c r="K71" i="11"/>
  <c r="I70" i="11"/>
  <c r="K70" i="11"/>
  <c r="K69" i="11"/>
  <c r="I69" i="11"/>
  <c r="I68" i="11"/>
  <c r="K68" i="11"/>
  <c r="I67" i="11"/>
  <c r="K67" i="11"/>
  <c r="I66" i="11"/>
  <c r="K66" i="11"/>
  <c r="I65" i="11"/>
  <c r="K65" i="11"/>
  <c r="I64" i="11"/>
  <c r="K64" i="11"/>
  <c r="K63" i="11"/>
  <c r="I63" i="11"/>
  <c r="I62" i="11"/>
  <c r="K62" i="11"/>
  <c r="I61" i="11"/>
  <c r="K61" i="11"/>
  <c r="I60" i="11"/>
  <c r="K60" i="11"/>
  <c r="I59" i="11"/>
  <c r="K59" i="11"/>
  <c r="I58" i="11"/>
  <c r="K58" i="11"/>
  <c r="I57" i="11"/>
  <c r="K57" i="11"/>
  <c r="I56" i="11"/>
  <c r="K56" i="11"/>
  <c r="I55" i="11"/>
  <c r="K55" i="11"/>
  <c r="I54" i="11"/>
  <c r="K54" i="11"/>
  <c r="I141" i="9"/>
  <c r="I140" i="9"/>
  <c r="I139" i="9"/>
  <c r="I138" i="9"/>
  <c r="I137" i="9"/>
  <c r="I53" i="11"/>
  <c r="K53" i="11"/>
  <c r="I52" i="11"/>
  <c r="K52" i="11"/>
  <c r="I51" i="11"/>
  <c r="K51" i="11"/>
  <c r="I50" i="11"/>
  <c r="K50" i="11"/>
  <c r="I49" i="11"/>
  <c r="K49" i="11"/>
  <c r="I48" i="11"/>
  <c r="K48" i="11"/>
  <c r="K47" i="11"/>
  <c r="I47" i="11"/>
  <c r="I46" i="11"/>
  <c r="K46" i="11"/>
  <c r="I45" i="11"/>
  <c r="I44" i="11"/>
  <c r="K44" i="11"/>
  <c r="I43" i="11"/>
  <c r="K43" i="11"/>
  <c r="I42" i="11"/>
  <c r="K42" i="11"/>
  <c r="I41" i="11"/>
  <c r="K41" i="11"/>
  <c r="I39" i="11"/>
  <c r="K39" i="11"/>
  <c r="I40" i="11"/>
  <c r="K40" i="11"/>
  <c r="I38" i="11"/>
  <c r="K38" i="11"/>
  <c r="I37" i="11"/>
  <c r="K37" i="11"/>
  <c r="I36" i="11"/>
  <c r="K36" i="11"/>
  <c r="I35" i="11"/>
  <c r="K35" i="11"/>
  <c r="I34" i="11"/>
  <c r="K34" i="11"/>
  <c r="I33" i="11"/>
  <c r="K33" i="11"/>
  <c r="I32" i="11"/>
  <c r="K32" i="11"/>
  <c r="I31" i="11"/>
  <c r="K31" i="11"/>
  <c r="I30" i="11"/>
  <c r="K30" i="11"/>
  <c r="I29" i="11"/>
  <c r="K29" i="11"/>
  <c r="I28" i="11"/>
  <c r="K28" i="11"/>
  <c r="I27" i="11"/>
  <c r="K27" i="11"/>
  <c r="I26" i="11"/>
  <c r="K26" i="11"/>
  <c r="I25" i="11"/>
  <c r="K25" i="11"/>
  <c r="I24" i="11"/>
  <c r="K24" i="11"/>
  <c r="I23" i="11"/>
  <c r="K23" i="11"/>
  <c r="I22" i="11"/>
  <c r="K22" i="11"/>
  <c r="I21" i="11"/>
  <c r="K21" i="11"/>
  <c r="I20" i="11"/>
  <c r="K20" i="11"/>
  <c r="I19" i="11"/>
  <c r="K19" i="11"/>
  <c r="I18" i="11"/>
  <c r="K18" i="11"/>
  <c r="I17" i="11"/>
  <c r="K17" i="11"/>
  <c r="I16" i="11"/>
  <c r="K16" i="11"/>
  <c r="K15" i="11"/>
  <c r="I15" i="11"/>
  <c r="J14" i="11"/>
  <c r="H14" i="11"/>
  <c r="K14" i="11"/>
  <c r="I14" i="11"/>
  <c r="I13" i="11"/>
  <c r="K13" i="11"/>
  <c r="K12" i="11"/>
  <c r="I12" i="11"/>
  <c r="I11" i="11"/>
  <c r="K11" i="11"/>
  <c r="I10" i="11"/>
  <c r="K10" i="11"/>
  <c r="I9" i="11"/>
  <c r="K9" i="11"/>
  <c r="H7" i="11"/>
  <c r="I8" i="11"/>
  <c r="K8" i="11"/>
  <c r="I7" i="11"/>
  <c r="J7" i="11"/>
  <c r="K7" i="11"/>
  <c r="K6" i="11"/>
  <c r="H5" i="11"/>
  <c r="I6" i="11"/>
  <c r="J5" i="11"/>
  <c r="I5" i="11"/>
  <c r="K5" i="11"/>
  <c r="K3" i="11"/>
  <c r="K4" i="11"/>
  <c r="I4" i="11"/>
  <c r="I136" i="9"/>
  <c r="I135" i="9"/>
  <c r="I134" i="9"/>
  <c r="I132" i="9"/>
  <c r="I133" i="9"/>
  <c r="I130" i="9"/>
  <c r="I131" i="9"/>
  <c r="K129" i="9" a="1"/>
  <c r="K129" i="9" s="1"/>
  <c r="K130" i="9" s="1" a="1"/>
  <c r="K130" i="9" s="1"/>
  <c r="K131" i="9" s="1" a="1"/>
  <c r="K131" i="9" s="1"/>
  <c r="K132" i="9" s="1" a="1"/>
  <c r="K132" i="9" s="1"/>
  <c r="K133" i="9" s="1" a="1"/>
  <c r="K133" i="9" s="1"/>
  <c r="K134" i="9" s="1" a="1"/>
  <c r="K134" i="9" s="1"/>
  <c r="I129" i="9"/>
  <c r="I128" i="9"/>
  <c r="H127" i="9"/>
  <c r="I127" i="9"/>
  <c r="K126" i="9" a="1"/>
  <c r="K126" i="9" s="1"/>
  <c r="I126" i="9"/>
  <c r="I125" i="9"/>
  <c r="I124" i="9"/>
  <c r="I123" i="9"/>
  <c r="I122" i="9"/>
  <c r="I121" i="9"/>
  <c r="I120" i="9"/>
  <c r="I119" i="9"/>
  <c r="K114" i="9" a="1"/>
  <c r="K114" i="9" s="1"/>
  <c r="K117" i="9" a="1"/>
  <c r="K117" i="9" s="1"/>
  <c r="I117" i="9"/>
  <c r="I118" i="9"/>
  <c r="H115" i="9"/>
  <c r="I116" i="9"/>
  <c r="I115" i="9"/>
  <c r="I114" i="9"/>
  <c r="I113" i="9"/>
  <c r="I112" i="9"/>
  <c r="I111" i="9"/>
  <c r="I110" i="9"/>
  <c r="I109" i="9"/>
  <c r="I108" i="9"/>
  <c r="K106" i="9" a="1"/>
  <c r="K106" i="9" s="1"/>
  <c r="I107" i="9"/>
  <c r="I106" i="9"/>
  <c r="I105" i="9"/>
  <c r="K103" i="9" a="1"/>
  <c r="K103" i="9" s="1"/>
  <c r="H104" i="9"/>
  <c r="I104" i="9"/>
  <c r="I103" i="9"/>
  <c r="I102" i="9"/>
  <c r="K98" i="9" a="1"/>
  <c r="K98" i="9" s="1"/>
  <c r="K99" i="9" s="1" a="1"/>
  <c r="K99" i="9" s="1"/>
  <c r="K100" i="9" s="1" a="1"/>
  <c r="K100" i="9" s="1"/>
  <c r="K101" i="9" s="1" a="1"/>
  <c r="K101" i="9" s="1"/>
  <c r="K102" i="9" s="1" a="1"/>
  <c r="K102" i="9" s="1"/>
  <c r="I101" i="9"/>
  <c r="I99" i="9"/>
  <c r="I100" i="9"/>
  <c r="I97" i="9"/>
  <c r="I98" i="9"/>
  <c r="H96" i="9"/>
  <c r="I96" i="9"/>
  <c r="K89" i="9" a="1"/>
  <c r="K89" i="9" s="1"/>
  <c r="I95" i="9"/>
  <c r="I94" i="9"/>
  <c r="I93" i="9"/>
  <c r="I92" i="9"/>
  <c r="I90" i="9"/>
  <c r="I91" i="9"/>
  <c r="I89" i="9"/>
  <c r="I87" i="9"/>
  <c r="I88" i="9"/>
  <c r="H87" i="9"/>
  <c r="K86" i="9" a="1"/>
  <c r="K86" i="9" s="1"/>
  <c r="I86" i="9"/>
  <c r="I85" i="9"/>
  <c r="I84" i="9"/>
  <c r="I83" i="9"/>
  <c r="I82" i="9"/>
  <c r="I81" i="9"/>
  <c r="K80" i="9" a="1"/>
  <c r="K80" i="9" s="1"/>
  <c r="K81" i="9" s="1" a="1"/>
  <c r="K81" i="9" s="1"/>
  <c r="K82" i="9" s="1" a="1"/>
  <c r="K82" i="9" s="1"/>
  <c r="K83" i="9" s="1" a="1"/>
  <c r="K83" i="9" s="1"/>
  <c r="K84" i="9" s="1" a="1"/>
  <c r="K84" i="9" s="1"/>
  <c r="K85" i="9" s="1" a="1"/>
  <c r="K85" i="9" s="1"/>
  <c r="I80" i="9"/>
  <c r="I79" i="9"/>
  <c r="H78" i="9"/>
  <c r="I78" i="9"/>
  <c r="I77" i="9"/>
  <c r="I76" i="9"/>
  <c r="I75" i="9"/>
  <c r="I74" i="9"/>
  <c r="I73" i="9"/>
  <c r="I72" i="9"/>
  <c r="I70" i="9"/>
  <c r="I71" i="9"/>
  <c r="I69" i="9"/>
  <c r="H68" i="9"/>
  <c r="I68" i="9"/>
  <c r="I67" i="9"/>
  <c r="I66" i="9"/>
  <c r="I65" i="9"/>
  <c r="K63" i="9" a="1"/>
  <c r="K63" i="9" s="1"/>
  <c r="K64" i="9" s="1" a="1"/>
  <c r="K64" i="9" s="1"/>
  <c r="K65" i="9" s="1" a="1"/>
  <c r="K65" i="9" s="1"/>
  <c r="I64" i="9"/>
  <c r="I63" i="9"/>
  <c r="I62" i="9"/>
  <c r="H61" i="9"/>
  <c r="I61" i="9"/>
  <c r="I60" i="9"/>
  <c r="I59" i="9"/>
  <c r="I58" i="9"/>
  <c r="I57" i="9"/>
  <c r="I56" i="9"/>
  <c r="K55" i="9" a="1"/>
  <c r="K55" i="9" s="1"/>
  <c r="K56" i="9" s="1" a="1"/>
  <c r="K56" i="9" s="1"/>
  <c r="K57" i="9" s="1" a="1"/>
  <c r="K57" i="9" s="1"/>
  <c r="K58" i="9" s="1" a="1"/>
  <c r="K58" i="9" s="1"/>
  <c r="K59" i="9" s="1" a="1"/>
  <c r="K59" i="9" s="1"/>
  <c r="I55" i="9"/>
  <c r="H53" i="9"/>
  <c r="I54" i="9"/>
  <c r="I53" i="9"/>
  <c r="I52" i="9"/>
  <c r="I51" i="9"/>
  <c r="I50" i="9"/>
  <c r="I49" i="9"/>
  <c r="I47" i="9"/>
  <c r="K44" i="9" a="1"/>
  <c r="K44" i="9" s="1"/>
  <c r="K45" i="9" s="1" a="1"/>
  <c r="K45" i="9" s="1"/>
  <c r="K46" i="9" s="1" a="1"/>
  <c r="K46" i="9" s="1"/>
  <c r="K47" i="9" s="1" a="1"/>
  <c r="K47" i="9" s="1"/>
  <c r="K48" i="9" s="1" a="1"/>
  <c r="K48" i="9" s="1"/>
  <c r="K49" i="9" s="1" a="1"/>
  <c r="K49" i="9" s="1"/>
  <c r="K50" i="9" s="1" a="1"/>
  <c r="K50" i="9" s="1"/>
  <c r="K51" i="9" s="1" a="1"/>
  <c r="K51" i="9" s="1"/>
  <c r="K52" i="9" s="1" a="1"/>
  <c r="K52" i="9" s="1"/>
  <c r="I48" i="9"/>
  <c r="I46" i="9"/>
  <c r="I45" i="9"/>
  <c r="I44" i="9"/>
  <c r="K41" i="9" a="1"/>
  <c r="K41" i="9" s="1"/>
  <c r="H42" i="9"/>
  <c r="I43" i="9"/>
  <c r="I41" i="9"/>
  <c r="I42" i="9"/>
  <c r="I40" i="9"/>
  <c r="I38" i="9"/>
  <c r="I39" i="9"/>
  <c r="I36" i="9"/>
  <c r="I37" i="9"/>
  <c r="K35" i="9" a="1"/>
  <c r="K35" i="9" s="1"/>
  <c r="K36" i="9" s="1" a="1"/>
  <c r="K36" i="9" s="1"/>
  <c r="K37" i="9" s="1" a="1"/>
  <c r="K37" i="9" s="1"/>
  <c r="K38" i="9" s="1" a="1"/>
  <c r="K38" i="9" s="1"/>
  <c r="K39" i="9" s="1" a="1"/>
  <c r="K39" i="9" s="1"/>
  <c r="K40" i="9" s="1" a="1"/>
  <c r="K40" i="9" s="1"/>
  <c r="H33" i="9"/>
  <c r="I35" i="9"/>
  <c r="I34" i="9"/>
  <c r="I33" i="9"/>
  <c r="I32" i="9"/>
  <c r="I31" i="9"/>
  <c r="I30" i="9"/>
  <c r="I29" i="9"/>
  <c r="K27" i="9" a="1"/>
  <c r="K27" i="9" s="1"/>
  <c r="K28" i="9" s="1" a="1"/>
  <c r="K28" i="9" s="1"/>
  <c r="K29" i="9" s="1" a="1"/>
  <c r="K29" i="9" s="1"/>
  <c r="K30" i="9" s="1" a="1"/>
  <c r="K30" i="9" s="1"/>
  <c r="K31" i="9" s="1" a="1"/>
  <c r="K31" i="9" s="1"/>
  <c r="I28" i="9"/>
  <c r="I27" i="9"/>
  <c r="I26" i="9"/>
  <c r="H25" i="9"/>
  <c r="I25" i="9"/>
  <c r="I24" i="9"/>
  <c r="I23" i="9"/>
  <c r="I22" i="9"/>
  <c r="K19" i="9" a="1"/>
  <c r="K19" i="9" s="1"/>
  <c r="K20" i="9" s="1" a="1"/>
  <c r="K20" i="9" s="1"/>
  <c r="K21" i="9" s="1" a="1"/>
  <c r="K21" i="9" s="1"/>
  <c r="K22" i="9" s="1" a="1"/>
  <c r="K22" i="9" s="1"/>
  <c r="K23" i="9" s="1" a="1"/>
  <c r="K23" i="9" s="1"/>
  <c r="I20" i="9"/>
  <c r="I21" i="9"/>
  <c r="I19" i="9"/>
  <c r="I14" i="9"/>
  <c r="I18" i="9"/>
  <c r="H17" i="9"/>
  <c r="I17" i="9"/>
  <c r="I16" i="9"/>
  <c r="I15" i="9"/>
  <c r="I12" i="9"/>
  <c r="I13" i="9"/>
  <c r="K10" i="9" a="1"/>
  <c r="K10" i="9" s="1"/>
  <c r="I11" i="9"/>
  <c r="I10" i="9"/>
  <c r="H8" i="9"/>
  <c r="I9" i="9"/>
  <c r="I8" i="9"/>
  <c r="I7" i="9"/>
  <c r="I6" i="9"/>
  <c r="I4" i="9"/>
  <c r="I5" i="9"/>
  <c r="I3" i="11"/>
  <c r="I2" i="11"/>
  <c r="K2" i="11"/>
  <c r="I3" i="9"/>
  <c r="I2" i="9"/>
  <c r="M6" i="9" l="1"/>
  <c r="K66" i="9" a="1"/>
  <c r="K66" i="9" s="1"/>
  <c r="L136" i="9"/>
  <c r="K118" i="9" a="1"/>
  <c r="K118" i="9" s="1"/>
  <c r="K119" i="9" s="1" a="1"/>
  <c r="K119" i="9" s="1"/>
  <c r="K120" i="9" s="1" a="1"/>
  <c r="K120" i="9" s="1"/>
  <c r="K121" i="9" s="1" a="1"/>
  <c r="K121" i="9" s="1"/>
  <c r="K122" i="9" s="1" a="1"/>
  <c r="K122" i="9" s="1"/>
  <c r="K123" i="9" s="1" a="1"/>
  <c r="K123" i="9" s="1"/>
  <c r="K124" i="9" s="1" a="1"/>
  <c r="K124" i="9" s="1"/>
  <c r="K125" i="9" s="1" a="1"/>
  <c r="K125" i="9" s="1"/>
  <c r="K107" i="9" a="1"/>
  <c r="K107" i="9" s="1"/>
  <c r="K108" i="9" s="1" a="1"/>
  <c r="K108" i="9" s="1"/>
  <c r="K109" i="9" s="1" a="1"/>
  <c r="K109" i="9" s="1"/>
  <c r="K110" i="9" s="1" a="1"/>
  <c r="K110" i="9" s="1"/>
  <c r="K111" i="9" s="1" a="1"/>
  <c r="K111" i="9" s="1"/>
  <c r="K112" i="9" s="1" a="1"/>
  <c r="K112" i="9" s="1"/>
  <c r="K113" i="9" s="1" a="1"/>
  <c r="K113" i="9" s="1"/>
  <c r="L104" i="9"/>
  <c r="K90" i="9" a="1"/>
  <c r="K90" i="9" s="1"/>
  <c r="K91" i="9" s="1" a="1"/>
  <c r="K91" i="9" s="1"/>
  <c r="K92" i="9" s="1" a="1"/>
  <c r="K92" i="9" s="1"/>
  <c r="K93" i="9" s="1" a="1"/>
  <c r="K93" i="9" s="1"/>
  <c r="K94" i="9" s="1" a="1"/>
  <c r="K94" i="9" s="1"/>
  <c r="L87" i="9"/>
  <c r="L61" i="9"/>
  <c r="L53" i="9"/>
  <c r="L42" i="9"/>
  <c r="L33" i="9"/>
  <c r="L25" i="9"/>
  <c r="K11" i="9" a="1"/>
  <c r="K11" i="9" s="1"/>
  <c r="K67" i="9" l="1" a="1"/>
  <c r="K67" i="9" s="1"/>
  <c r="K68" i="9" s="1" a="1"/>
  <c r="K68" i="9" s="1"/>
  <c r="K69" i="9" s="1" a="1"/>
  <c r="K69" i="9" s="1"/>
  <c r="L127" i="9"/>
  <c r="L115" i="9"/>
  <c r="L96" i="9"/>
  <c r="K12" i="9" a="1"/>
  <c r="K12" i="9" s="1"/>
  <c r="L68" i="9" l="1"/>
  <c r="K70" i="9" a="1"/>
  <c r="K70" i="9" s="1"/>
  <c r="K71" i="9" s="1" a="1"/>
  <c r="K71" i="9" s="1"/>
  <c r="K72" i="9" s="1" a="1"/>
  <c r="K72" i="9" s="1"/>
  <c r="K73" i="9" s="1" a="1"/>
  <c r="K73" i="9" s="1"/>
  <c r="K74" i="9" s="1" a="1"/>
  <c r="K74" i="9" s="1"/>
  <c r="K75" i="9" s="1" a="1"/>
  <c r="K75" i="9" s="1"/>
  <c r="K76" i="9" s="1" a="1"/>
  <c r="K76" i="9" s="1"/>
  <c r="K13" i="9" a="1"/>
  <c r="K13" i="9" s="1"/>
  <c r="L78" i="9" l="1"/>
  <c r="K14" i="9" a="1"/>
  <c r="K14" i="9" s="1"/>
  <c r="K15" i="9" l="1" a="1"/>
  <c r="K15" i="9" s="1"/>
  <c r="M386" i="9" l="1"/>
  <c r="M3" i="9"/>
  <c r="M9" i="9"/>
  <c r="M2" i="9"/>
  <c r="M8" i="9"/>
  <c r="M4" i="9"/>
  <c r="M7" i="9"/>
  <c r="M5" i="9"/>
  <c r="M10" i="9"/>
  <c r="M11" i="9"/>
  <c r="M12" i="9"/>
  <c r="M13" i="9"/>
  <c r="M14" i="9"/>
  <c r="M385" i="9"/>
  <c r="M383" i="9"/>
  <c r="M384" i="9"/>
  <c r="M381" i="9"/>
  <c r="M382" i="9"/>
  <c r="M379" i="9"/>
  <c r="M378" i="9"/>
  <c r="M1050" i="9"/>
  <c r="M380" i="9"/>
  <c r="M1048" i="9"/>
  <c r="M1049" i="9"/>
  <c r="M1046" i="9"/>
  <c r="M1047" i="9"/>
  <c r="M1044" i="9"/>
  <c r="M1045" i="9"/>
  <c r="M1042" i="9"/>
  <c r="M1043" i="9"/>
  <c r="M1040" i="9"/>
  <c r="M1041" i="9"/>
  <c r="M1038" i="9"/>
  <c r="M1039" i="9"/>
  <c r="M1036" i="9"/>
  <c r="M1037" i="9"/>
  <c r="M1034" i="9"/>
  <c r="M1035" i="9"/>
  <c r="M1032" i="9"/>
  <c r="M1033" i="9"/>
  <c r="M1030" i="9"/>
  <c r="M1031" i="9"/>
  <c r="M1028" i="9"/>
  <c r="M1029" i="9"/>
  <c r="M1026" i="9"/>
  <c r="M1027" i="9"/>
  <c r="M1024" i="9"/>
  <c r="M1025" i="9"/>
  <c r="M1022" i="9"/>
  <c r="M1023" i="9"/>
  <c r="M1020" i="9"/>
  <c r="M1021" i="9"/>
  <c r="M1018" i="9"/>
  <c r="M1019" i="9"/>
  <c r="M1016" i="9"/>
  <c r="M1017" i="9"/>
  <c r="M1014" i="9"/>
  <c r="M1015" i="9"/>
  <c r="M1012" i="9"/>
  <c r="M1013" i="9"/>
  <c r="M1010" i="9"/>
  <c r="M1011" i="9"/>
  <c r="M1008" i="9"/>
  <c r="M1009" i="9"/>
  <c r="M1006" i="9"/>
  <c r="M1007" i="9"/>
  <c r="M1004" i="9"/>
  <c r="M1005" i="9"/>
  <c r="M1002" i="9"/>
  <c r="M1003" i="9"/>
  <c r="M1000" i="9"/>
  <c r="M1001" i="9"/>
  <c r="M998" i="9"/>
  <c r="M999" i="9"/>
  <c r="M996" i="9"/>
  <c r="M997" i="9"/>
  <c r="M994" i="9"/>
  <c r="M995" i="9"/>
  <c r="M992" i="9"/>
  <c r="M993" i="9"/>
  <c r="M990" i="9"/>
  <c r="M991" i="9"/>
  <c r="M988" i="9"/>
  <c r="M989" i="9"/>
  <c r="M986" i="9"/>
  <c r="M987" i="9"/>
  <c r="M984" i="9"/>
  <c r="M985" i="9"/>
  <c r="M982" i="9"/>
  <c r="M983" i="9"/>
  <c r="M980" i="9"/>
  <c r="M981" i="9"/>
  <c r="M978" i="9"/>
  <c r="M979" i="9"/>
  <c r="M976" i="9"/>
  <c r="M977" i="9"/>
  <c r="M974" i="9"/>
  <c r="M975" i="9"/>
  <c r="M972" i="9"/>
  <c r="M973" i="9"/>
  <c r="M970" i="9"/>
  <c r="M971" i="9"/>
  <c r="M968" i="9"/>
  <c r="M969" i="9"/>
  <c r="M966" i="9"/>
  <c r="M967" i="9"/>
  <c r="M964" i="9"/>
  <c r="M965" i="9"/>
  <c r="M962" i="9"/>
  <c r="M963" i="9"/>
  <c r="M960" i="9"/>
  <c r="M961" i="9"/>
  <c r="M958" i="9"/>
  <c r="M959" i="9"/>
  <c r="M956" i="9"/>
  <c r="M957" i="9"/>
  <c r="M954" i="9"/>
  <c r="M955" i="9"/>
  <c r="M952" i="9"/>
  <c r="M953" i="9"/>
  <c r="M950" i="9"/>
  <c r="M951" i="9"/>
  <c r="M948" i="9"/>
  <c r="M949" i="9"/>
  <c r="M946" i="9"/>
  <c r="M947" i="9"/>
  <c r="M944" i="9"/>
  <c r="M945" i="9"/>
  <c r="M942" i="9"/>
  <c r="M943" i="9"/>
  <c r="M940" i="9"/>
  <c r="M941" i="9"/>
  <c r="M938" i="9"/>
  <c r="M939" i="9"/>
  <c r="M936" i="9"/>
  <c r="M937" i="9"/>
  <c r="M934" i="9"/>
  <c r="M935" i="9"/>
  <c r="M932" i="9"/>
  <c r="M933" i="9"/>
  <c r="M930" i="9"/>
  <c r="M931" i="9"/>
  <c r="M928" i="9"/>
  <c r="M929" i="9"/>
  <c r="M926" i="9"/>
  <c r="M927" i="9"/>
  <c r="M924" i="9"/>
  <c r="M925" i="9"/>
  <c r="M922" i="9"/>
  <c r="M923" i="9"/>
  <c r="M920" i="9"/>
  <c r="M921" i="9"/>
  <c r="M919" i="9"/>
  <c r="M916" i="9"/>
  <c r="M917" i="9"/>
  <c r="M918" i="9"/>
  <c r="M914" i="9"/>
  <c r="M915" i="9"/>
  <c r="M912" i="9"/>
  <c r="M913" i="9"/>
  <c r="M910" i="9"/>
  <c r="M911" i="9"/>
  <c r="M908" i="9"/>
  <c r="M909" i="9"/>
  <c r="M906" i="9"/>
  <c r="M907" i="9"/>
  <c r="M904" i="9"/>
  <c r="M905" i="9"/>
  <c r="M902" i="9"/>
  <c r="M903" i="9"/>
  <c r="M900" i="9"/>
  <c r="M901" i="9"/>
  <c r="M898" i="9"/>
  <c r="M899" i="9"/>
  <c r="M896" i="9"/>
  <c r="M897" i="9"/>
  <c r="M894" i="9"/>
  <c r="M895" i="9"/>
  <c r="M892" i="9"/>
  <c r="M893" i="9"/>
  <c r="M890" i="9"/>
  <c r="M891" i="9"/>
  <c r="M888" i="9"/>
  <c r="M889" i="9"/>
  <c r="M886" i="9"/>
  <c r="M887" i="9"/>
  <c r="M884" i="9"/>
  <c r="M885" i="9"/>
  <c r="M882" i="9"/>
  <c r="M883" i="9"/>
  <c r="M880" i="9"/>
  <c r="M881" i="9"/>
  <c r="M878" i="9"/>
  <c r="M879" i="9"/>
  <c r="M876" i="9"/>
  <c r="M877" i="9"/>
  <c r="M874" i="9"/>
  <c r="M875" i="9"/>
  <c r="M872" i="9"/>
  <c r="M873" i="9"/>
  <c r="M870" i="9"/>
  <c r="M871" i="9"/>
  <c r="M868" i="9"/>
  <c r="M869" i="9"/>
  <c r="M866" i="9"/>
  <c r="M867" i="9"/>
  <c r="M864" i="9"/>
  <c r="M865" i="9"/>
  <c r="M862" i="9"/>
  <c r="M863" i="9"/>
  <c r="M860" i="9"/>
  <c r="M861" i="9"/>
  <c r="M858" i="9"/>
  <c r="M859" i="9"/>
  <c r="M854" i="9"/>
  <c r="M857" i="9"/>
  <c r="M855" i="9"/>
  <c r="M856" i="9"/>
  <c r="M852" i="9"/>
  <c r="M853" i="9"/>
  <c r="M850" i="9"/>
  <c r="M851" i="9"/>
  <c r="M848" i="9"/>
  <c r="M849" i="9"/>
  <c r="M846" i="9"/>
  <c r="M847" i="9"/>
  <c r="M844" i="9"/>
  <c r="M845" i="9"/>
  <c r="M842" i="9"/>
  <c r="M843" i="9"/>
  <c r="M840" i="9"/>
  <c r="M841" i="9"/>
  <c r="M838" i="9"/>
  <c r="M839" i="9"/>
  <c r="M836" i="9"/>
  <c r="M837" i="9"/>
  <c r="M834" i="9"/>
  <c r="M835" i="9"/>
  <c r="M832" i="9"/>
  <c r="M833" i="9"/>
  <c r="M830" i="9"/>
  <c r="M831" i="9"/>
  <c r="M828" i="9"/>
  <c r="M829" i="9"/>
  <c r="M826" i="9"/>
  <c r="M827" i="9"/>
  <c r="M824" i="9"/>
  <c r="M825" i="9"/>
  <c r="M822" i="9"/>
  <c r="M823" i="9"/>
  <c r="M820" i="9"/>
  <c r="M821" i="9"/>
  <c r="M818" i="9"/>
  <c r="M819" i="9"/>
  <c r="M816" i="9"/>
  <c r="M817" i="9"/>
  <c r="M814" i="9"/>
  <c r="M815" i="9"/>
  <c r="M812" i="9"/>
  <c r="M813" i="9"/>
  <c r="M810" i="9"/>
  <c r="M811" i="9"/>
  <c r="M808" i="9"/>
  <c r="M809" i="9"/>
  <c r="M806" i="9"/>
  <c r="M807" i="9"/>
  <c r="M804" i="9"/>
  <c r="M805" i="9"/>
  <c r="M802" i="9"/>
  <c r="M803" i="9"/>
  <c r="M800" i="9"/>
  <c r="M801" i="9"/>
  <c r="M798" i="9"/>
  <c r="M799" i="9"/>
  <c r="M796" i="9"/>
  <c r="M797" i="9"/>
  <c r="M794" i="9"/>
  <c r="M795" i="9"/>
  <c r="M792" i="9"/>
  <c r="M793" i="9"/>
  <c r="M790" i="9"/>
  <c r="M791" i="9"/>
  <c r="M788" i="9"/>
  <c r="M789" i="9"/>
  <c r="M786" i="9"/>
  <c r="M787" i="9"/>
  <c r="M784" i="9"/>
  <c r="M785" i="9"/>
  <c r="M782" i="9"/>
  <c r="M783" i="9"/>
  <c r="M780" i="9"/>
  <c r="M781" i="9"/>
  <c r="M778" i="9"/>
  <c r="M779" i="9"/>
  <c r="M776" i="9"/>
  <c r="M777" i="9"/>
  <c r="M774" i="9"/>
  <c r="M775" i="9"/>
  <c r="M772" i="9"/>
  <c r="M773" i="9"/>
  <c r="M770" i="9"/>
  <c r="M771" i="9"/>
  <c r="M768" i="9"/>
  <c r="M769" i="9"/>
  <c r="M766" i="9"/>
  <c r="M767" i="9"/>
  <c r="M764" i="9"/>
  <c r="M765" i="9"/>
  <c r="M762" i="9"/>
  <c r="M763" i="9"/>
  <c r="M760" i="9"/>
  <c r="M761" i="9"/>
  <c r="M758" i="9"/>
  <c r="M759" i="9"/>
  <c r="M756" i="9"/>
  <c r="M757" i="9"/>
  <c r="M754" i="9"/>
  <c r="M755" i="9"/>
  <c r="M752" i="9"/>
  <c r="M753" i="9"/>
  <c r="M750" i="9"/>
  <c r="M751" i="9"/>
  <c r="M748" i="9"/>
  <c r="M749" i="9"/>
  <c r="M746" i="9"/>
  <c r="M747" i="9"/>
  <c r="M744" i="9"/>
  <c r="M745" i="9"/>
  <c r="M742" i="9"/>
  <c r="M743" i="9"/>
  <c r="M740" i="9"/>
  <c r="M741" i="9"/>
  <c r="M738" i="9"/>
  <c r="M739" i="9"/>
  <c r="M736" i="9"/>
  <c r="M737" i="9"/>
  <c r="M734" i="9"/>
  <c r="M735" i="9"/>
  <c r="M732" i="9"/>
  <c r="M733" i="9"/>
  <c r="M730" i="9"/>
  <c r="M731" i="9"/>
  <c r="M728" i="9"/>
  <c r="M729" i="9"/>
  <c r="M726" i="9"/>
  <c r="M727" i="9"/>
  <c r="M724" i="9"/>
  <c r="M725" i="9"/>
  <c r="M722" i="9"/>
  <c r="M723" i="9"/>
  <c r="M720" i="9"/>
  <c r="M721" i="9"/>
  <c r="M718" i="9"/>
  <c r="M719" i="9"/>
  <c r="M716" i="9"/>
  <c r="M717" i="9"/>
  <c r="M714" i="9"/>
  <c r="M715" i="9"/>
  <c r="M712" i="9"/>
  <c r="M713" i="9"/>
  <c r="M710" i="9"/>
  <c r="M711" i="9"/>
  <c r="M708" i="9"/>
  <c r="M709" i="9"/>
  <c r="M706" i="9"/>
  <c r="M707" i="9"/>
  <c r="M704" i="9"/>
  <c r="M705" i="9"/>
  <c r="M702" i="9"/>
  <c r="M703" i="9"/>
  <c r="M700" i="9"/>
  <c r="M701" i="9"/>
  <c r="M698" i="9"/>
  <c r="M699" i="9"/>
  <c r="M696" i="9"/>
  <c r="M697" i="9"/>
  <c r="M694" i="9"/>
  <c r="M695" i="9"/>
  <c r="M692" i="9"/>
  <c r="M693" i="9"/>
  <c r="M690" i="9"/>
  <c r="M691" i="9"/>
  <c r="M688" i="9"/>
  <c r="M689" i="9"/>
  <c r="M686" i="9"/>
  <c r="M687" i="9"/>
  <c r="M684" i="9"/>
  <c r="M685" i="9"/>
  <c r="M682" i="9"/>
  <c r="M683" i="9"/>
  <c r="M680" i="9"/>
  <c r="M681" i="9"/>
  <c r="M678" i="9"/>
  <c r="M679" i="9"/>
  <c r="M675" i="9"/>
  <c r="M677" i="9"/>
  <c r="M676" i="9"/>
  <c r="M673" i="9"/>
  <c r="M674" i="9"/>
  <c r="M661" i="9"/>
  <c r="M672" i="9"/>
  <c r="M664" i="9"/>
  <c r="M667" i="9"/>
  <c r="M665" i="9"/>
  <c r="M668" i="9"/>
  <c r="M671" i="9"/>
  <c r="M669" i="9"/>
  <c r="M660" i="9"/>
  <c r="M666" i="9"/>
  <c r="M663" i="9"/>
  <c r="M662" i="9"/>
  <c r="M670" i="9"/>
  <c r="M659" i="9"/>
  <c r="M657" i="9"/>
  <c r="M658" i="9"/>
  <c r="M655" i="9"/>
  <c r="M656" i="9"/>
  <c r="M653" i="9"/>
  <c r="M654" i="9"/>
  <c r="M651" i="9"/>
  <c r="M652" i="9"/>
  <c r="M649" i="9"/>
  <c r="M650" i="9"/>
  <c r="M647" i="9"/>
  <c r="M648" i="9"/>
  <c r="M645" i="9"/>
  <c r="M646" i="9"/>
  <c r="M643" i="9"/>
  <c r="M644" i="9"/>
  <c r="M641" i="9"/>
  <c r="M642" i="9"/>
  <c r="M639" i="9"/>
  <c r="M640" i="9"/>
  <c r="M637" i="9"/>
  <c r="M638" i="9"/>
  <c r="M635" i="9"/>
  <c r="M636" i="9"/>
  <c r="M633" i="9"/>
  <c r="M634" i="9"/>
  <c r="M631" i="9"/>
  <c r="M632" i="9"/>
  <c r="M622" i="9"/>
  <c r="M630" i="9"/>
  <c r="M628" i="9"/>
  <c r="M629" i="9"/>
  <c r="M626" i="9"/>
  <c r="M627" i="9"/>
  <c r="M624" i="9"/>
  <c r="M625" i="9"/>
  <c r="M621" i="9"/>
  <c r="M623" i="9"/>
  <c r="M619" i="9"/>
  <c r="M620" i="9"/>
  <c r="M617" i="9"/>
  <c r="M618" i="9"/>
  <c r="M615" i="9"/>
  <c r="M616" i="9"/>
  <c r="M613" i="9"/>
  <c r="M614" i="9"/>
  <c r="M611" i="9"/>
  <c r="M612" i="9"/>
  <c r="M609" i="9"/>
  <c r="M610" i="9"/>
  <c r="M607" i="9"/>
  <c r="M608" i="9"/>
  <c r="M605" i="9"/>
  <c r="M606" i="9"/>
  <c r="M603" i="9"/>
  <c r="M604" i="9"/>
  <c r="M601" i="9"/>
  <c r="M602" i="9"/>
  <c r="M599" i="9"/>
  <c r="M600" i="9"/>
  <c r="M597" i="9"/>
  <c r="M598" i="9"/>
  <c r="M595" i="9"/>
  <c r="M596" i="9"/>
  <c r="M593" i="9"/>
  <c r="M594" i="9"/>
  <c r="M591" i="9"/>
  <c r="M592" i="9"/>
  <c r="M589" i="9"/>
  <c r="M590" i="9"/>
  <c r="M587" i="9"/>
  <c r="M588" i="9"/>
  <c r="M585" i="9"/>
  <c r="M586" i="9"/>
  <c r="M583" i="9"/>
  <c r="M584" i="9"/>
  <c r="M581" i="9"/>
  <c r="M582" i="9"/>
  <c r="M579" i="9"/>
  <c r="M580" i="9"/>
  <c r="M577" i="9"/>
  <c r="M578" i="9"/>
  <c r="M575" i="9"/>
  <c r="M576" i="9"/>
  <c r="M573" i="9"/>
  <c r="M574" i="9"/>
  <c r="M571" i="9"/>
  <c r="M572" i="9"/>
  <c r="M569" i="9"/>
  <c r="M570" i="9"/>
  <c r="M567" i="9"/>
  <c r="M568" i="9"/>
  <c r="M565" i="9"/>
  <c r="M566" i="9"/>
  <c r="M563" i="9"/>
  <c r="M564" i="9"/>
  <c r="M561" i="9"/>
  <c r="M562" i="9"/>
  <c r="M559" i="9"/>
  <c r="M560" i="9"/>
  <c r="M557" i="9"/>
  <c r="M558" i="9"/>
  <c r="M555" i="9"/>
  <c r="M556" i="9"/>
  <c r="M553" i="9"/>
  <c r="M554" i="9"/>
  <c r="M551" i="9"/>
  <c r="M552" i="9"/>
  <c r="M549" i="9"/>
  <c r="M550" i="9"/>
  <c r="M547" i="9"/>
  <c r="M548" i="9"/>
  <c r="M545" i="9"/>
  <c r="M546" i="9"/>
  <c r="M543" i="9"/>
  <c r="M544" i="9"/>
  <c r="M541" i="9"/>
  <c r="M542" i="9"/>
  <c r="M539" i="9"/>
  <c r="M540" i="9"/>
  <c r="M537" i="9"/>
  <c r="M538" i="9"/>
  <c r="M535" i="9"/>
  <c r="M536" i="9"/>
  <c r="M533" i="9"/>
  <c r="M534" i="9"/>
  <c r="M531" i="9"/>
  <c r="M532" i="9"/>
  <c r="M529" i="9"/>
  <c r="M530" i="9"/>
  <c r="M527" i="9"/>
  <c r="M528" i="9"/>
  <c r="M525" i="9"/>
  <c r="M526" i="9"/>
  <c r="M523" i="9"/>
  <c r="M524" i="9"/>
  <c r="M521" i="9"/>
  <c r="M522" i="9"/>
  <c r="M519" i="9"/>
  <c r="M520" i="9"/>
  <c r="M517" i="9"/>
  <c r="M518" i="9"/>
  <c r="M515" i="9"/>
  <c r="M516" i="9"/>
  <c r="M513" i="9"/>
  <c r="M514" i="9"/>
  <c r="M508" i="9"/>
  <c r="M509" i="9"/>
  <c r="M511" i="9"/>
  <c r="M512" i="9"/>
  <c r="M507" i="9"/>
  <c r="M510" i="9"/>
  <c r="M506" i="9"/>
  <c r="M504" i="9"/>
  <c r="M505" i="9"/>
  <c r="M502" i="9"/>
  <c r="M503" i="9"/>
  <c r="M500" i="9"/>
  <c r="M501" i="9"/>
  <c r="M498" i="9"/>
  <c r="M499" i="9"/>
  <c r="M496" i="9"/>
  <c r="M497" i="9"/>
  <c r="M494" i="9"/>
  <c r="M495" i="9"/>
  <c r="M492" i="9"/>
  <c r="M493" i="9"/>
  <c r="M490" i="9"/>
  <c r="M491" i="9"/>
  <c r="M488" i="9"/>
  <c r="M489" i="9"/>
  <c r="M486" i="9"/>
  <c r="M487" i="9"/>
  <c r="M484" i="9"/>
  <c r="M485" i="9"/>
  <c r="M482" i="9"/>
  <c r="M483" i="9"/>
  <c r="M480" i="9"/>
  <c r="M481" i="9"/>
  <c r="M478" i="9"/>
  <c r="M479" i="9"/>
  <c r="M476" i="9"/>
  <c r="M477" i="9"/>
  <c r="M474" i="9"/>
  <c r="M475" i="9"/>
  <c r="M472" i="9"/>
  <c r="M473" i="9"/>
  <c r="M470" i="9"/>
  <c r="M471" i="9"/>
  <c r="M468" i="9"/>
  <c r="M469" i="9"/>
  <c r="M466" i="9"/>
  <c r="M467" i="9"/>
  <c r="M464" i="9"/>
  <c r="M465" i="9"/>
  <c r="M462" i="9"/>
  <c r="M463" i="9"/>
  <c r="M460" i="9"/>
  <c r="M461" i="9"/>
  <c r="M458" i="9"/>
  <c r="M459" i="9"/>
  <c r="M456" i="9"/>
  <c r="M457" i="9"/>
  <c r="M454" i="9"/>
  <c r="M455" i="9"/>
  <c r="M452" i="9"/>
  <c r="M453" i="9"/>
  <c r="M450" i="9"/>
  <c r="M451" i="9"/>
  <c r="M448" i="9"/>
  <c r="M449" i="9"/>
  <c r="M446" i="9"/>
  <c r="M447" i="9"/>
  <c r="M444" i="9"/>
  <c r="M445" i="9"/>
  <c r="M442" i="9"/>
  <c r="M443" i="9"/>
  <c r="M440" i="9"/>
  <c r="M441" i="9"/>
  <c r="M438" i="9"/>
  <c r="M439" i="9"/>
  <c r="M436" i="9"/>
  <c r="M437" i="9"/>
  <c r="M434" i="9"/>
  <c r="M435" i="9"/>
  <c r="M432" i="9"/>
  <c r="M433" i="9"/>
  <c r="M430" i="9"/>
  <c r="M431" i="9"/>
  <c r="M428" i="9"/>
  <c r="M429" i="9"/>
  <c r="M426" i="9"/>
  <c r="M427" i="9"/>
  <c r="M424" i="9"/>
  <c r="M425" i="9"/>
  <c r="M422" i="9"/>
  <c r="M423" i="9"/>
  <c r="M420" i="9"/>
  <c r="M421" i="9"/>
  <c r="M418" i="9"/>
  <c r="M419" i="9"/>
  <c r="M416" i="9"/>
  <c r="M417" i="9"/>
  <c r="M414" i="9"/>
  <c r="M415" i="9"/>
  <c r="M412" i="9"/>
  <c r="M413" i="9"/>
  <c r="M410" i="9"/>
  <c r="M411" i="9"/>
  <c r="M408" i="9"/>
  <c r="M409" i="9"/>
  <c r="M406" i="9"/>
  <c r="M407" i="9"/>
  <c r="M404" i="9"/>
  <c r="M405" i="9"/>
  <c r="M402" i="9"/>
  <c r="M403" i="9"/>
  <c r="M400" i="9"/>
  <c r="M401" i="9"/>
  <c r="M398" i="9"/>
  <c r="M399" i="9"/>
  <c r="M396" i="9"/>
  <c r="M397" i="9"/>
  <c r="M394" i="9"/>
  <c r="M395" i="9"/>
  <c r="M392" i="9"/>
  <c r="M393" i="9"/>
  <c r="M390" i="9"/>
  <c r="M391" i="9"/>
  <c r="M388" i="9"/>
  <c r="M389" i="9"/>
  <c r="M377" i="9"/>
  <c r="M387" i="9"/>
  <c r="M375" i="9"/>
  <c r="M376" i="9"/>
  <c r="M372" i="9"/>
  <c r="M373" i="9"/>
  <c r="M374" i="9"/>
  <c r="M370" i="9"/>
  <c r="M371" i="9"/>
  <c r="M368" i="9"/>
  <c r="M369" i="9"/>
  <c r="M366" i="9"/>
  <c r="M367" i="9"/>
  <c r="M364" i="9"/>
  <c r="M365" i="9"/>
  <c r="M362" i="9"/>
  <c r="M363" i="9"/>
  <c r="M360" i="9"/>
  <c r="M361" i="9"/>
  <c r="M358" i="9"/>
  <c r="M359" i="9"/>
  <c r="M356" i="9"/>
  <c r="M357" i="9"/>
  <c r="M354" i="9"/>
  <c r="M355" i="9"/>
  <c r="M352" i="9"/>
  <c r="M353" i="9"/>
  <c r="M350" i="9"/>
  <c r="M351" i="9"/>
  <c r="M348" i="9"/>
  <c r="M349" i="9"/>
  <c r="M346" i="9"/>
  <c r="M347" i="9"/>
  <c r="M345" i="9"/>
  <c r="M344" i="9"/>
  <c r="M342" i="9"/>
  <c r="M343" i="9"/>
  <c r="M340" i="9"/>
  <c r="M341" i="9"/>
  <c r="M338" i="9"/>
  <c r="M339" i="9"/>
  <c r="M336" i="9"/>
  <c r="M337" i="9"/>
  <c r="M334" i="9"/>
  <c r="M335" i="9"/>
  <c r="M332" i="9"/>
  <c r="M333" i="9"/>
  <c r="M330" i="9"/>
  <c r="M331" i="9"/>
  <c r="M328" i="9"/>
  <c r="M329" i="9"/>
  <c r="M326" i="9"/>
  <c r="M327" i="9"/>
  <c r="M324" i="9"/>
  <c r="M325" i="9"/>
  <c r="M322" i="9"/>
  <c r="M323" i="9"/>
  <c r="M320" i="9"/>
  <c r="M321" i="9"/>
  <c r="M318" i="9"/>
  <c r="M319" i="9"/>
  <c r="M316" i="9"/>
  <c r="M317" i="9"/>
  <c r="M314" i="9"/>
  <c r="M315" i="9"/>
  <c r="M312" i="9"/>
  <c r="M313" i="9"/>
  <c r="M310" i="9"/>
  <c r="M311" i="9"/>
  <c r="M308" i="9"/>
  <c r="M309" i="9"/>
  <c r="M306" i="9"/>
  <c r="M307" i="9"/>
  <c r="M304" i="9"/>
  <c r="M305" i="9"/>
  <c r="M302" i="9"/>
  <c r="M303" i="9"/>
  <c r="M300" i="9"/>
  <c r="M301" i="9"/>
  <c r="M298" i="9"/>
  <c r="M299" i="9"/>
  <c r="M296" i="9"/>
  <c r="M297" i="9"/>
  <c r="M294" i="9"/>
  <c r="M295" i="9"/>
  <c r="M292" i="9"/>
  <c r="M293" i="9"/>
  <c r="M290" i="9"/>
  <c r="M291" i="9"/>
  <c r="M288" i="9"/>
  <c r="M289" i="9"/>
  <c r="M286" i="9"/>
  <c r="M287" i="9"/>
  <c r="M284" i="9"/>
  <c r="M285" i="9"/>
  <c r="M282" i="9"/>
  <c r="M283" i="9"/>
  <c r="M280" i="9"/>
  <c r="M281" i="9"/>
  <c r="M278" i="9"/>
  <c r="M279" i="9"/>
  <c r="M276" i="9"/>
  <c r="M277" i="9"/>
  <c r="M274" i="9"/>
  <c r="M275" i="9"/>
  <c r="M272" i="9"/>
  <c r="M273" i="9"/>
  <c r="M270" i="9"/>
  <c r="M271" i="9"/>
  <c r="M268" i="9"/>
  <c r="M269" i="9"/>
  <c r="M266" i="9"/>
  <c r="M267" i="9"/>
  <c r="M264" i="9"/>
  <c r="M265" i="9"/>
  <c r="M262" i="9"/>
  <c r="M263" i="9"/>
  <c r="M260" i="9"/>
  <c r="M261" i="9"/>
  <c r="M258" i="9"/>
  <c r="M259" i="9"/>
  <c r="M256" i="9"/>
  <c r="M257" i="9"/>
  <c r="M254" i="9"/>
  <c r="M255" i="9"/>
  <c r="M252" i="9"/>
  <c r="M253" i="9"/>
  <c r="M250" i="9"/>
  <c r="M251" i="9"/>
  <c r="M248" i="9"/>
  <c r="M249" i="9"/>
  <c r="M246" i="9"/>
  <c r="M247" i="9"/>
  <c r="M244" i="9"/>
  <c r="M245" i="9"/>
  <c r="M242" i="9"/>
  <c r="M243" i="9"/>
  <c r="M240" i="9"/>
  <c r="M241" i="9"/>
  <c r="M238" i="9"/>
  <c r="M239" i="9"/>
  <c r="M236" i="9"/>
  <c r="M237" i="9"/>
  <c r="M234" i="9"/>
  <c r="M235" i="9"/>
  <c r="M232" i="9"/>
  <c r="M233" i="9"/>
  <c r="M230" i="9"/>
  <c r="M231" i="9"/>
  <c r="M228" i="9"/>
  <c r="M229" i="9"/>
  <c r="M226" i="9"/>
  <c r="M227" i="9"/>
  <c r="M224" i="9"/>
  <c r="M225" i="9"/>
  <c r="M221" i="9"/>
  <c r="M223" i="9"/>
  <c r="M222" i="9"/>
  <c r="M219" i="9"/>
  <c r="M220" i="9"/>
  <c r="M217" i="9"/>
  <c r="M218" i="9"/>
  <c r="M215" i="9"/>
  <c r="M216" i="9"/>
  <c r="M213" i="9"/>
  <c r="M214" i="9"/>
  <c r="M211" i="9"/>
  <c r="M212" i="9"/>
  <c r="M209" i="9"/>
  <c r="M210" i="9"/>
  <c r="M207" i="9"/>
  <c r="M208" i="9"/>
  <c r="M205" i="9"/>
  <c r="M206" i="9"/>
  <c r="M203" i="9"/>
  <c r="M204" i="9"/>
  <c r="M201" i="9"/>
  <c r="M202" i="9"/>
  <c r="M199" i="9"/>
  <c r="M200" i="9"/>
  <c r="M197" i="9"/>
  <c r="M198" i="9"/>
  <c r="M195" i="9"/>
  <c r="M196" i="9"/>
  <c r="M193" i="9"/>
  <c r="M194" i="9"/>
  <c r="M191" i="9"/>
  <c r="M192" i="9"/>
  <c r="M189" i="9"/>
  <c r="M190" i="9"/>
  <c r="M187" i="9"/>
  <c r="M188" i="9"/>
  <c r="M185" i="9"/>
  <c r="M186" i="9"/>
  <c r="M183" i="9"/>
  <c r="M184" i="9"/>
  <c r="M181" i="9"/>
  <c r="M182" i="9"/>
  <c r="M179" i="9"/>
  <c r="M180" i="9"/>
  <c r="M177" i="9"/>
  <c r="M178" i="9"/>
  <c r="M175" i="9"/>
  <c r="M176" i="9"/>
  <c r="M173" i="9"/>
  <c r="M174" i="9"/>
  <c r="M170" i="9"/>
  <c r="M172" i="9"/>
  <c r="M171" i="9"/>
  <c r="M168" i="9"/>
  <c r="M169" i="9"/>
  <c r="M167" i="9"/>
  <c r="M166" i="9"/>
  <c r="M164" i="9"/>
  <c r="M165" i="9"/>
  <c r="M162" i="9"/>
  <c r="M163" i="9"/>
  <c r="M156" i="9"/>
  <c r="M160" i="9"/>
  <c r="M159" i="9"/>
  <c r="M161" i="9"/>
  <c r="M158" i="9"/>
  <c r="M157" i="9"/>
  <c r="M155" i="9"/>
  <c r="M153" i="9"/>
  <c r="M154" i="9"/>
  <c r="M151" i="9"/>
  <c r="M152" i="9"/>
  <c r="M148" i="9"/>
  <c r="M150" i="9"/>
  <c r="M149" i="9"/>
  <c r="M146" i="9"/>
  <c r="M147" i="9"/>
  <c r="M144" i="9"/>
  <c r="M145" i="9"/>
  <c r="M142" i="9"/>
  <c r="M143" i="9"/>
  <c r="M140" i="9"/>
  <c r="M141" i="9"/>
  <c r="M138" i="9"/>
  <c r="M139" i="9"/>
  <c r="M136" i="9"/>
  <c r="M137" i="9"/>
  <c r="M134" i="9"/>
  <c r="M135" i="9"/>
  <c r="M132" i="9"/>
  <c r="M133" i="9"/>
  <c r="M130" i="9"/>
  <c r="M131" i="9"/>
  <c r="M128" i="9"/>
  <c r="M129" i="9"/>
  <c r="M126" i="9"/>
  <c r="M127" i="9"/>
  <c r="M124" i="9"/>
  <c r="M125" i="9"/>
  <c r="M122" i="9"/>
  <c r="M123" i="9"/>
  <c r="M120" i="9"/>
  <c r="M121" i="9"/>
  <c r="M118" i="9"/>
  <c r="M119" i="9"/>
  <c r="M116" i="9"/>
  <c r="M117" i="9"/>
  <c r="M114" i="9"/>
  <c r="M115" i="9"/>
  <c r="M112" i="9"/>
  <c r="M113" i="9"/>
  <c r="M110" i="9"/>
  <c r="M111" i="9"/>
  <c r="M108" i="9"/>
  <c r="M109" i="9"/>
  <c r="M107" i="9"/>
  <c r="M105" i="9"/>
  <c r="M106" i="9"/>
  <c r="M103" i="9"/>
  <c r="M104" i="9"/>
  <c r="M101" i="9"/>
  <c r="M102" i="9"/>
  <c r="M99" i="9"/>
  <c r="M100" i="9"/>
  <c r="M97" i="9"/>
  <c r="M98" i="9"/>
  <c r="M95" i="9"/>
  <c r="M96" i="9"/>
  <c r="M92" i="9"/>
  <c r="M94" i="9"/>
  <c r="M93" i="9"/>
  <c r="M90" i="9"/>
  <c r="M91" i="9"/>
  <c r="M88" i="9"/>
  <c r="M89" i="9"/>
  <c r="M86" i="9"/>
  <c r="M87" i="9"/>
  <c r="M84" i="9"/>
  <c r="M85" i="9"/>
  <c r="M82" i="9"/>
  <c r="M83" i="9"/>
  <c r="M80" i="9"/>
  <c r="M81" i="9"/>
  <c r="M78" i="9"/>
  <c r="M79" i="9"/>
  <c r="M76" i="9"/>
  <c r="M77" i="9"/>
  <c r="M74" i="9"/>
  <c r="M75" i="9"/>
  <c r="M72" i="9"/>
  <c r="M73" i="9"/>
  <c r="M70" i="9"/>
  <c r="M71" i="9"/>
  <c r="M68" i="9"/>
  <c r="M69" i="9"/>
  <c r="M66" i="9"/>
  <c r="M67" i="9"/>
  <c r="M64" i="9"/>
  <c r="M65" i="9"/>
  <c r="M62" i="9"/>
  <c r="M63" i="9"/>
  <c r="M60" i="9"/>
  <c r="M61" i="9"/>
  <c r="M58" i="9"/>
  <c r="M59" i="9"/>
  <c r="M56" i="9"/>
  <c r="M57" i="9"/>
  <c r="M54" i="9"/>
  <c r="M55" i="9"/>
  <c r="M52" i="9"/>
  <c r="M53" i="9"/>
  <c r="M50" i="9"/>
  <c r="M51" i="9"/>
  <c r="M48" i="9"/>
  <c r="M49" i="9"/>
  <c r="M46" i="9"/>
  <c r="M47" i="9"/>
  <c r="M44" i="9"/>
  <c r="M45" i="9"/>
  <c r="M42" i="9"/>
  <c r="M43" i="9"/>
  <c r="M40" i="9"/>
  <c r="M41" i="9"/>
  <c r="M38" i="9"/>
  <c r="M39" i="9"/>
  <c r="M36" i="9"/>
  <c r="M37" i="9"/>
  <c r="M34" i="9"/>
  <c r="M35" i="9"/>
  <c r="M32" i="9"/>
  <c r="M33" i="9"/>
  <c r="M30" i="9"/>
  <c r="M31" i="9"/>
  <c r="M28" i="9"/>
  <c r="M29" i="9"/>
  <c r="M26" i="9"/>
  <c r="M27" i="9"/>
  <c r="M24" i="9"/>
  <c r="M25" i="9"/>
  <c r="M22" i="9"/>
  <c r="M23" i="9"/>
  <c r="M20" i="9"/>
  <c r="M21" i="9"/>
  <c r="L17" i="9"/>
  <c r="M19" i="9"/>
  <c r="M15" i="9"/>
  <c r="M17" i="9"/>
  <c r="M16" i="9"/>
  <c r="M18" i="9"/>
  <c r="G668" i="9" l="1" a="1"/>
  <c r="G668" i="9" s="1"/>
  <c r="I1050" i="9" s="1"/>
  <c r="H668" i="9"/>
  <c r="L668" i="9"/>
  <c r="I1048" i="9" l="1"/>
  <c r="I1049" i="9"/>
  <c r="I1046" i="9"/>
  <c r="I1047" i="9"/>
  <c r="I1044" i="9"/>
  <c r="I1045" i="9"/>
  <c r="I1042" i="9"/>
  <c r="I1043" i="9"/>
  <c r="I1040" i="9"/>
  <c r="I1041" i="9"/>
  <c r="I1038" i="9"/>
  <c r="I1039" i="9"/>
  <c r="I1036" i="9"/>
  <c r="I1037" i="9"/>
  <c r="I1034" i="9"/>
  <c r="I1035" i="9"/>
  <c r="I1032" i="9"/>
  <c r="I1033" i="9"/>
  <c r="I1030" i="9"/>
  <c r="I1031" i="9"/>
  <c r="I1028" i="9"/>
  <c r="I1029" i="9"/>
  <c r="I1026" i="9"/>
  <c r="I1027" i="9"/>
  <c r="I1024" i="9"/>
  <c r="I1025" i="9"/>
  <c r="I1022" i="9"/>
  <c r="I1023" i="9"/>
  <c r="I1020" i="9"/>
  <c r="I1021" i="9"/>
  <c r="I1018" i="9"/>
  <c r="I1019" i="9"/>
  <c r="I1016" i="9"/>
  <c r="I1017" i="9"/>
  <c r="I1014" i="9"/>
  <c r="I1015" i="9"/>
  <c r="I1012" i="9"/>
  <c r="I1013" i="9"/>
  <c r="I1010" i="9"/>
  <c r="I1011" i="9"/>
  <c r="I1008" i="9"/>
  <c r="I1009" i="9"/>
  <c r="I1006" i="9"/>
  <c r="I1007" i="9"/>
  <c r="I1004" i="9"/>
  <c r="I1005" i="9"/>
  <c r="I1002" i="9"/>
  <c r="I1003" i="9"/>
  <c r="I1000" i="9"/>
  <c r="I1001" i="9"/>
  <c r="I998" i="9"/>
  <c r="I999" i="9"/>
  <c r="I996" i="9"/>
  <c r="I997" i="9"/>
  <c r="I994" i="9"/>
  <c r="I995" i="9"/>
  <c r="I992" i="9"/>
  <c r="I993" i="9"/>
  <c r="I990" i="9"/>
  <c r="I991" i="9"/>
  <c r="I988" i="9"/>
  <c r="I989" i="9"/>
  <c r="I986" i="9"/>
  <c r="I987" i="9"/>
  <c r="I984" i="9"/>
  <c r="I985" i="9"/>
  <c r="I982" i="9"/>
  <c r="I983" i="9"/>
  <c r="I980" i="9"/>
  <c r="I981" i="9"/>
  <c r="I978" i="9"/>
  <c r="I979" i="9"/>
  <c r="I976" i="9"/>
  <c r="I977" i="9"/>
  <c r="I974" i="9"/>
  <c r="I975" i="9"/>
  <c r="I972" i="9"/>
  <c r="I973" i="9"/>
  <c r="I970" i="9"/>
  <c r="I971" i="9"/>
  <c r="I968" i="9"/>
  <c r="I969" i="9"/>
  <c r="I966" i="9"/>
  <c r="I967" i="9"/>
  <c r="I964" i="9"/>
  <c r="I965" i="9"/>
  <c r="I962" i="9"/>
  <c r="I963" i="9"/>
  <c r="I960" i="9"/>
  <c r="I961" i="9"/>
  <c r="I958" i="9"/>
  <c r="I959" i="9"/>
  <c r="I956" i="9"/>
  <c r="I957" i="9"/>
  <c r="I954" i="9"/>
  <c r="I955" i="9"/>
  <c r="I952" i="9"/>
  <c r="I953" i="9"/>
  <c r="I950" i="9"/>
  <c r="I951" i="9"/>
  <c r="I948" i="9"/>
  <c r="I949" i="9"/>
  <c r="I946" i="9"/>
  <c r="I947" i="9"/>
  <c r="I944" i="9"/>
  <c r="I945" i="9"/>
  <c r="I942" i="9"/>
  <c r="I943" i="9"/>
  <c r="I940" i="9"/>
  <c r="I941" i="9"/>
  <c r="I938" i="9"/>
  <c r="I939" i="9"/>
  <c r="I936" i="9"/>
  <c r="I937" i="9"/>
  <c r="I934" i="9"/>
  <c r="I935" i="9"/>
  <c r="I932" i="9"/>
  <c r="I933" i="9"/>
  <c r="I930" i="9"/>
  <c r="I931" i="9"/>
  <c r="I928" i="9"/>
  <c r="I929" i="9"/>
  <c r="I926" i="9"/>
  <c r="I927" i="9"/>
  <c r="I924" i="9"/>
  <c r="I925" i="9"/>
  <c r="I922" i="9"/>
  <c r="I923" i="9"/>
  <c r="I920" i="9"/>
  <c r="I921" i="9"/>
  <c r="I919" i="9"/>
  <c r="I916" i="9"/>
  <c r="I917" i="9"/>
  <c r="I918" i="9"/>
  <c r="I914" i="9"/>
  <c r="I915" i="9"/>
  <c r="I912" i="9"/>
  <c r="I913" i="9"/>
  <c r="I910" i="9"/>
  <c r="I911" i="9"/>
  <c r="I908" i="9"/>
  <c r="I909" i="9"/>
  <c r="I906" i="9"/>
  <c r="I907" i="9"/>
  <c r="I904" i="9"/>
  <c r="I905" i="9"/>
  <c r="I902" i="9"/>
  <c r="I903" i="9"/>
  <c r="I900" i="9"/>
  <c r="I901" i="9"/>
  <c r="I898" i="9"/>
  <c r="I899" i="9"/>
  <c r="I896" i="9"/>
  <c r="I897" i="9"/>
  <c r="I894" i="9"/>
  <c r="I895" i="9"/>
  <c r="I892" i="9"/>
  <c r="I893" i="9"/>
  <c r="I890" i="9"/>
  <c r="I891" i="9"/>
  <c r="I888" i="9"/>
  <c r="I889" i="9"/>
  <c r="I886" i="9"/>
  <c r="I887" i="9"/>
  <c r="I884" i="9"/>
  <c r="I885" i="9"/>
  <c r="I882" i="9"/>
  <c r="I883" i="9"/>
  <c r="I880" i="9"/>
  <c r="I881" i="9"/>
  <c r="I878" i="9"/>
  <c r="I879" i="9"/>
  <c r="I876" i="9"/>
  <c r="I877" i="9"/>
  <c r="I874" i="9"/>
  <c r="I875" i="9"/>
  <c r="I872" i="9"/>
  <c r="I873" i="9"/>
  <c r="I870" i="9"/>
  <c r="I871" i="9"/>
  <c r="I868" i="9"/>
  <c r="I869" i="9"/>
  <c r="I866" i="9"/>
  <c r="I867" i="9"/>
  <c r="I864" i="9"/>
  <c r="I865" i="9"/>
  <c r="I862" i="9"/>
  <c r="I863" i="9"/>
  <c r="I860" i="9"/>
  <c r="I861" i="9"/>
  <c r="I858" i="9"/>
  <c r="I859" i="9"/>
  <c r="I854" i="9"/>
  <c r="I857" i="9"/>
  <c r="I855" i="9"/>
  <c r="I856" i="9"/>
  <c r="I852" i="9"/>
  <c r="I853" i="9"/>
  <c r="I850" i="9"/>
  <c r="I851" i="9"/>
  <c r="I848" i="9"/>
  <c r="I849" i="9"/>
  <c r="I846" i="9"/>
  <c r="I847" i="9"/>
  <c r="I844" i="9"/>
  <c r="I845" i="9"/>
  <c r="I842" i="9"/>
  <c r="I843" i="9"/>
  <c r="I841" i="9"/>
  <c r="I840" i="9"/>
  <c r="I838" i="9"/>
  <c r="I839" i="9"/>
  <c r="I836" i="9"/>
  <c r="I837" i="9"/>
  <c r="I834" i="9"/>
  <c r="I835" i="9"/>
  <c r="I832" i="9"/>
  <c r="I833" i="9"/>
  <c r="I830" i="9"/>
  <c r="I831" i="9"/>
  <c r="I828" i="9"/>
  <c r="I829" i="9"/>
  <c r="I826" i="9"/>
  <c r="I827" i="9"/>
  <c r="I824" i="9"/>
  <c r="I825" i="9"/>
  <c r="I822" i="9"/>
  <c r="I823" i="9"/>
  <c r="I820" i="9"/>
  <c r="I821" i="9"/>
  <c r="I818" i="9"/>
  <c r="I819" i="9"/>
  <c r="I816" i="9"/>
  <c r="I817" i="9"/>
  <c r="I814" i="9"/>
  <c r="I815" i="9"/>
  <c r="I812" i="9"/>
  <c r="I813" i="9"/>
  <c r="I810" i="9"/>
  <c r="I811" i="9"/>
  <c r="I808" i="9"/>
  <c r="I809" i="9"/>
  <c r="I806" i="9"/>
  <c r="I807" i="9"/>
  <c r="I804" i="9"/>
  <c r="I805" i="9"/>
  <c r="I802" i="9"/>
  <c r="I803" i="9"/>
  <c r="I800" i="9"/>
  <c r="I801" i="9"/>
  <c r="I798" i="9"/>
  <c r="I799" i="9"/>
  <c r="I796" i="9"/>
  <c r="I797" i="9"/>
  <c r="I794" i="9"/>
  <c r="I795" i="9"/>
  <c r="I792" i="9"/>
  <c r="I793" i="9"/>
  <c r="I790" i="9"/>
  <c r="I791" i="9"/>
  <c r="I788" i="9"/>
  <c r="I789" i="9"/>
  <c r="I786" i="9"/>
  <c r="I787" i="9"/>
  <c r="I784" i="9"/>
  <c r="I785" i="9"/>
  <c r="I782" i="9"/>
  <c r="I783" i="9"/>
  <c r="I780" i="9"/>
  <c r="I781" i="9"/>
  <c r="I778" i="9"/>
  <c r="I779" i="9"/>
  <c r="I776" i="9"/>
  <c r="I777" i="9"/>
  <c r="I774" i="9"/>
  <c r="I775" i="9"/>
  <c r="I772" i="9"/>
  <c r="I773" i="9"/>
  <c r="I770" i="9"/>
  <c r="I771" i="9"/>
  <c r="I768" i="9"/>
  <c r="I769" i="9"/>
  <c r="I766" i="9"/>
  <c r="I767" i="9"/>
  <c r="I764" i="9"/>
  <c r="I765" i="9"/>
  <c r="I762" i="9"/>
  <c r="I763" i="9"/>
  <c r="I760" i="9"/>
  <c r="I761" i="9"/>
  <c r="I758" i="9"/>
  <c r="I759" i="9"/>
  <c r="I756" i="9"/>
  <c r="I757" i="9"/>
  <c r="I754" i="9"/>
  <c r="I755" i="9"/>
  <c r="I752" i="9"/>
  <c r="I753" i="9"/>
  <c r="I750" i="9"/>
  <c r="I751" i="9"/>
  <c r="I748" i="9"/>
  <c r="I749" i="9"/>
  <c r="I746" i="9"/>
  <c r="I747" i="9"/>
  <c r="I744" i="9"/>
  <c r="I745" i="9"/>
  <c r="I742" i="9"/>
  <c r="I743" i="9"/>
  <c r="I740" i="9"/>
  <c r="I741" i="9"/>
  <c r="I738" i="9"/>
  <c r="I739" i="9"/>
  <c r="I736" i="9"/>
  <c r="I737" i="9"/>
  <c r="I734" i="9"/>
  <c r="I735" i="9"/>
  <c r="I732" i="9"/>
  <c r="I733" i="9"/>
  <c r="I730" i="9"/>
  <c r="I731" i="9"/>
  <c r="I728" i="9"/>
  <c r="I729" i="9"/>
  <c r="I726" i="9"/>
  <c r="I727" i="9"/>
  <c r="I724" i="9"/>
  <c r="I725" i="9"/>
  <c r="I722" i="9"/>
  <c r="I723" i="9"/>
  <c r="I720" i="9"/>
  <c r="I721" i="9"/>
  <c r="I718" i="9"/>
  <c r="I719" i="9"/>
  <c r="I716" i="9"/>
  <c r="I717" i="9"/>
  <c r="I714" i="9"/>
  <c r="I715" i="9"/>
  <c r="I712" i="9"/>
  <c r="I713" i="9"/>
  <c r="I710" i="9"/>
  <c r="I711" i="9"/>
  <c r="I708" i="9"/>
  <c r="I709" i="9"/>
  <c r="I706" i="9"/>
  <c r="I707" i="9"/>
  <c r="I704" i="9"/>
  <c r="I705" i="9"/>
  <c r="I702" i="9"/>
  <c r="I703" i="9"/>
  <c r="I700" i="9"/>
  <c r="I701" i="9"/>
  <c r="I698" i="9"/>
  <c r="I699" i="9"/>
  <c r="I696" i="9"/>
  <c r="I697" i="9"/>
  <c r="I694" i="9"/>
  <c r="I695" i="9"/>
  <c r="I692" i="9"/>
  <c r="I693" i="9"/>
  <c r="I690" i="9"/>
  <c r="I691" i="9"/>
  <c r="I688" i="9"/>
  <c r="I689" i="9"/>
  <c r="I686" i="9"/>
  <c r="H687" i="9"/>
  <c r="I687" i="9"/>
  <c r="I684" i="9"/>
  <c r="I685" i="9"/>
  <c r="I682" i="9"/>
  <c r="I683" i="9"/>
  <c r="I680" i="9"/>
  <c r="I681" i="9"/>
  <c r="H675" i="9"/>
  <c r="I676" i="9"/>
  <c r="I677" i="9"/>
  <c r="I675" i="9"/>
  <c r="I678" i="9"/>
  <c r="I679" i="9"/>
  <c r="I674" i="9"/>
  <c r="H674" i="9"/>
  <c r="I672" i="9"/>
  <c r="I673" i="9"/>
  <c r="I670" i="9"/>
  <c r="I671" i="9"/>
  <c r="I668" i="9"/>
  <c r="I669" i="9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<sst xmlns="http://schemas.openxmlformats.org/spreadsheetml/2006/main" count="2962" uniqueCount="988">
  <si>
    <t>Day</t>
  </si>
  <si>
    <t>Date</t>
  </si>
  <si>
    <t>Time</t>
  </si>
  <si>
    <t>Subject 1</t>
  </si>
  <si>
    <t>Subject 2</t>
  </si>
  <si>
    <t>Tags</t>
  </si>
  <si>
    <t>Duration</t>
  </si>
  <si>
    <t>Daily total</t>
  </si>
  <si>
    <t>Session total (cum.)</t>
  </si>
  <si>
    <t>MoI</t>
  </si>
  <si>
    <t>AAT</t>
  </si>
  <si>
    <t>AAT daily total</t>
  </si>
  <si>
    <t>AAT session total (cum.)</t>
  </si>
  <si>
    <t>Prayers</t>
  </si>
  <si>
    <t>Message to attend the Lords Commissioners</t>
  </si>
  <si>
    <t>Suspension</t>
  </si>
  <si>
    <t>Speaker's Statement</t>
  </si>
  <si>
    <t xml:space="preserve">Duties and responsibilites of honourable Members </t>
  </si>
  <si>
    <t>Address</t>
  </si>
  <si>
    <t>[1st day]</t>
  </si>
  <si>
    <t>Adjournment</t>
  </si>
  <si>
    <t xml:space="preserve">Anna McMorrin: Dangerous driving and the Unduly Lenient Sentence scheme </t>
  </si>
  <si>
    <t>House rose</t>
  </si>
  <si>
    <t xml:space="preserve">Garden of Remembrance and wreath-laying </t>
  </si>
  <si>
    <t>Urgent Question</t>
  </si>
  <si>
    <t xml:space="preserve">Alison Thewliss (asking); the Minister of State for Veterans' Affairs (Johnny Mercer) (responding): Evacuation of Afghans from Pakistan </t>
  </si>
  <si>
    <t xml:space="preserve">Holly Mumby-Croft (asking); The Minister for Industry and Economic Security (Nustrat Ghani) (responding): British Steel </t>
  </si>
  <si>
    <t>Statement</t>
  </si>
  <si>
    <t xml:space="preserve">The Minister of State for Foreign, Commonwealth and Development Office (Andrew Mitchell): Occupied Palestinian Territories </t>
  </si>
  <si>
    <t>Business without debate</t>
  </si>
  <si>
    <t>Presentation of bills</t>
  </si>
  <si>
    <t>[2nd day]</t>
  </si>
  <si>
    <t>Matt Rodda: Football Regulaion</t>
  </si>
  <si>
    <t xml:space="preserve">Yvette Cooper (asking); The Minister for Crime, Policing and Fire (Chris Philip) (responding): Operational independence of the Metropolitan Police </t>
  </si>
  <si>
    <t xml:space="preserve">Stephen Doughty (asking); The Minister of State, Foreign, Commonwealth and Development Office (Andrew Mitchell) (responding): Effectiveness of the implementation of the UK sanctions regime against Russia and Belarus </t>
  </si>
  <si>
    <t>Business Questions</t>
  </si>
  <si>
    <t>Leader of the House</t>
  </si>
  <si>
    <t xml:space="preserve">The Secretary of State for Science, Innovation and Technology (Michelle Donelan): Update on the AI safety summit  </t>
  </si>
  <si>
    <t>[3rd day]</t>
  </si>
  <si>
    <t xml:space="preserve">David Morris: Funding for canals </t>
  </si>
  <si>
    <t xml:space="preserve">Arrangements for the election of the Chair of the Backbench Business Committee </t>
  </si>
  <si>
    <t>Questions</t>
  </si>
  <si>
    <t xml:space="preserve">Work and Pensions </t>
  </si>
  <si>
    <t>Topical Questions</t>
  </si>
  <si>
    <t>Point of order</t>
  </si>
  <si>
    <t>Sir Julian Lewis: Appreciation for Mr Peter Barratt</t>
  </si>
  <si>
    <t>[4th day]</t>
  </si>
  <si>
    <t>Richard Foord: Seaton Community Hospital</t>
  </si>
  <si>
    <t xml:space="preserve">Resignation of the Chair of the Northern Ireland Affairs Committee aand opening of Private Members Ballot. </t>
  </si>
  <si>
    <t xml:space="preserve">HM Treasury </t>
  </si>
  <si>
    <t xml:space="preserve">The Minister of State, Foreign, Commonwealth and Development Office (Andrew Mitchell): Israel and the Occupied Palestinian Territories  </t>
  </si>
  <si>
    <t>[5th day]</t>
  </si>
  <si>
    <t>[Division]</t>
  </si>
  <si>
    <t>Public petition</t>
  </si>
  <si>
    <t xml:space="preserve">Emma Hardy: Planning permission for telecommunication pole installation; Andrew Selous: A5 traffic volume in Hockliffe </t>
  </si>
  <si>
    <t xml:space="preserve">Fleur Anderson: Funding of London bridges </t>
  </si>
  <si>
    <t>Arrangements for the election of the Chair of the Northern Ireland Affairs Committee</t>
  </si>
  <si>
    <t>Science, Innovation and Technology</t>
  </si>
  <si>
    <t xml:space="preserve">The Prime Minister </t>
  </si>
  <si>
    <t xml:space="preserve">The Secretary of State for the Home Department (James Cleverly): Update on Government's Plan for Illegal Immigration </t>
  </si>
  <si>
    <t xml:space="preserve">Dawn Butler: Reinforced autoclaved aereated concrete </t>
  </si>
  <si>
    <t xml:space="preserve">Election of chair of Backbench Business Committee </t>
  </si>
  <si>
    <t>[6th day]</t>
  </si>
  <si>
    <t>Public Petition</t>
  </si>
  <si>
    <t>Anne McLaughlin: Energy bills support</t>
  </si>
  <si>
    <t>Culture, Media and Sport</t>
  </si>
  <si>
    <t>Government motion</t>
  </si>
  <si>
    <t>House of Commons Comission: Second Report of the Speaker's Conference on the employment conditions of Members' staff</t>
  </si>
  <si>
    <t>General Debate</t>
  </si>
  <si>
    <t>COP28</t>
  </si>
  <si>
    <t>Sarah Olney: Court transcript costs</t>
  </si>
  <si>
    <t xml:space="preserve">Defence </t>
  </si>
  <si>
    <t>The Parliamentary Under-Secretary of State for Levelling Up, Housing and Communities (Jacob Young): Levelling Up update</t>
  </si>
  <si>
    <t>Consideration</t>
  </si>
  <si>
    <t>Digital Markets, Competition and Consumers Bill</t>
  </si>
  <si>
    <t>Third Reading</t>
  </si>
  <si>
    <t>Justice</t>
  </si>
  <si>
    <t>The Minister of State for Foreign, Commonwealth and Development Office (Andrew Mitchell): International Development White Paper</t>
  </si>
  <si>
    <t xml:space="preserve">The Minister for Veterans' Affairs: Veterans welfare services </t>
  </si>
  <si>
    <t>Points of Order</t>
  </si>
  <si>
    <t>Second Reading</t>
  </si>
  <si>
    <t>Media Bill</t>
  </si>
  <si>
    <t>[PBC]</t>
  </si>
  <si>
    <t xml:space="preserve">Martyn Day: UK meal card scheme </t>
  </si>
  <si>
    <t xml:space="preserve">Neale Hanvey: Government's policy on a further independence referendum for Scotland </t>
  </si>
  <si>
    <t xml:space="preserve">Northern Ireland </t>
  </si>
  <si>
    <t>Alex Cunningham: Apology from the Home Secretary</t>
  </si>
  <si>
    <t>Ways and Means</t>
  </si>
  <si>
    <t>Autumn Statement Resolutions [Day 1]</t>
  </si>
  <si>
    <t xml:space="preserve">Afzal Khan: Definition of Islamophobia </t>
  </si>
  <si>
    <t>Caroline Nokes: Regulation of maintenance and infrastructure charges for housing association stock</t>
  </si>
  <si>
    <t>Cabinet Office</t>
  </si>
  <si>
    <t xml:space="preserve">Rules on speeches </t>
  </si>
  <si>
    <t>Autumn Statement Resolutions [Day 2]</t>
  </si>
  <si>
    <t>Bob Seely: Isle of Wight local government finance</t>
  </si>
  <si>
    <t>Home Office</t>
  </si>
  <si>
    <t>David Lammy (asking); The Minister of State, Foreign, Commonwealth and Development Office (Andrew Mitchell) (responding): Humanitarian pause between Israel and Hamas</t>
  </si>
  <si>
    <t>Alex Cunningham: Apology from the Home Secretary; Shaun Bailey: Chancellor's autumn statement</t>
  </si>
  <si>
    <t>Autumn Statement Resolutions [Day 3]</t>
  </si>
  <si>
    <t xml:space="preserve">Post office services in Edinburgh West constituency </t>
  </si>
  <si>
    <t>Energy Security and Net Zero</t>
  </si>
  <si>
    <t xml:space="preserve">John Healey (asking); The Minister for Armed Forces (James Heappey) (responding); The war in Ukraine </t>
  </si>
  <si>
    <t>Yvette Cooper (asking); The Minister for Immigration (Robert Jenrick): publication of net migration figures</t>
  </si>
  <si>
    <t>Criminal Justice Bill</t>
  </si>
  <si>
    <t>Affirmative Statutory Instrument</t>
  </si>
  <si>
    <t>Draft Code of Practice on Reasonable Steps to be taken by a Trade Union (Minimum Service Levels)</t>
  </si>
  <si>
    <t>Draft Strikes (Minimum Service Levels: Border Security) Regulations 2023</t>
  </si>
  <si>
    <t>Chris Skidmore: Policies relating to the climate and nature crisis; Martyn Day: Energy bills support</t>
  </si>
  <si>
    <t>Steve Brine: Licensing for tattoo artists, body piercers and cosmetic clinics</t>
  </si>
  <si>
    <t xml:space="preserve">Scotland </t>
  </si>
  <si>
    <t>Results of election of the Chair of the Northern Ireland Affairs Committee</t>
  </si>
  <si>
    <t xml:space="preserve">Caroline Lucas (asking); The Parliamentary Under-Secretary of State for Energy Security and Net Zero (James Heappey) (responding); COP28 </t>
  </si>
  <si>
    <t>Peter Dowd: Attitude of National Highways officials in the north-west office; Caroline Lucas: Avoiding answering questions</t>
  </si>
  <si>
    <t>Recommital motion: Data Protection and Digital Information Bill</t>
  </si>
  <si>
    <t>Data Protection and Digital Information Bill</t>
  </si>
  <si>
    <t xml:space="preserve">Anne McLaughlin: Ceasefire in Palestine </t>
  </si>
  <si>
    <t>Stuart C.McDonald: Refugee family reunion routes in Sudan</t>
  </si>
  <si>
    <t xml:space="preserve">Business and Trade </t>
  </si>
  <si>
    <t>The Leader of the House</t>
  </si>
  <si>
    <t>Committee of the Whole House</t>
  </si>
  <si>
    <t>National Insurance Contributions (Reduction in Rates) Bill</t>
  </si>
  <si>
    <t>Mohammed Yasin: HM Prison Bedford</t>
  </si>
  <si>
    <t>Adjusted daily total</t>
  </si>
  <si>
    <t>Adjusted session total (cum.)</t>
  </si>
  <si>
    <t>Debate (Private Member's)</t>
  </si>
  <si>
    <t xml:space="preserve">Selaine Saxby: Floating offshore wind </t>
  </si>
  <si>
    <t xml:space="preserve">Marco Longhi: Heritage pubs </t>
  </si>
  <si>
    <t>Sitting Adjourned</t>
  </si>
  <si>
    <t>Petitions</t>
  </si>
  <si>
    <t xml:space="preserve">Marsha De Cordova: Pay and financial support for healthcare students </t>
  </si>
  <si>
    <t>Nick Fletcher: International Men's Day</t>
  </si>
  <si>
    <t>Kenny MacAskill: Cost of energy and energy charges</t>
  </si>
  <si>
    <t>[Questions]</t>
  </si>
  <si>
    <t>Mr Tanmanjeet Singh Dhesi: Debt in Africa</t>
  </si>
  <si>
    <t xml:space="preserve">Mary Kelly Foy: Impact of reinforced aereated concrete at St Leonard's Catholic </t>
  </si>
  <si>
    <t>Dame Caroline Dinenage: Autism and learning disability training for education staff</t>
  </si>
  <si>
    <t>Wendy Chamberlain: Life in the UK citizenship test</t>
  </si>
  <si>
    <t>Jonathan Gullis: Apprenticeship levy</t>
  </si>
  <si>
    <t xml:space="preserve">Mr Alistair Carmichael: Future design of the helicopter search and rescue service </t>
  </si>
  <si>
    <t>Sir Robert Buckland: Strengthening the Marine Protected Area around South Georgia and the South Sandwich Islands</t>
  </si>
  <si>
    <t>Committee Statement</t>
  </si>
  <si>
    <t xml:space="preserve">Liam Byrne: Publication of the First Report of the Business and Trade Committee, Batteries for electric vehicle manufacturing, HC 196 </t>
  </si>
  <si>
    <t xml:space="preserve">Sir Robert Neill: World Stroke Day </t>
  </si>
  <si>
    <t xml:space="preserve">Marion Fellows: Energy social tarrifs </t>
  </si>
  <si>
    <t>Nick Fletcher: Legislation in respect to dangerous dogs</t>
  </si>
  <si>
    <t>Rebecca Long Bailey: Nuclear test veterans and medical records</t>
  </si>
  <si>
    <t>Virginia Crosbie: Control of the grey squirrel population</t>
  </si>
  <si>
    <t xml:space="preserve">Steve Double: Housing provision in tourist destinations </t>
  </si>
  <si>
    <t>Speech limit</t>
  </si>
  <si>
    <t>Sir Charles Walker: five minutes</t>
  </si>
  <si>
    <t>Steve Double: Housing provision in tourist destinations (cont.)</t>
  </si>
  <si>
    <t>Jon Cruddas: Funding for Havering Council</t>
  </si>
  <si>
    <t xml:space="preserve">Sarah Dyke: Government support for rural communities </t>
  </si>
  <si>
    <t>Sir Charles Walker: six minutes</t>
  </si>
  <si>
    <t>Sarah Dyke: Government support for rural communities (cont.)</t>
  </si>
  <si>
    <t>Chris Loder: Funding for rural councils</t>
  </si>
  <si>
    <t xml:space="preserve">Mrs Pauline Latham: 5 minutes </t>
  </si>
  <si>
    <t>Chris Loder: Funding for rural councils (cont.)</t>
  </si>
  <si>
    <t>Liz Saville Roberts: Prison in Wales</t>
  </si>
  <si>
    <t>Mr Ben Bradshaw: 20th anniversary of the repeal of section 28 of the local Government Act 1988</t>
  </si>
  <si>
    <t>Kevin Foster: Support for hospice services in south Devon</t>
  </si>
  <si>
    <t>Debate (BBCom recommended)</t>
  </si>
  <si>
    <t xml:space="preserve">Dame Maria Miller: Work of the Independent Complaints and Grievance Scheme </t>
  </si>
  <si>
    <t xml:space="preserve">Jim Shannon: Pupils with allergies in schools </t>
  </si>
  <si>
    <t>Permitted subjects</t>
  </si>
  <si>
    <t>Backbench Business</t>
  </si>
  <si>
    <t>Business Motion</t>
  </si>
  <si>
    <t>Business Statement</t>
  </si>
  <si>
    <t>Committee of Selection</t>
  </si>
  <si>
    <t>Committee of the Whole House and Third Reading</t>
  </si>
  <si>
    <t>Deputy Speaker's Statement</t>
  </si>
  <si>
    <t>Election of a Speaker</t>
  </si>
  <si>
    <t>Estimates Day</t>
  </si>
  <si>
    <t>General Government Motion</t>
  </si>
  <si>
    <t>Government Motion</t>
  </si>
  <si>
    <t>Legislative Grand Committee</t>
  </si>
  <si>
    <t>Legislative Grand Committee (E)</t>
  </si>
  <si>
    <t>Lords Amendments</t>
  </si>
  <si>
    <t>Members taking the oath</t>
  </si>
  <si>
    <t>Message to attend Her Majesty; Suspension</t>
  </si>
  <si>
    <t>Negative Statutory Instrument</t>
  </si>
  <si>
    <t xml:space="preserve">Opposition Day </t>
  </si>
  <si>
    <t>Opposition Motion in Government Time</t>
  </si>
  <si>
    <t>Personal Statement</t>
  </si>
  <si>
    <t>Petitions Committee</t>
  </si>
  <si>
    <t>Point of Order</t>
  </si>
  <si>
    <t>Presentation of Private Members' Bills</t>
  </si>
  <si>
    <t>Private Business</t>
  </si>
  <si>
    <t xml:space="preserve">Private Members' Motion </t>
  </si>
  <si>
    <t>S.O. No. 24 Application</t>
  </si>
  <si>
    <t>S.O. No. 24 Debate</t>
  </si>
  <si>
    <t>Scottish Affairs Committee</t>
  </si>
  <si>
    <t>Select Committee Statement</t>
  </si>
  <si>
    <t>Standards</t>
  </si>
  <si>
    <t>Ten minute rule motion</t>
  </si>
  <si>
    <t>MoI times</t>
  </si>
  <si>
    <t>Day value</t>
  </si>
  <si>
    <t>N/A</t>
  </si>
  <si>
    <t xml:space="preserve">Mr Speaker's absence </t>
  </si>
  <si>
    <t xml:space="preserve">Levelling Up, Housing and Communities </t>
  </si>
  <si>
    <t>Sir Ian Duncan Smith: Road humps and 20mph speed limits</t>
  </si>
  <si>
    <t>Paul Blomfield: Zero emission buses and air quality in Sheffield</t>
  </si>
  <si>
    <t>Martyn Day: Sri Lankan Tamils and human rights</t>
  </si>
  <si>
    <t>Mrs Pauline Latham: Powers to search digital devices at the UK border</t>
  </si>
  <si>
    <t>Liz Twist: Violence and abuse towards the retail workforce</t>
  </si>
  <si>
    <t>Christian Wakeford: Government policy on conversion practices</t>
  </si>
  <si>
    <t>George Eustice: Horserace Betting Levy Board and horse welfare</t>
  </si>
  <si>
    <t>Derek Thomas: Loneliness and isolation in elderly and vulnerable people</t>
  </si>
  <si>
    <t>Daisy Cooper: Ofsted findings on Hertfordshire's SEND services</t>
  </si>
  <si>
    <t>Darren Henry: Fatalities in childbirth and statutory leave and pay</t>
  </si>
  <si>
    <t>Tony Lloyd: 75th anniversary of the Universal Declaration of Human Rights and the UN Convention on Genocide</t>
  </si>
  <si>
    <t>Cat Smith: Israel and Palestine</t>
  </si>
  <si>
    <t>Sally-Ann Hart: Provision of auditory verbal therapy</t>
  </si>
  <si>
    <t>Will Quince: Future of Middlewick Ranges</t>
  </si>
  <si>
    <t>Zarah Sultana: Arms export licences for sales to Israel</t>
  </si>
  <si>
    <t>Mr Rob Roberts: Welsh devolution</t>
  </si>
  <si>
    <t>Anthony Mangnall: Public sector food procurement and healthy eating</t>
  </si>
  <si>
    <t>Mr Alistair Carmichael: Withdrawal of copper wire telecommunications networks</t>
  </si>
  <si>
    <t xml:space="preserve">Rosie Duffield: Sexual harassment of surgeons and other medical professionals </t>
  </si>
  <si>
    <t>Chris Loder: Provision of broadband for local communities</t>
  </si>
  <si>
    <t>Chris Loder: Provision of broadband for local communities [cont.]</t>
  </si>
  <si>
    <t>Mr Philip Hollobone: The Community Ownership Fund and the former bingo hall in Kettering</t>
  </si>
  <si>
    <t>Neale Hanvey: UK military action in Iraq and declassified documents from 1998</t>
  </si>
  <si>
    <t>Judith Cummins: Spiking</t>
  </si>
  <si>
    <t>Jim Shannon: Persecution of Buddhists in Tibet</t>
  </si>
  <si>
    <t>Cat Smith: International Health Regulations 2005</t>
  </si>
  <si>
    <t>Nick Fletcher: Christmas, Christianity and communications</t>
  </si>
  <si>
    <t>Tim Farron: Transitioning to the Sustainable Farming Initiative</t>
  </si>
  <si>
    <t>Alistair Strathern: Adequacy of service accomodation</t>
  </si>
  <si>
    <t>Mr Ian Liddell-Grainger: Mid Devon Council financial settlement</t>
  </si>
  <si>
    <t>Peter Aldous: Coastal erosion is Suffolk and Norfolk</t>
  </si>
  <si>
    <t>Patrick Grady: Role of the UK in ending malaria and neglected tropical diseases</t>
  </si>
  <si>
    <t xml:space="preserve">Harriett Baldwin: Consumer market for financial advice and guidance </t>
  </si>
  <si>
    <t>Nicola Richards: Increases in anti-Semitic offences</t>
  </si>
  <si>
    <t>David Linden: Cost of living in Scotland</t>
  </si>
  <si>
    <t>Richard Graham: Future of the Great Western Main Line</t>
  </si>
  <si>
    <t xml:space="preserve">Margaret Greenwood: Musculosketal conditions and employment </t>
  </si>
  <si>
    <t>Mick Whitley: Tidal range energy generation</t>
  </si>
  <si>
    <t>Mr Tobias Ellwood: Government policy on Afghanistan</t>
  </si>
  <si>
    <t>Mr Tobias Ellwood: Government policy on Afghanistan [cont.]</t>
  </si>
  <si>
    <t>Sir Gary Streeter: Potential merits of UK support for dementia services in Ukraine</t>
  </si>
  <si>
    <t>Sir Gary Streeter: Potential merits of UK support for dementia services in Ukraine [cont.]</t>
  </si>
  <si>
    <t>Ian Byrne: Access to free school meals for children with special educational needs and disabilities</t>
  </si>
  <si>
    <t>Dr Rupa Huq: three minutes</t>
  </si>
  <si>
    <t>Ian Byrne: Access to free school meals for children with special educational needs and disabilities [cont.]</t>
  </si>
  <si>
    <t>Bob Blackman: A smokefree future</t>
  </si>
  <si>
    <t>Damian Green: New dementia treatments</t>
  </si>
  <si>
    <t>Martyn Day: Allowances and tax arrangements for foster carers</t>
  </si>
  <si>
    <t>Andrew Bridgen: Trends in excess deaths</t>
  </si>
  <si>
    <t>Steve Tuckwell: Protection of heritage assets in Uxbridge and South Ruislip constituency</t>
  </si>
  <si>
    <t>John Penrose: Preventing misinformation and disinformation in online filter bubbles</t>
  </si>
  <si>
    <t>Afzal Khan: Child poverty in Great Manchester</t>
  </si>
  <si>
    <t>Peter Gibson: Use and sale of illegal vapes</t>
  </si>
  <si>
    <t>Jack Brereton: Network North and the cancellation of HS2 Phase 2a</t>
  </si>
  <si>
    <t>Philip Davies: three minutes</t>
  </si>
  <si>
    <t>Jack Brereton: Network North and the cancellation of HS2 Phase 2a [cont.]</t>
  </si>
  <si>
    <t>Mr Alistair Carmichael: Regulation of defined benefit pensions schemes</t>
  </si>
  <si>
    <t>Jon Trickett: Inheritance tax</t>
  </si>
  <si>
    <t>David Morris: Morecambe Town Council precepts</t>
  </si>
  <si>
    <t>Beth Winter: Public sector pay round for financial year 2024-25</t>
  </si>
  <si>
    <t>Andrew Lewer: COP10 to the WHO Framework Convention on Tobacco Control</t>
  </si>
  <si>
    <t>Christina Rees: Groceries Supply Code of Practice</t>
  </si>
  <si>
    <t>Jim Shannon: Future of Girlguiding UK in the British Overseas Territories</t>
  </si>
  <si>
    <t>Olivia Blake: Regulation of heather burning on peatlands</t>
  </si>
  <si>
    <t>Tim Loughton: Future of human rights in Hong Kong</t>
  </si>
  <si>
    <t>Virginia Crosbie: Civil nuclear roadmap and Wylfa</t>
  </si>
  <si>
    <t>Vicky Ford: School attendance</t>
  </si>
  <si>
    <t>Vicky Ford: School attendance [cont.]</t>
  </si>
  <si>
    <t>Selaine Saxby: Legal protections for hedgerows</t>
  </si>
  <si>
    <t>Gill Furniss: Availability of books in primary schools</t>
  </si>
  <si>
    <t>Sarah Owen: UK response to international human rights abuses</t>
  </si>
  <si>
    <t xml:space="preserve">Dr Lisa Cameron: Mentoring </t>
  </si>
  <si>
    <t>Helen Morgan: Implementation of the Shared Rural Network</t>
  </si>
  <si>
    <t>Fiona Bruce: Religious persecution and the World Watch List 2024</t>
  </si>
  <si>
    <t>Tonia Antoniazzi: Next general election</t>
  </si>
  <si>
    <t>Selaine Saxby: Victims of road traffic offences and the criminal justice system</t>
  </si>
  <si>
    <t>Alun Cairns: Future of UK capital markets</t>
  </si>
  <si>
    <t>Dr Rosena Allin-Khan: Children's Mental Health Week 2024</t>
  </si>
  <si>
    <t>Mark Pritchard: five minutes</t>
  </si>
  <si>
    <t>Dr Rosena Allin-Khan: Children's Mental Health Week 2024 [cont.]</t>
  </si>
  <si>
    <t xml:space="preserve">Christine Jardine: Availability of drugs to treat type 2 disabetes </t>
  </si>
  <si>
    <t>Mr Marcus Fysh: Funding and governance of Somerset Council</t>
  </si>
  <si>
    <t>Mr Marcus Fysh: Funding and governance of Somerset Council [cont.]</t>
  </si>
  <si>
    <t>Alyn Smith: Fiscal support for the hospitality sector</t>
  </si>
  <si>
    <t>Chi Onwurah: Real time bus information in the North East</t>
  </si>
  <si>
    <t>Kwasi Kwarteng: Employment practices for internationally recruited health and social care staff</t>
  </si>
  <si>
    <t>Dr Therese Coffey: Potential Impact of leaving the EU on driving licences</t>
  </si>
  <si>
    <t>Dr Therese Coffey: Potential Impact of leaving the EU on driving licences [cont.]</t>
  </si>
  <si>
    <t>Sir Stephen Timms: Household Support Fund</t>
  </si>
  <si>
    <t>Stewart Malcolm McDonald: Living standards</t>
  </si>
  <si>
    <t>Virginia Crosbie: Employment of people living in rural and coastal communities</t>
  </si>
  <si>
    <t>Jim Shannon: Freedom of religion and belief in Nigeria</t>
  </si>
  <si>
    <t>Sarah Jones: Fly tipping</t>
  </si>
  <si>
    <t xml:space="preserve">Mrs Pauline Latham: Potential merits of extending the Homes for Ukraine Scheme </t>
  </si>
  <si>
    <t>Mr Laurence Robertson: Flooding</t>
  </si>
  <si>
    <t>Luke Pollard: Nursery provision in the South West</t>
  </si>
  <si>
    <t>Jack Lopresti: Relationship between the UK and the Kurdistan region of Iraq</t>
  </si>
  <si>
    <t>Layla Moran: Performance of Thames Water in Oxfordshire</t>
  </si>
  <si>
    <t>Charlotte Nichols: Mindfulness in schools</t>
  </si>
  <si>
    <t>Steve Tuckwell:SEND provision in Uxbridge and South Ruislip constituency</t>
  </si>
  <si>
    <t>Rachel Maclean: Deportation of foreign national offenders</t>
  </si>
  <si>
    <t>Apsana Begum: Humanitarian aid and children in Gaza</t>
  </si>
  <si>
    <t>Elliot Colburn: Animal testing and non-animal research methods</t>
  </si>
  <si>
    <t>Mrs Flick Drummond: Potential merits of a register of not-in-school children</t>
  </si>
  <si>
    <t>John McDonnell: Human rights in Balochistan, Pakistan</t>
  </si>
  <si>
    <t>Peter Gibson: Tackling off-road biking</t>
  </si>
  <si>
    <t>Elliot Colburn: Robbery and theft in Carshalton and Wellington constituency</t>
  </si>
  <si>
    <t>Carla Lockhart: Government support for young drivers</t>
  </si>
  <si>
    <t>Nia Griffith: Future of the steel industry in Wales</t>
  </si>
  <si>
    <t xml:space="preserve">Mr Philip Hollobone: Junction 10A on the A14 at Kettering </t>
  </si>
  <si>
    <t xml:space="preserve">Ian Lavery: Access to education in south east Northumberland </t>
  </si>
  <si>
    <t>Hywel Williams: Government support for cavity wall insulation</t>
  </si>
  <si>
    <t>Andrew Lewer: Independent school fees and VAT</t>
  </si>
  <si>
    <t>Selaine Saxby: Fiscal support for tourism and hospitality in coastal areas</t>
  </si>
  <si>
    <t>Christina Rees: Financial risk checks for gambling</t>
  </si>
  <si>
    <t>Sir Stephen Timms: Child Maintenance Service</t>
  </si>
  <si>
    <t>Alex Cunningham: Governance at North Tees and Hartlepool NHS Foundation Trust</t>
  </si>
  <si>
    <t>Sir Michael Ellis: Government's role in uploading the impartiality of BBC news coverage</t>
  </si>
  <si>
    <t>Hannah Bardell: four minutes</t>
  </si>
  <si>
    <t>Sir Michael Ellis: Government's role in uploading the impartiality of BBC news coverage [cont.]</t>
  </si>
  <si>
    <t>Deidre Brock: Potential merits of Government support for timebanking</t>
  </si>
  <si>
    <t>Sir David Evenett: Tackling obesity</t>
  </si>
  <si>
    <t>Rachel Hopkins: Trends in funding levels for youth services</t>
  </si>
  <si>
    <t>Tracey Couch: Provision of cycle trails</t>
  </si>
  <si>
    <t>Neil O'Brien: Leasehold reform and new homes</t>
  </si>
  <si>
    <t>Dr Kieran Mullan: Rebuild of Leighton Hospital</t>
  </si>
  <si>
    <t>Justin Madders: Digital exclusion</t>
  </si>
  <si>
    <t>Carolyn Harris: two munutes</t>
  </si>
  <si>
    <t>Justin Madders: Digital exclusion [cont.]</t>
  </si>
  <si>
    <t>Peter Aldous: Colleges Week 2024</t>
  </si>
  <si>
    <t>Wera Hobhouse: Eating Disorders Awareness Week 2024</t>
  </si>
  <si>
    <t>Nick Fletcher: Educational attainment of boys</t>
  </si>
  <si>
    <t>Jonathan Edwards: Farming in Wales and the UK</t>
  </si>
  <si>
    <t>Samantha Dixon: Environmental impact of neonicotinoids and other pesticides</t>
  </si>
  <si>
    <t>Will Quince: Wine duty</t>
  </si>
  <si>
    <t>Sim Jupp: Peformance of South West Water</t>
  </si>
  <si>
    <t>Drew Hendry: Introduction of energy rebates for the Highlands and Islands</t>
  </si>
  <si>
    <t>Anthony Mangnall: Future of the A379 Slapton Line</t>
  </si>
  <si>
    <t>Nickie Aiken: World Book Day</t>
  </si>
  <si>
    <t>Mr Gregory Campbell: Illegal drug use and organised crime</t>
  </si>
  <si>
    <t xml:space="preserve">Alistair Strathern: Kinship care strategy </t>
  </si>
  <si>
    <t>Mark Pritchard: three  minutes</t>
  </si>
  <si>
    <t>Alistair Strathern: Kinship care strategy [cont.]</t>
  </si>
  <si>
    <t>Elliot Colburn: LGBT History Month</t>
  </si>
  <si>
    <t>Christina Rees: Prescription charges for people with chronic or long-term health conditions</t>
  </si>
  <si>
    <t>Jim Shannon: Compensation for women affected by state pension changes</t>
  </si>
  <si>
    <t>Catherine West: Social housing occupancy levels</t>
  </si>
  <si>
    <t>Dame Priti Patal: Health and wellbeing services in Essex</t>
  </si>
  <si>
    <t>Damien Collins: Criminal Cases Review Commission</t>
  </si>
  <si>
    <t>Sally-Ann Hart: Information on support available for parents and carers of infants</t>
  </si>
  <si>
    <t>Sir Simon Clarke: Reform of the planning system</t>
  </si>
  <si>
    <t>Kevin Foster: Duty solicitor scheme</t>
  </si>
  <si>
    <t>Ronnie Cowan: Gambling advertising in sport</t>
  </si>
  <si>
    <t>Jim McMahon: Impact of 5G mast installations on communities in Greater Manchester</t>
  </si>
  <si>
    <t>Munira Wilson: Children's cancer care in South East</t>
  </si>
  <si>
    <t>Munira Wilson: Children's cancer care in South East [cont.]</t>
  </si>
  <si>
    <t>Rebecca Long Bailey: St Patrick's Day and the contribution to the Irish disapora in the UK</t>
  </si>
  <si>
    <t>Lisa Nandy (asking); The Parliamentary Under-Secretary of State for Foreign, Commonwealth and Development Affairs (Leo Docherty) (responding): Humanitarian situation in Gaza</t>
  </si>
  <si>
    <t>The Secretary of State for the Home Department (James Cleverly): Legal Migration</t>
  </si>
  <si>
    <t>The Deputy Prime Minister (Oliver Dowden): Annual Statement on risk and resilience</t>
  </si>
  <si>
    <t xml:space="preserve">The Chancellor of the Exchequer (Jeremy Hunt): Autumn Statement </t>
  </si>
  <si>
    <t>Victims and Prisoners Bill</t>
  </si>
  <si>
    <t>Lee Anderson: Employment of people with learning disabilities</t>
  </si>
  <si>
    <t>Health and Social Care</t>
  </si>
  <si>
    <t xml:space="preserve">John Healey (asking); The Secretary of State for Defence (Grant Shapps) (responding): UK military deployment to the Middle East </t>
  </si>
  <si>
    <t>Keeping town centres safe (1st alloted day)</t>
  </si>
  <si>
    <t>Bonuses for water companies (1st alloted day)</t>
  </si>
  <si>
    <t>Martyn Day: Unpaid carers; Tim Farron: On-call Doctor Provision at Westmorland General Hospital</t>
  </si>
  <si>
    <t>Wales</t>
  </si>
  <si>
    <t>The Speaker's absence</t>
  </si>
  <si>
    <t>The Lord Chancellor and Secretary of State for Justice (Alex Chalk): A Hillsborough Legacy - Government response to Bishop James Jones' report</t>
  </si>
  <si>
    <t xml:space="preserve">The Minister for Women and Equalities (Kemi Badenoch): Gender recognition </t>
  </si>
  <si>
    <t>Stephen Doughty: Material available to the House; Alison McGovern: Anniversay of the first three female Labour Members of Parliament elected</t>
  </si>
  <si>
    <t>Suella Braverman</t>
  </si>
  <si>
    <t>The Secretary of State for the Home Department (James Cleverly): UK-Rwanda Partnership</t>
  </si>
  <si>
    <t>Richard Burgon: Potential merits of a windfall tax on bank profits</t>
  </si>
  <si>
    <t>Environment, Food and Rural Affairs</t>
  </si>
  <si>
    <t>Grahame Morris (asking); The Minister of State for the Department for Transport (Huw Merriman) (responding): Expediting the contract process for refurbishing existing UK trains</t>
  </si>
  <si>
    <t xml:space="preserve">The Parliamentary Under-Secretary of State for Foreign, Commonwealth and Development Affairs (Leo Docherty): Cyber interference UK democracy </t>
  </si>
  <si>
    <t xml:space="preserve">The Secretary of State for Culture, Media and Sport (Lucy Frazer): BBC funding </t>
  </si>
  <si>
    <t>Tackling Islamophobia</t>
  </si>
  <si>
    <t>Implementation of public registers of beneficial ownership in the UK's Overseas Territories and Crown Dependencies</t>
  </si>
  <si>
    <t>Elliot Colburn: Violent crime and antisocial behaviour in Carshalton and Wallington constituency</t>
  </si>
  <si>
    <t>Education</t>
  </si>
  <si>
    <t>David Lammy (asking); The Minister of State, Foreign, Commonwealth and Development Office (Andrew Mitchell) (responding): International diplomacy surrounding the Israel-Hamas war</t>
  </si>
  <si>
    <t>Luke Pollard (asking); The Minister for Armed Forces (James Heappey) (responding): Former Afghan special forces facing deportation from Pakistan to Afghanistan</t>
  </si>
  <si>
    <t>Leadehold and Freehold Reform Bill</t>
  </si>
  <si>
    <t>Natalie Elphicke: Dover Fastrack</t>
  </si>
  <si>
    <t>Selaine Saxby: Availability of housing in Ilfracombe</t>
  </si>
  <si>
    <t>Resignation of the Chair of the Defence Committee and arrangements for the election of a sucessor</t>
  </si>
  <si>
    <t>Foreign, Commonwealth and Development Office</t>
  </si>
  <si>
    <t>Kerry McCarthy: Minister for Energy Security and Net Zero leaving COP28 talks</t>
  </si>
  <si>
    <t>Martyn Day: Frozen British pensions; Scott Benton: Public Service Obligation Routes; Munira Wilson: Teddington Direct River Abstraction Project</t>
  </si>
  <si>
    <t>Hannah Bardell: Chron's and Colitis Awareness Week</t>
  </si>
  <si>
    <t>Women and Equalities</t>
  </si>
  <si>
    <t>The Minister for Defence People and Families (Dr Andrew Murrison): LGBT Veterans Independent Review</t>
  </si>
  <si>
    <t>The Minister for Veterans' Affairs: Afghan Resettlement Update</t>
  </si>
  <si>
    <t>Barbara Keeley: Physician associates and risks to patient safety</t>
  </si>
  <si>
    <t>Finance Bill. Committed to a Committee of the Whole House</t>
  </si>
  <si>
    <t>Edward Timpson: Opposition to parking charges in Audlem, Cheshire; Henry Smith: Proposed West of Ifield development; Simon Fell: Ulverston Library</t>
  </si>
  <si>
    <t>Daniel Kawczynski: Flooding on the River Severn catchment area</t>
  </si>
  <si>
    <t>Transport</t>
  </si>
  <si>
    <t xml:space="preserve">Transport </t>
  </si>
  <si>
    <t>Mr Ian Liddel-Grainger (asking); The Parliamentary Under-Secretary of State for Foreign, Commonwealth and Development Affairs (David Rutley) (responding): Venezuela: Threat to Guyana</t>
  </si>
  <si>
    <t>The Minister for Energy Security and Net Zero (Graham Stuart): COP28</t>
  </si>
  <si>
    <t>The Parliamentary Under-Secretary of State for Foreign, Commonwealth and Development Affairs (Leo Docherty): Citizens Rights</t>
  </si>
  <si>
    <t>Dame Diana Johnson (on behalf of the Home Affairs Committee): First Report of the Home Affairs Committee: Human trafficking (HC 124)</t>
  </si>
  <si>
    <t>Knife crime</t>
  </si>
  <si>
    <t>Potential merger of Three and Vodafone</t>
  </si>
  <si>
    <t>Marsha De Cordova: Serious violence in the Battersea constituency</t>
  </si>
  <si>
    <t xml:space="preserve">Sir Iain Duncan Smith (asking); The Minister of State for Foreign, Commonwealth and Development Office (Anne-Marie Trevelyan) (responding): The Trial of Jimmy Lai </t>
  </si>
  <si>
    <t xml:space="preserve">The Secretary of State for Defence (Grant Shapps): Global Combat Air Programe Treaty  </t>
  </si>
  <si>
    <t>The Minister for the Cabinet Office and Paymaster General (John Glen): Government response to the Infected Blood Inquiry</t>
  </si>
  <si>
    <t>The Parliamentary Under-Secretary of State for the Home Department (Laura Farris): Tackling spiking</t>
  </si>
  <si>
    <t>Jonathan Gullis: Highways maintenance and integrated transport funding</t>
  </si>
  <si>
    <t xml:space="preserve">Treasury </t>
  </si>
  <si>
    <t>Layla Moran (asking); The Minister of State for Foreign, Commonwealth and Development Office (Mr Andrew Mitchell) (responding): Israel and Gaza</t>
  </si>
  <si>
    <t>John Healey (asking); The Minister for Defence Procurement (James Cartlidge) (responding): Ukraine</t>
  </si>
  <si>
    <t>Ministerial statements and the Ministerial code</t>
  </si>
  <si>
    <t>Lee Rowley: Long-term plan for Housing</t>
  </si>
  <si>
    <t>Alexander Stafford: Members visiting constituencies; James Murray: Correcting the record</t>
  </si>
  <si>
    <t xml:space="preserve">Post Office (Horizon System) Compensation Bill. </t>
  </si>
  <si>
    <t xml:space="preserve">Richard Foord: Transport infrastructure in Cullompton </t>
  </si>
  <si>
    <t>Mr David Lammy (asking); The Minister of State, Foreign, Commonwealth and Development Office (Mr Andrew Mitchell) (responding): Israel and Palestine</t>
  </si>
  <si>
    <t>The Secretary of State for Health and Social Care (Victoria Atkins): NHS Winter Update</t>
  </si>
  <si>
    <t>The Parliamentary Under-Secretary of State for Environment, Food and Rural Affairs (Robbie Moore): Storm Henk</t>
  </si>
  <si>
    <t>The Parliamentary Under-Secretary of State for Business and Trade (Kevin Hollinrake): Horizon compensation and convictions update</t>
  </si>
  <si>
    <t>Mr Marcus Jones: Suspension of Second Reading of the Offshore Petroleum Licensing Bill due to statements and Urgent Questions</t>
  </si>
  <si>
    <t>Sir Bill Wiggin: Rural transport</t>
  </si>
  <si>
    <t>Alex Cunningham: Inquiry into the way that business is done at Teesworks; Lucy Powell: Business statements; Dame Angela Eagle: Backbench scrutiny of business statements</t>
  </si>
  <si>
    <t>NHS dentistry (2nd alloted day)</t>
  </si>
  <si>
    <t>Humble Address</t>
  </si>
  <si>
    <t>Dame Diana Johnson: Boots Pharmacy closures in Hull North</t>
  </si>
  <si>
    <t>Kenny MacAskill: Grangemouth oil refinery and energy security</t>
  </si>
  <si>
    <t xml:space="preserve">The Parliamentary Under-Secretary of State for Business and Trade (Kevin Hollinrake): Post Office Horizon scandal </t>
  </si>
  <si>
    <t>Martin Docherty Hughes; Sir David Davis: Meeting with the Foreign Secretary</t>
  </si>
  <si>
    <t>Finance Bill</t>
  </si>
  <si>
    <t>Economic Activity of Public Bodies (Overseas Matters) Bill</t>
  </si>
  <si>
    <t>Holly Lynch: Government support for the Inter Faith Network for the UK</t>
  </si>
  <si>
    <t>Church Commissioners, House of Commons Commission, Public Accounts Commission, Restoration and Renewal Client Board, Speaker's Committee on the Electoral Commission</t>
  </si>
  <si>
    <t>Send provision and funding</t>
  </si>
  <si>
    <t>Jewish communities and the potential merits of a British Jewish History Month</t>
  </si>
  <si>
    <t>Fiscal support for the cost of living in Carshalton and Wallington constituency</t>
  </si>
  <si>
    <t>The Prime Minister (Rishi Sunak): Defending the UK and allies</t>
  </si>
  <si>
    <t>Zarah Sultana: Local government funding and food voucher provision</t>
  </si>
  <si>
    <t>Points of order</t>
  </si>
  <si>
    <t>Zarah Sultana, Andrew Percy: Israel and Gaza; Layla Moran: parliamentary convention regarding the deployment of UK armed forces for armed conflict</t>
  </si>
  <si>
    <t>Animal Welfare (Livestock Exports) Bill</t>
  </si>
  <si>
    <t>Draft Nationality, Immigration and Asylum Act 2002 (Amendment of List of Safe States) Regulations 2024</t>
  </si>
  <si>
    <t>Draft Immigration (Health Charge) (Amendment) Order 2023</t>
  </si>
  <si>
    <t>Intelligence and Security Committee</t>
  </si>
  <si>
    <t>Steve Double: Funding for public services in Cornwall</t>
  </si>
  <si>
    <t>Technical fault in broadcast</t>
  </si>
  <si>
    <t>Meg Hillier, Kevin Brennan; Ministers responding to questions in Delegated Legilsation Committees</t>
  </si>
  <si>
    <t>Martyn Day: Buy now, pay later products; Richard Foord: Community hospitals; Patricia Gibson: Defence Equipment and Support site in Beith</t>
  </si>
  <si>
    <t>Wendy Chamberlain: Pensioners and the cost of living</t>
  </si>
  <si>
    <t>The Prime Minister</t>
  </si>
  <si>
    <t>Dame Diana Johnson: Infected Blood Inquiry</t>
  </si>
  <si>
    <t>Safety of Rwanda (Asylum and Immigration) Bill: 1st allocated day</t>
  </si>
  <si>
    <t>Safety of Rwanda (Asylum and Immigration) Bill: 2nd allocated day</t>
  </si>
  <si>
    <t>Death of Sir Tony Lloyd</t>
  </si>
  <si>
    <t>Safety of Rwanda (Asylum and Immigration) Bill</t>
  </si>
  <si>
    <t>Hospice funding in Devon</t>
  </si>
  <si>
    <t>Minute of silence for Sir Tony Lloyd</t>
  </si>
  <si>
    <t>Draft Terrorism Act 2000 (Proscribed Organisations) (Amendment) Order 2024</t>
  </si>
  <si>
    <t>Loan Charge</t>
  </si>
  <si>
    <t>High Speed 2 Compensation</t>
  </si>
  <si>
    <t>David Morris: Morecambe Town Council</t>
  </si>
  <si>
    <t>Shaun Bailey: Sandwell Metropolitan Borough Council</t>
  </si>
  <si>
    <t>Building Societies Act 1986 (Amendment) Bill</t>
  </si>
  <si>
    <t>[PMB]</t>
  </si>
  <si>
    <t>Pet Abduction Bill</t>
  </si>
  <si>
    <t>Licensing Hours Extensions Bill</t>
  </si>
  <si>
    <t>Children in Hospital for Extended Periods (Report to Parliament) Bill</t>
  </si>
  <si>
    <t>Stella Creasy: Border Target Operating Model health certificate requirements and SMEs (Stella Creasy)</t>
  </si>
  <si>
    <t xml:space="preserve">Constituency etiquette </t>
  </si>
  <si>
    <t>Bridget Phillipson (asking); The Parliamentary Under-Secretary of State for Education (David Johnston) (responding): Funded childcare</t>
  </si>
  <si>
    <t xml:space="preserve">Preet Kaur Gill (asking); The Parliamentary Under-Secretary of State for Health and Social Care (Maria Caulfield) (responding): Measles </t>
  </si>
  <si>
    <t>Alexander Stafford: Members visiting constituencies</t>
  </si>
  <si>
    <t>Offshore Petroleum Licensing Bill</t>
  </si>
  <si>
    <t>Dean Russel: Protecting consumers from AI scams</t>
  </si>
  <si>
    <t>Tributes to Sir Tony Lloyd</t>
  </si>
  <si>
    <t>Cat Smith: DEFRAs delays in responding to E-petitions</t>
  </si>
  <si>
    <t>Children not in school (national register and support) (3rd Allotted Day)</t>
  </si>
  <si>
    <t>Protecting steel in the UK (3rd Allotted Day)</t>
  </si>
  <si>
    <t>Martyn Day: Standing Charges on Energy Bills; Layla Moran: Local businesses and the closure of the Botley Road in Oxford</t>
  </si>
  <si>
    <t>Dame Maria Miller: Revised National Planning Framework</t>
  </si>
  <si>
    <t>Scotland</t>
  </si>
  <si>
    <t>Mr Pat McFadden (asking); The Parliamentary Secretary of the Cabinet Office (responding): UK's resilience to recent extreme weather events</t>
  </si>
  <si>
    <t>Sir Liam Fox: Protecting constituents from bullying</t>
  </si>
  <si>
    <t>The Secretary of State for Defence (Grant Shapps): Situation in the Red Sea</t>
  </si>
  <si>
    <t>Martin Docherty Hughes: Parliamentary scrutiny of nuclear defence infrastucture</t>
  </si>
  <si>
    <t>Afzal Khan: Ceasefire in Gaza</t>
  </si>
  <si>
    <t>Holocaust Memorial Day</t>
  </si>
  <si>
    <t>Ben Everitt: Milton Keynes Women's and Children's Hospital and the New Hospital Programme</t>
  </si>
  <si>
    <t>Rochdale Writ</t>
  </si>
  <si>
    <t>Marion Fellows (asking); The Parliamentary Under-Secretary of State for Business and Trade (Kevin Hollinrake): Post Office Ltd</t>
  </si>
  <si>
    <t>The Minister for Housing, Planning and Building Safety (Lee Rowley): Tessworks joint venture</t>
  </si>
  <si>
    <t>Sir Simon Clarke; Sir Robert Goodwill; Justin Madders: Parliamentary privilege and correcting the record</t>
  </si>
  <si>
    <t>Trade (Comprehensive and Progressive Agreement for Trans-Pacific Partnership) Bill [Lords]</t>
  </si>
  <si>
    <t>Mark Pawsey: Police investigations into road traffic deaths</t>
  </si>
  <si>
    <t>Alicia Kearns (asking); The Minister for Media, Tourism and Creative Industries (responding): the proposed sale of the Telegraph Media Group to RedBird IMI</t>
  </si>
  <si>
    <t>Afzal Khan: Household support fund beyond April 2024; Martyn Day: Food insecurity; Patrick Grady: Ceasefire and the State of Palestine</t>
  </si>
  <si>
    <t xml:space="preserve">Caroline Lucas: Fossil fuels and political lobbying </t>
  </si>
  <si>
    <t>The Parliamentary Under-Secretary of State for Health and Social Care (Dame Andrea Leadsom): Pharmacy First</t>
  </si>
  <si>
    <t>The Secretary of State for Northern Ireland (Chris Heaton-Harris): Northern Ireland Executive formation</t>
  </si>
  <si>
    <t>Richard Drax; Owen Thompson: use of language; Dawn Butler: Israel and Gaza; Patricia Gibson; Leader of the House: Correcting the record</t>
  </si>
  <si>
    <t>The draft Electoral Commission Strategy and Policy Statement</t>
  </si>
  <si>
    <t>The draft Social Security Benefits Up-rating Order 2024</t>
  </si>
  <si>
    <t>The draft Guaranteed Minimum Pensions Increase Order 2024</t>
  </si>
  <si>
    <t>Siobhan Baillie: Protecting and restoring wetlands</t>
  </si>
  <si>
    <t>Prime Minister</t>
  </si>
  <si>
    <t>Luke Pollard (asking); The Minister for Armed Forces (James Heappey) (responding): Afghan relocation and assistance policy eligibility for Afghan special forces</t>
  </si>
  <si>
    <t>Ian Lavery; Penny Mordaunt: Participation in Backbench Business debates; Dame Diana Johnson: Accuracy of statements</t>
  </si>
  <si>
    <t>The Draft Windsor Framework (UK Internal Market and Unfettered Access) Regulations</t>
  </si>
  <si>
    <t>The Draft Windsor Framework (Constitutional Status of Northern Ireland Regulations</t>
  </si>
  <si>
    <t>Clive Betts (on behalf of the Levelling Up, Housing and Communities Committee): Financial distress in local authorities</t>
  </si>
  <si>
    <t>Freedom and Democracy in Iran</t>
  </si>
  <si>
    <t xml:space="preserve">Scott Benton: Regeneration of Bond Street and Waterloo Road </t>
  </si>
  <si>
    <t>Pensions (Special Rules for End of Life) Bill</t>
  </si>
  <si>
    <t>Joint Enterprise (Significant Contribution) Bill</t>
  </si>
  <si>
    <t>Dogs (Protection of Livestock) Amendment) Bill</t>
  </si>
  <si>
    <t>School Attendance (Duties of Local Authorities and Proprietors of Schools) Bill</t>
  </si>
  <si>
    <t>Employment Equality (Insurance etc) Bill</t>
  </si>
  <si>
    <t>The Minister for Disabled People, Health and Work (Mims Davies): Disbaility Action Plan</t>
  </si>
  <si>
    <t>Mr Alistair Carmichael: Register of Financial Interests and betting</t>
  </si>
  <si>
    <t>Steve Double: Tri-service safety officers in Devon and Cornwall</t>
  </si>
  <si>
    <t xml:space="preserve">Alex Cunningham: Ministers making statements </t>
  </si>
  <si>
    <t>Knife and sword ban (4th allotted day)</t>
  </si>
  <si>
    <t>Ministerial severance (reform) (4th allotted day)</t>
  </si>
  <si>
    <t>Gareth Johnson: Road safety and Brent Primary School; Martyn Day: Road freight rates; Anthony Mangnall: Protection and Breakwater Beach in Brixham; David Linden: Ceasefire and the state of Palestine</t>
  </si>
  <si>
    <t>Peter Grant: Support for civilians fleeing Gaza</t>
  </si>
  <si>
    <t xml:space="preserve">The Secretary of State for Health and Social Care (Victoria Atkins): The plan to recover and reform NHS Dentistry </t>
  </si>
  <si>
    <t>Matt Rodda: Limited detail in Ministerial written statement; Tim Loughton; Daisy Cooper: Correcting the record; Hannah Bardell: Apology from the Prime Minister</t>
  </si>
  <si>
    <t>Police Grant Report (England and Wales) 2024-25 (HC 482)</t>
  </si>
  <si>
    <t>Local Government Finance Report (England) 2024-25 (HC 318)</t>
  </si>
  <si>
    <t>Dr Dan Poulter: Physician Associates</t>
  </si>
  <si>
    <t>The Minister for Security (Tom Tugendhat): Protest measures</t>
  </si>
  <si>
    <t>National HIV testing week</t>
  </si>
  <si>
    <t>Post office management culture</t>
  </si>
  <si>
    <t xml:space="preserve">Post office services in isolated communities </t>
  </si>
  <si>
    <t>Rachel Reeves (asking); The Economic Secretary to the Treasury (Bim Afolami) (responding): UK economy</t>
  </si>
  <si>
    <t>The Secretary of State for Business and Trade (Kemi Badenoch): Post Office governance and Horizon compensation schemes</t>
  </si>
  <si>
    <t xml:space="preserve">The Parliamentary Under-Secretary of State for Foreign, Commonwealth and Development Affairs (Leo Docherty): Death of Alexei Navalny </t>
  </si>
  <si>
    <t>The Minister for Crime, Policing and Fire (Chris Philp): Antisemitism in the UK</t>
  </si>
  <si>
    <t>Sir Michael Ellis: Home Office employees and antisemitism; Alicia Kearns: Tribute to Tony Roe</t>
  </si>
  <si>
    <t>Sir Michael Ellis: District judge in Walsall magistrates court; Mr Toby Perkins: Staveley regeneration route bypass</t>
  </si>
  <si>
    <t>Investigatory Powers (Amendment) Bill [Lords]</t>
  </si>
  <si>
    <t>Scott Benton: Blackpool's Waterloo Road and Bond Street region</t>
  </si>
  <si>
    <t xml:space="preserve">Alan Brown: Infrastructure procurement </t>
  </si>
  <si>
    <t>Yvette Cooper (asking); The Secretary of State for the Home Department (Tom Pursglove) (responding): Immigration rules and border security</t>
  </si>
  <si>
    <t>Mr Gregory Campbell; Jim Shannon: Sinn Fein MPs and Northern Ireland Assembly</t>
  </si>
  <si>
    <t>Trudy Harrison: Government support for walking and cycling</t>
  </si>
  <si>
    <t>Lucy Powell: Business Secretary's dispute with the former chair of the Post Office; Liam Byrne: Canadian trade talks; John McDonnell: Gaza protests; Bob Blackman: SNP motion on Opposition Day; Karl Turner: Lack of response by Home Secretary; Dame Diana Johnson: Urgent Question on border security; Matt Western: Payment of a fine to EU; Dame Angela Eagle: Treasury Committee and work of UK Government Investments</t>
  </si>
  <si>
    <t>Ceasefire in Gaza [5th allotted day]</t>
  </si>
  <si>
    <t xml:space="preserve">Selection of amendments </t>
  </si>
  <si>
    <t>Leader of the House; Lucy Powell; Stephen Flynn; Dame Karen Bradley; Mr William Wragg; Owen Thompson; Philip Davies; Dr Matthew Offord; Dame Angela Eagle; Brendan O'Hara; Sir Chris Bryant; Sir Charles Walker; Neil O'Brien; John McDonnel: Standing Order No.31</t>
  </si>
  <si>
    <t>Ceasefire in Gaza [5th allotted day] (cont.)</t>
  </si>
  <si>
    <t>Martyn Day: Ceasefire in Gaza</t>
  </si>
  <si>
    <t>Grahame Morris; Water pollution in East Durham</t>
  </si>
  <si>
    <t>Mr Kevan Jones (asking); The Parliamentary Under-Secretary of State for Business and Trade (Kevin Hollinrake) (responding): Post Office Horizon scandal</t>
  </si>
  <si>
    <t>The Secretary of State for Defence (Grant Shapps): Ukraine</t>
  </si>
  <si>
    <t>Kevin Brennan: Marte Prenga; Philip Davies: Standing Order No.31</t>
  </si>
  <si>
    <t>Dame Karen Bradley (on behalf of the Procedure Committee): Commons scrutiny of Secretaries of State in the House of Lords</t>
  </si>
  <si>
    <t>Liam Byrne (on behalf of the Business and Trade Committee): UK accession to the Comprehensive and Progresive Agreement for Trans-Pacific Parternship</t>
  </si>
  <si>
    <t>Civil Nuclear Road Map</t>
  </si>
  <si>
    <t>Premature deaths from heart and Circulatory diseases</t>
  </si>
  <si>
    <t>Catherine West: Face to face banking services</t>
  </si>
  <si>
    <t>Sir Paul Beresford: Mole Valley local plan</t>
  </si>
  <si>
    <t>Strategic Litigation Against Public Participation Bill</t>
  </si>
  <si>
    <t>Space Industry (Indemnities) Bill</t>
  </si>
  <si>
    <t>Unauthorised Entry to Football Matches Bill</t>
  </si>
  <si>
    <t>Community and Suspended Sentences (Notification of Details) Bill</t>
  </si>
  <si>
    <t>Hereditary Titles (Female Successions) Bill</t>
  </si>
  <si>
    <t>NHS property services</t>
  </si>
  <si>
    <t xml:space="preserve">Stephen Flynn: SNP Opposition Day </t>
  </si>
  <si>
    <t xml:space="preserve">The Parliamentary Under-Secretary of State for Business and Trade (Kevin Hollinrake): Post Office Horizon compensation and legislation </t>
  </si>
  <si>
    <t xml:space="preserve">Jonathan Gullis: SNP Opposition Day; Clive Lewis: Proposed sale of Shell Petroleum Development Company; Dawn Butler: Correcting an oversight autumn statement; David Simmonds: Parliamentary assistant service to the House; Paul Holmes: Relating journalists to statements </t>
  </si>
  <si>
    <t>Humble Address: Northern Ireland</t>
  </si>
  <si>
    <t xml:space="preserve">Paul Howell: Social media access in prisons </t>
  </si>
  <si>
    <t>Death of Ronnie Cambell and Lord Cormack</t>
  </si>
  <si>
    <t>Bob Seely (asking); The Minister for Defence Procurement (James Cartlidge) (responding): International supplies of military equipment and ammunition to Ukraine</t>
  </si>
  <si>
    <t>The Minister of State for Foreign, Commonwealth and Development Office (Mr Andrew Mitchell): Israel and Gaza)</t>
  </si>
  <si>
    <t>Afzal Khan: Family Visa Minimum Income Thresholds</t>
  </si>
  <si>
    <t>Keir Mather: Road safety in North Yorkshire</t>
  </si>
  <si>
    <t>Marion Fellows (asking): The Parliamentary Under-Secretary for Business and Trade (Kevin Hollinrake) (responding): Post Office Board and Governance</t>
  </si>
  <si>
    <t>The Minister for Defence Procurement (James Cartlidge): Defence acquisition reform</t>
  </si>
  <si>
    <t xml:space="preserve">Karin Smith: Hillingdon Hospital; Mr Toby Perkins: Supermarket chains' charging motorists in Chesterfield; Sarah Olney: Thames Water </t>
  </si>
  <si>
    <t>Pedicabs (London) Bill [Lords]</t>
  </si>
  <si>
    <t>Commonwealth Parliamentary Association and International Committee of the Red Cross (Status) Bill</t>
  </si>
  <si>
    <t>Mr Virendra Sharma: Southall Crown Post Office</t>
  </si>
  <si>
    <t>Sir David Davis: British justice system and international corruption cases</t>
  </si>
  <si>
    <t>The Secretary of State for the Home Department (James Cleverly): Angiolini Inquiry Report</t>
  </si>
  <si>
    <t xml:space="preserve">The Minister for Security (Tom Tugendhat): Security of elected representatives </t>
  </si>
  <si>
    <t>Dame Maria Miller: The use of language in politics in light of International Women's Day</t>
  </si>
  <si>
    <t>Stephen Crabb: Welsh Affairs</t>
  </si>
  <si>
    <t xml:space="preserve">Helen Hayes: Young adults with spinal injuries </t>
  </si>
  <si>
    <t>That this House sit in private</t>
  </si>
  <si>
    <t>Conversion Practices (Prohibition) Bill</t>
  </si>
  <si>
    <t>St Helier Hospital Improvements and New Hospital: Sutton</t>
  </si>
  <si>
    <t>Dame Diana Johnson (asking); The Minister of Legal Migration and the Border (Tom Pursglove) (responding): Independent Chief Inspector of Borders and Immigration</t>
  </si>
  <si>
    <t>Neale Hanvey: Conversion Practices (Prohibition) Bill</t>
  </si>
  <si>
    <t>Farming</t>
  </si>
  <si>
    <t>Mark Menzies: Morecambe and Morgan Offshore Wind Farms project</t>
  </si>
  <si>
    <t>Matt Vickers: Byers Gill Solar Farm</t>
  </si>
  <si>
    <t xml:space="preserve">Nick Smith: Meeting with the Economic Secretary </t>
  </si>
  <si>
    <t>Senior Civil Service (Accountability and Appointment) Bill</t>
  </si>
  <si>
    <t>Brain Tumors Bill</t>
  </si>
  <si>
    <t>Higher Education (Student Finance and Skills Shortages) Bill</t>
  </si>
  <si>
    <t>Miners' Strike (Pardons) Bill</t>
  </si>
  <si>
    <t>Schools (Mental Health Professionals) Bill</t>
  </si>
  <si>
    <t>Scottish Law Officers (Devolution) Bill</t>
  </si>
  <si>
    <t>Scotland (Self Determination) Bill</t>
  </si>
  <si>
    <t>Clean Air (Human Rights) Bill</t>
  </si>
  <si>
    <t>Offensive Weapons Bill</t>
  </si>
  <si>
    <t>Road Traffic and Streetworks Bill</t>
  </si>
  <si>
    <t>Autism (Early Identification) Bill</t>
  </si>
  <si>
    <t>Police (Declaration) Bill</t>
  </si>
  <si>
    <t>Social Energy Tarrif Bill</t>
  </si>
  <si>
    <t>State Pension Age (Compensation) Bill</t>
  </si>
  <si>
    <t>Motor Vehicles (Driving Licenses) Reform Bill</t>
  </si>
  <si>
    <t>Broadcasting (Listed Sporting Events) (Scotland) Bill</t>
  </si>
  <si>
    <t>Automated Vehicles Bill [Lords]</t>
  </si>
  <si>
    <t>British Citizenship (Northern Ireland) Bill: Instruction</t>
  </si>
  <si>
    <t>Shared Parental Leave and Pay (Bereavement) Bill: Instruction</t>
  </si>
  <si>
    <t>High Streets (Designation, Review and Improvement Plan) Bill</t>
  </si>
  <si>
    <t>Mr Alistair Carmichael: Groceries Code Adjudicator</t>
  </si>
  <si>
    <t>The Chancellor of the Exchequer (Jeremy Hunt): Financial Statement and Budget Report</t>
  </si>
  <si>
    <t>Theresa Villiers: Dementia Care in Hospital</t>
  </si>
  <si>
    <t>Budget Resolutions (1st alloted day)</t>
  </si>
  <si>
    <t>Liz Twist: Pavement Parking</t>
  </si>
  <si>
    <t>Death of Lord McAvoy</t>
  </si>
  <si>
    <t>John Healey (asking); The Minister for Defence Procurement (James Cartlidge) (responding): UK Armed Forces</t>
  </si>
  <si>
    <t>Sir William Cash (asking); The Parliamentary Under-Secretary of State for Foreign, Commonwealth and Development Affairs (David Rutley) (responding): UK negotiations with the EU in respect of Gibraltar</t>
  </si>
  <si>
    <t>Mortgages (Switching)</t>
  </si>
  <si>
    <t>Budget Resolutions (2nd allotted day)</t>
  </si>
  <si>
    <t>Budget Resolutions (3rd allotted day)</t>
  </si>
  <si>
    <t>Zero total allowable catch in Pollack</t>
  </si>
  <si>
    <t xml:space="preserve">The Lord Chancellor and Secretary of State for Justice (Alex Chalk): Foreign national offenders, prisons and probation </t>
  </si>
  <si>
    <t>Public Sector Websites (Data Charges) Bill</t>
  </si>
  <si>
    <t>Patrick Grady: Scrutiny of the Foreign Secretary</t>
  </si>
  <si>
    <t>Budget Resolutions (last allotted day)</t>
  </si>
  <si>
    <t>Dame Diana Johnson: Recommendations of the Infected Blood Inquiry</t>
  </si>
  <si>
    <t>Emma Hardy: Inclusive PPE</t>
  </si>
  <si>
    <t>Caroline Lucas (asking); The Minister for Energy Security and Net Zero (Graham Stuart) (responding): Gas-fired Power Stations</t>
  </si>
  <si>
    <t xml:space="preserve">The Parliamentary Under-Secretary of State for Business and Trade (Kevin Hollinrake): Post Office Legislation </t>
  </si>
  <si>
    <t xml:space="preserve">Paula Barker: Urgent concerns regarding King's Leadership Academy </t>
  </si>
  <si>
    <t>Sites of Special Scientific Interest (Designation) Bill</t>
  </si>
  <si>
    <t>National Insurance Contributions (Reduction in Rates) (No.2) Bill</t>
  </si>
  <si>
    <t>National Insurance Contributions (Reduction in Rates) (No.2) Bill. Committed to a Committee of the whole House</t>
  </si>
  <si>
    <t xml:space="preserve">Martyn Day: Immigration health surcharge </t>
  </si>
  <si>
    <t>Kate Kniveton: Presumption of Parental Involvement in Child Arrangements</t>
  </si>
  <si>
    <t>Attorney General</t>
  </si>
  <si>
    <t>The Secretary of State for Levelling Up, Housing and Communities (Michael Gove): Extremism definition and community engagement</t>
  </si>
  <si>
    <t>(1st allotted day): Department for Education</t>
  </si>
  <si>
    <t>(1st allotted day): Home Office</t>
  </si>
  <si>
    <t>Sir John Whittingdale: St Peter's Hospital, Maldon</t>
  </si>
  <si>
    <t xml:space="preserve">Animal Welfare (Import of Dogs, Cats and Ferrets) Bill </t>
  </si>
  <si>
    <t>[PMB] [PBC]</t>
  </si>
  <si>
    <t>Public Procurement (British Goods and Services) Bill</t>
  </si>
  <si>
    <t>Ms Lyn Brown: Recommendations of the Infected Blood Inquiry</t>
  </si>
  <si>
    <t>Sarah Olney: Contigency plans for Thames Water</t>
  </si>
  <si>
    <t xml:space="preserve">Dehenna Davison: Members visiting other constituencies; Rushanars Ali; Leader of the House: Correcting the record </t>
  </si>
  <si>
    <t>Safety of Rwanda (Asylum and Immigration)</t>
  </si>
  <si>
    <t>Cat Smith: Recommendations of the Infected Blood Inquiry</t>
  </si>
  <si>
    <t>James Sunderland: Cadet expansion programme</t>
  </si>
  <si>
    <t>Mr David Lammy (asking); The Minister of State, Foreign, Commonwealth and Development Office (Mr Andrew Mitchell) (responding): Israel and Gaza</t>
  </si>
  <si>
    <t>Illegal and Unsustainable Fishing (Due Diligence) Bill</t>
  </si>
  <si>
    <t>Alexander Stafford: Traffic congestion and road safety in Rother Valley; Martyn Day: Recommendations of the Infected Blood Inquiry; Martyn Day: Pensioners' Personal Tax Allowance</t>
  </si>
  <si>
    <t>Sir Michael Ellis: Music education</t>
  </si>
  <si>
    <t>Dame Diana Johnson: Government  response to Brook House inquiry; Martin Docherty-Hughes: Correcting the record; Sarah Olney: DEFRA response to Written Parliamentary Questions; Stella Creasy: Meeting with Minister for Armed Forces; John McDonnell; Andrew Mitchell: Israel and Gaza</t>
  </si>
  <si>
    <t xml:space="preserve">James Murray (asking); The Financial Secretary to the Treasury (Nigel Huddleston) (responding): HMRC self-assessment helpline </t>
  </si>
  <si>
    <t>Sir Ian Duncan Smith (asking); The Minister of State for Foreign, Commonwealth and Development Office (Andrew Mitchell) (responding): Hong Kong security legislation</t>
  </si>
  <si>
    <t>Standards in Public Life (Code of Conduct) Bill</t>
  </si>
  <si>
    <t>Alicia Kearns: Proposed Mallard solar plant; Jonathan Gullis: Sharlotte's Law; Chris Stephens, Andrew Gwynne, Rachael Maskell: Recommendations of the Infected Blood Inquiry; Dr Therese Coffey: Barclays Bank closure in Suffolk; Fleur Anderson: Access to GP appointments</t>
  </si>
  <si>
    <t>Patrick Grady: Scrutiny of Secretaries of State in the House of Lords</t>
  </si>
  <si>
    <t>Gavin Newlands: WASPI</t>
  </si>
  <si>
    <t>Armed Forces readiness and defence equipment</t>
  </si>
  <si>
    <t>Food security</t>
  </si>
  <si>
    <t>Lilian Greenwood: Recommendations of the Infected Blood Inquiry</t>
  </si>
  <si>
    <t>Karin Smith: Trailor and Towing safety</t>
  </si>
  <si>
    <t>Hunting Trophies (Import Prohibition) Bill</t>
  </si>
  <si>
    <t>Greater London Low Emission Zone Charging (Amendment) Bill</t>
  </si>
  <si>
    <t>Kim Leadbeater: Recommendations of the Infected Blood Inquiry</t>
  </si>
  <si>
    <t>Mr Philip Hollobone: Kettering General Hospital redevelopment</t>
  </si>
  <si>
    <t xml:space="preserve">The Deputy Prime Minister (Oliver Dowden): Cyber-security and UK Democracy </t>
  </si>
  <si>
    <t xml:space="preserve">The Secretary of State for Work and Pensions (Mel Stride): Women's State Pension Age </t>
  </si>
  <si>
    <t>Ruth Jones: Recommendations of the Infected Blood Inquiry; Martyn Day: UNRWA Funding; Gavin Newlands: Bank Closures in Paisley and Renfrewshire North; Matt Western: Warwickshire Hunt</t>
  </si>
  <si>
    <t xml:space="preserve">Stewart Malcom McDonald: Taiwan Strait </t>
  </si>
  <si>
    <t xml:space="preserve">Blackpool South Writ </t>
  </si>
  <si>
    <t>The Minister of State, Foreign, Commonwealth and Development Office (Andrew Mitchell): Israel and Gaza</t>
  </si>
  <si>
    <t>The Minister for Housing, Planning and Building Safety (Lee Rowley): Building safety</t>
  </si>
  <si>
    <t>Nick Smith: Motion to appoint an acting Parliamentary and Health Service Ombudsman; Alex Cunningham: Congratulations to Jean and John Cunningham; Sammy Wilson: Windsor framework regulations</t>
  </si>
  <si>
    <t>Disposal of Waste (Advertising and Penalty Provision) Bill</t>
  </si>
  <si>
    <t xml:space="preserve">National Networks National Policy Statement </t>
  </si>
  <si>
    <t>Clive Efford: Recommendations of the Infected Blood Inquiry; Janet Daby: Rent and service charge increases in Lewisham East</t>
  </si>
  <si>
    <t xml:space="preserve">Elliot Colburn: Public transport in Carshalton and Wallington constituency </t>
  </si>
  <si>
    <t>Elliot Colburn: LGBT content in relationships education</t>
  </si>
  <si>
    <t>Munira Wilson: Tutoring provision</t>
  </si>
  <si>
    <t>Sarah Dyke: UK food security</t>
  </si>
  <si>
    <t>Carol Monaghan: International support for Armenian refugees from Nagorno-Karabakh</t>
  </si>
  <si>
    <t>Tim Loughton: Baby loss and role of coroners</t>
  </si>
  <si>
    <t>Sir Jeremy Quin: Child Trust Fund access for people seeking to manage the finance of others</t>
  </si>
  <si>
    <t>Sir Jeremy Quin: Child Trust Fund access for people seeking to manage the finance of others [cont.]</t>
  </si>
  <si>
    <t xml:space="preserve">Dehenna Davison: Access to migrane treatment </t>
  </si>
  <si>
    <t>Wendy Chamberlain: Conduct of elections</t>
  </si>
  <si>
    <t xml:space="preserve">Elliot Colburn: Human rights in Sri Lanka </t>
  </si>
  <si>
    <t>Jonathan Gullis: Public access to defibrillators</t>
  </si>
  <si>
    <t>Lee Anderson: Lessons learned from the Terance Radford Prevention of Future Deaths Report</t>
  </si>
  <si>
    <t>Nick Fletcher: Easter, Christian culture and heritage</t>
  </si>
  <si>
    <t>Sir George Howarth: Public inquiry into the James Bulger</t>
  </si>
  <si>
    <t>Anthony Mangnall: Bicentenary of the RNLI</t>
  </si>
  <si>
    <t>Tim Farron: Government support for people recently granted asylum</t>
  </si>
  <si>
    <t>Holly Lynch: Provision of cavity wall insulation under Government grants</t>
  </si>
  <si>
    <t>Bob Seely: Government support for cross-Solent ferry transport</t>
  </si>
  <si>
    <t>Mr Tanmanjeet Singh Dhesi: Personal Independence Payment and other disability benefits</t>
  </si>
  <si>
    <t>Mrs Pauline Latham: five minutes</t>
  </si>
  <si>
    <t>Mr Tanmanjeet Singh Dhesi: Personal Independence Payment and other disability benefits [cont.]</t>
  </si>
  <si>
    <t xml:space="preserve">Jo Gideon: Food waste and food distribution </t>
  </si>
  <si>
    <t>Debbie Abrahams: Citizens' assemblies and local democracy</t>
  </si>
  <si>
    <t>Christine Jardine: Consular services for cases involving human rights</t>
  </si>
  <si>
    <t>Virginia Crosbie: Cross-border co-operation on health services</t>
  </si>
  <si>
    <t>Dr Lisa Cameron: Digital skills and careers</t>
  </si>
  <si>
    <t>Philip Dunne: Flood Recovery Framework</t>
  </si>
  <si>
    <t>Mr Alistair Carmichael: Maritime safety breaches within the Exclusive Economic Zone</t>
  </si>
  <si>
    <t xml:space="preserve">Ruth Jones: Impact of the Spring Budget 2024 on the Welsh economy </t>
  </si>
  <si>
    <t>Will Quince: Antimicrobial resistance</t>
  </si>
  <si>
    <t>Andrew Western: Access to dentistry for cancer patients</t>
  </si>
  <si>
    <t>Dr Caroline Johnson: Large-scale solar farms</t>
  </si>
  <si>
    <t>Christina Rees: Carer's Allowance</t>
  </si>
  <si>
    <t>Christina Rees: Carer's Allowance [cont.]</t>
  </si>
  <si>
    <t>Paul Blomfield: Minimum income thresholds for partner and spousal visas</t>
  </si>
  <si>
    <t>Kenny MacAskill: Levels of household energy debt</t>
  </si>
  <si>
    <t>Steve Double: Supply of lithium and other critical minerals</t>
  </si>
  <si>
    <t>Mr Ian Liddell-Grainger: Roads and other transport infrastructure in Devon and Somerset</t>
  </si>
  <si>
    <t>Grahame Morris: Future of rail manufacturing</t>
  </si>
  <si>
    <t xml:space="preserve">Damian Collins: Brain injuries </t>
  </si>
  <si>
    <t>Liz Twist: Lessons learned and the collapse of Football Index</t>
  </si>
  <si>
    <t>Wendy Chamberlain: Universal Credit and Farmers</t>
  </si>
  <si>
    <t>Mark Garnier: UK space industry</t>
  </si>
  <si>
    <t>Navendru Mishra: Health inequalities in liver disease and liver cancer</t>
  </si>
  <si>
    <t>Kevin Foster: Ratification of the Global Ocean Treaty</t>
  </si>
  <si>
    <t>Tonia Antoniazzi: Assisted dying</t>
  </si>
  <si>
    <t>Sir Robert Syms: three minutes</t>
  </si>
  <si>
    <t>Tonia Antoniazzi: Assisted dying [cont.]</t>
  </si>
  <si>
    <t>Jim Shannon: Glaucoma and community optometry</t>
  </si>
  <si>
    <t>Helen Morgan: Impact of import and export controls on the sport horse industry</t>
  </si>
  <si>
    <t>Jonathan Gullis: Khan Review on threats to social cohesion and democratic resilience</t>
  </si>
  <si>
    <t>Dr Kieran Mullan: Public understanding of life sentences</t>
  </si>
  <si>
    <t>Margaret Greenwood: Preventable sight loss</t>
  </si>
  <si>
    <t>Kelly Tolhurst: Redevelopment of Catham Docks Basin 3</t>
  </si>
  <si>
    <t>Mr Alistair Carmichael: Accountability of the Financial Conduct Authority</t>
  </si>
  <si>
    <t>Paula Barker: Youth homelessness</t>
  </si>
  <si>
    <t>Peter Aldous: Taxation of furnished holiday lettings</t>
  </si>
  <si>
    <t>Sir Sajid Javid: World ME Day</t>
  </si>
  <si>
    <t xml:space="preserve">Matt Warman: Pylons and upgrades to the national grid </t>
  </si>
  <si>
    <t>Mrs Pauline Latham: four and a half minutes</t>
  </si>
  <si>
    <t>Matt Warman: Pylons and upgrades to the national grid [cont.]</t>
  </si>
  <si>
    <t>Jo Gideon: Contribution of volunteers</t>
  </si>
  <si>
    <t>Dame Andrea Jenkyns: Costs associated with illegal immigration</t>
  </si>
  <si>
    <t>John Cryer: Provision of water safety education in schools</t>
  </si>
  <si>
    <t>Munira Wilson: Provision of free school meals</t>
  </si>
  <si>
    <t>Gareth Johnson: Government support for repairs to the A226 Galley Hill Road</t>
  </si>
  <si>
    <t>Sir Mark Hendrick: Cyber security laws and tackling crime</t>
  </si>
  <si>
    <t>Daniel Kawcyznski: Government policy on the recognition of Western Sahara as Moroccan</t>
  </si>
  <si>
    <t>Martin Vickers: Road safety and headlight glare</t>
  </si>
  <si>
    <t>Dame Margaret Hodge: Countering hostile activities by Iran</t>
  </si>
  <si>
    <t>Dame Margaret Hodge: Countering hostile activities by Iran [cont.]</t>
  </si>
  <si>
    <t>Sir Chris Bryant: Universal postal service order in Rhondda constituency</t>
  </si>
  <si>
    <t>Sir Chris Bryant: Universal postal service order in Rhondda constituency [cont.]</t>
  </si>
  <si>
    <t>Rachel Maclean: Government funding for transport in the West Midlands</t>
  </si>
  <si>
    <t>Mr Virendra Sharma: Global health agencies and vaccine-preventable deaths</t>
  </si>
  <si>
    <t>Marion Fellows: Global Intergenerational Week 2024</t>
  </si>
  <si>
    <t>Cat Smith: Visa schemes for Palestines</t>
  </si>
  <si>
    <t>Miriam Cates: Impact of smartphones and social media on children</t>
  </si>
  <si>
    <t>Sir George Howarth: four minutes</t>
  </si>
  <si>
    <t>Miriam Cates: Impact of smartphones and social media on children [cont.]</t>
  </si>
  <si>
    <t>Paul Bristow: Potential merits of an innovation centre for energy transition in Peterborough</t>
  </si>
  <si>
    <t>Mrs Sharon Hodgson: Prevention of sexual violence in conflict</t>
  </si>
  <si>
    <t>Deidre Brock: Royal Bank of Scotland branch closures</t>
  </si>
  <si>
    <t>Sarah Champion: World Species Congress</t>
  </si>
  <si>
    <t>Caroline Lucas: Biodiversity loss</t>
  </si>
  <si>
    <t>Beth Winter: No recourse to public funds</t>
  </si>
  <si>
    <t>Bob Seely: Government policy on China</t>
  </si>
  <si>
    <t>Mr Philip Hollobone: Planning policy for Gypsy and Traveller sites</t>
  </si>
  <si>
    <t>Steve Double: Future of the under 10-metre fishing fleet in the South West</t>
  </si>
  <si>
    <t>Debbie Abrahams: Inequalities in dementia services</t>
  </si>
  <si>
    <t xml:space="preserve">Peter Dowd: Mental health and long-term conditions </t>
  </si>
  <si>
    <t>Marsha De Cordova: Low Traffic Neighbourhoods and accessibility</t>
  </si>
  <si>
    <t>Ian Paisley: Introduction of UK-made zero-emission buses</t>
  </si>
  <si>
    <t>Andy Carter: Support for bereaved children</t>
  </si>
  <si>
    <t>Jonathan Gullis: Bus services in England</t>
  </si>
  <si>
    <t>Fleur Anderson: Knife Crime Awareness Week</t>
  </si>
  <si>
    <t>Sir Alec Shelbrooke: Endometriosis Education in Schools</t>
  </si>
  <si>
    <t>Elliot Colburn: Tackling crash for cash insurance fraud</t>
  </si>
  <si>
    <t>Bambos Charalmabous: Crisis houses</t>
  </si>
  <si>
    <t>Mrs Emma Lewell-Buck: Healthy Start Scheme</t>
  </si>
  <si>
    <t>Andrew Selous: Major Conditions Strategy, people with Ehlers-Danlos syndrome and hypermobility spectrum disorders</t>
  </si>
  <si>
    <t>Mr Barry Sheerman: E-scooter deaths and serious injuries</t>
  </si>
  <si>
    <t xml:space="preserve">Selaine Saxby: Floating offshore wind and Allocation Round 6 of the Contracts for Difference scheme </t>
  </si>
  <si>
    <t>Election of the chair of Public Administration and Constitutional Affairs Committee</t>
  </si>
  <si>
    <t>The Prime Minister (Rishi Sunak): Iran-Israel Update</t>
  </si>
  <si>
    <t>The Secretary of State for Health and Social Care (Victoria Atkins): Cass Review</t>
  </si>
  <si>
    <t>Gavin Newlands: Urgent casework with overseas Governments</t>
  </si>
  <si>
    <t>Neale Hanvey: Rights of lesbian, gay, bisexual and gender non-conforming young people</t>
  </si>
  <si>
    <t>Implementation of Procedure Committee's recommendations in its report "Correcting the Record"</t>
  </si>
  <si>
    <t>Louise Haigh (asking); The Minister of State, Department of Transport (Huw Merriman) (responding): Job losses in the UK's rail manufacturing sector</t>
  </si>
  <si>
    <t>Horticultural Peat: Prohibition of Sale Bill</t>
  </si>
  <si>
    <t xml:space="preserve">Tobacco and Vapes Bill </t>
  </si>
  <si>
    <t>[Division][PBC]</t>
  </si>
  <si>
    <t>[Division] [PBC] [PMB]</t>
  </si>
  <si>
    <t>Ian Lavery: Recommendations of the Infected Blood Inquiry</t>
  </si>
  <si>
    <t>Alicia Kearns: Solar supply chains</t>
  </si>
  <si>
    <t>Mr David Lammy (asking); The Parliamentary Under-Secretary of State for Foreign, Commonwealth and Development Affairs (David Rutley) (responding): Humanitarian situation in Gaza</t>
  </si>
  <si>
    <t xml:space="preserve">Wendy Chamberlain (asking); The Minister of State, Foreign, Commonwealth and Development Office (Anne-Marie Trevelyan) (responding): Deportation of Afghan refugees from Pakistan to Afghanistan </t>
  </si>
  <si>
    <t>Fireworks (Noise Limits) Bill</t>
  </si>
  <si>
    <t>Alison Thewliss; Mrs Sharon Hodgson: Recommendations of the Infected Blood Inquiry</t>
  </si>
  <si>
    <t>Katherine Fletcher: Midge Hall Railway Station</t>
  </si>
  <si>
    <t>Dame Karen Bradley (on behalf of the Procedure Committee):Government response to the Committee's report on Commons scrutiny of Secretaries of State in the House of Lords</t>
  </si>
  <si>
    <t>Access to redress schemes</t>
  </si>
  <si>
    <t>COVID19 pandemic response and excess deaths</t>
  </si>
  <si>
    <t>Rachel Hopkins: Recommendations of the Infected Blood Inquiry</t>
  </si>
  <si>
    <t>Zoological Society of London (Leases) Bill</t>
  </si>
  <si>
    <t>Off-Road Vehicles (Registration) Bill</t>
  </si>
  <si>
    <t>Ashley Dalton: Recommendations of the Infected Blood Inquiry</t>
  </si>
  <si>
    <t>Andrew Western: Age-disputed Refugee Children</t>
  </si>
  <si>
    <t>Andrew Jones: New Build Homes Standards in North Yorkshire</t>
  </si>
  <si>
    <t>Ms Lyn Brown: Government's response to the crisis in Sudan</t>
  </si>
  <si>
    <t>Dawn Butler: Correcting the record; Barbara Keeley: Oral Questions with the Secretary of State for Culture, Media and Sport</t>
  </si>
  <si>
    <t xml:space="preserve">International Freedom of Religion and Belief Bill </t>
  </si>
  <si>
    <t xml:space="preserve">Hospice funding </t>
  </si>
  <si>
    <t>Matt Hancock: Sentencing and illegal knife possession; Michael Shanks: Recommendations of the Infected Blood Inquiry</t>
  </si>
  <si>
    <t>Chris Stephens: Food poverty strategy</t>
  </si>
  <si>
    <t>Dame Diana Johnson (asking); The Minister for the Cabinet Office and Paymaster General (John Glen) (responding): Infected Blood Inquiry</t>
  </si>
  <si>
    <t>The Parliamentary Under-Secretary of State for Education (David Johnston): Childcare entitlements</t>
  </si>
  <si>
    <t>Debbie Abrahams: People unable to work because of ill health; Liam Byrne: Business and Trade Committee evidence from Ministers</t>
  </si>
  <si>
    <t>Neurodivergent Conditions (Screening and Teacher Training) Bill</t>
  </si>
  <si>
    <t>Football Governance Bill</t>
  </si>
  <si>
    <t>Mrs Sheryll Murray: Tamar Crossings tolls; Valarie Vaz: Recommendations of the Infected Blood Inquiry; Mary Kelly Foy: St Leonard's Catholic School</t>
  </si>
  <si>
    <t>Mr Toby Perkins: Derbyshire County Council</t>
  </si>
  <si>
    <t>Northern Ireland</t>
  </si>
  <si>
    <t xml:space="preserve">The Secretary of State for Defence (Grant Shapps): Defence spending </t>
  </si>
  <si>
    <t>Richard Burgon: Government's arms exports to Israel</t>
  </si>
  <si>
    <t>Heritage Public Houses Bill</t>
  </si>
  <si>
    <t>Renters (Reform) Bill</t>
  </si>
  <si>
    <t>draft Terrorism Act 2000 (Proscribed Organisations) (Amendment) (No.2) Order 2024</t>
  </si>
  <si>
    <t>Rob Butler: Water booster proposals in Buckland; Mrs Emma Lewell-Buck: Recommendations of the Infected Blood Inquiry</t>
  </si>
  <si>
    <t>Simon Jupp: Access to banking hubs in Devom</t>
  </si>
  <si>
    <t>Alison Thewliss: Safety of Rwanda (Asylum and Immigration) Act 2024; Kevin Brennan: Points of Order during Business Questions</t>
  </si>
  <si>
    <t>Mr Robin Walker (on behalf of the Education Committee): Ofsted's Work with Schools</t>
  </si>
  <si>
    <t>Lesbian Visibility Week</t>
  </si>
  <si>
    <t>Buckland Review of Autism and Employment</t>
  </si>
  <si>
    <t>Sarah Dyke: Single-use plastics</t>
  </si>
  <si>
    <t xml:space="preserve">Association and International Committee of the Red Cross (Status) Bill </t>
  </si>
  <si>
    <t>Paternity Leave (Bereavement) Bill</t>
  </si>
  <si>
    <t>British Nationality (Irish Citizens) Bill</t>
  </si>
  <si>
    <t>Public Health (Control of Disease) Act 1984 (Amendment) Bill</t>
  </si>
  <si>
    <t>Chris Elmore: Recommendations of the Infected Blood Inquiry</t>
  </si>
  <si>
    <t>Dame Maria Miller: Proposed hospital in North Hampshire</t>
  </si>
  <si>
    <t>John Healey (asking); The Minister for Armed Forces (Leo Docherty) (responding): UK armed forces in Middle East</t>
  </si>
  <si>
    <t>Stella Creasy (asking); The Minister for Food, Farming and Fisheries (Sir Mark Spencer) (responding): Checks on goods entering the UK</t>
  </si>
  <si>
    <t>The Secretary of State for Work and Pensions (Mel Stride): Health and Disability Reform</t>
  </si>
  <si>
    <t>Chi Onwurah: Urgent Question on the humanitarian situation in Gaza on 17 April; Dawn Butler: National Security Online Information Team investigating Facebook groups exposed by Greenpeace; Munira Wilson: Secondary school teacher recruitment targets</t>
  </si>
  <si>
    <t>Post Office (Horizon System) Offences Bill</t>
  </si>
  <si>
    <t>Post Office (Horizon System) Offences Bill (Instructions)</t>
  </si>
  <si>
    <t>House of Commons Members' Fund</t>
  </si>
  <si>
    <t>Patrick Grady: Recommendations of the Infected Blood Inquiry; Martyn Day: Recognition of Peter McLagan MP</t>
  </si>
  <si>
    <t>Derek Thomas: Cost of post-16 education of families on the Isles of Scilly</t>
  </si>
  <si>
    <t>Jo Stevans (asking); The Secretary of State for Wales (David T.C. Davies) (responding): Port Talbort steelworks</t>
  </si>
  <si>
    <t>The Secretary of State for Culture, Media and Sport (Lucy Frazer): Telegraph Media Group Ltd Acquisition</t>
  </si>
  <si>
    <t>Gareth Thomas: Gujarat Day and Maharashtra Day; Tommy Sheppard: UK's decision to withdraw funding from the United Nations Relief and Works Agency</t>
  </si>
  <si>
    <t>Public Amenities (Adoption by Local Authorities) Bill</t>
  </si>
  <si>
    <t>Martyn Day: Protection of the Amazon Rainforest; Caroline Nokes: Popular uprising in Iran; Jim Shannon, Mr Robin Walker, Wendy Chamberlain, Alex Davies-Jones, Barbara Keeley: Recommendations of the Infected Blood Inquiry</t>
  </si>
  <si>
    <t>Mr Tanmanjeet Singh Dhesi: Western rail link to Heathrow Airport</t>
  </si>
  <si>
    <t>The Minister for Legal Migration and the Border (Tom Pursglove): Immigration update</t>
  </si>
  <si>
    <t xml:space="preserve">The Secretary of State for Business and Trade (Kemi Badenoch): UK trade performance </t>
  </si>
  <si>
    <t>Road Traffic (Testing of Blood) Bill</t>
  </si>
  <si>
    <t>Christina Rees: Recommendations of the Infected Blood Inquiry</t>
  </si>
  <si>
    <t>Henry Smith: Aviation and UK trade</t>
  </si>
  <si>
    <t xml:space="preserve">Leader of the House </t>
  </si>
  <si>
    <t>Security in the Western Balkans</t>
  </si>
  <si>
    <t>Pension schemes</t>
  </si>
  <si>
    <t>Jim Shannon: Kingsmill Massacre Inquest</t>
  </si>
  <si>
    <t>Mr David Lammy (asking); The Deputy Foreign Secretary (Mr Andrew Mitchell) (responding): War in Gaza</t>
  </si>
  <si>
    <t>The Secretary of State for Defence (Grant Shapps): Defence Personnel Data Breach</t>
  </si>
  <si>
    <t>Motor Vehicles (Driving Licenses) (New Drivers) Bill</t>
  </si>
  <si>
    <t>General debate</t>
  </si>
  <si>
    <t>Liz Twist; Holly Lynch; Wayne David: Recommendations of the Infected Blood Inquiry</t>
  </si>
  <si>
    <t>Mrs Sheryll Murray: Tamar Crossings</t>
  </si>
  <si>
    <t>HM Prison Parc deaths and sub judice resolution</t>
  </si>
  <si>
    <t>Shabana Mahmood (asking): The Secretary of State for Justice (Shabana Mahmood) (responding): Expansion of the end of custody supervised license scheme</t>
  </si>
  <si>
    <t>The Secretary of State for the Home Department (James Cleverly): Russia</t>
  </si>
  <si>
    <t>The Minister for Legal Migration and the Border (Tom Pursglove):Passport e-Gates Network Outage</t>
  </si>
  <si>
    <t>Assistance Dogs and Pavement Parking Bill</t>
  </si>
  <si>
    <t>Finance (No.2) Bill</t>
  </si>
  <si>
    <t>Risk-based Exclusion</t>
  </si>
  <si>
    <t>Sir Geoffrey Cox: Road network in Torridge and West Devon; Martyn Day: Youth Mobility Scheme; Tonia Antoniazzi: Recommendations of the Infected Blood Inquiry</t>
  </si>
  <si>
    <t>Dame Harriet Baldwin (on behalf of the Treasury Committee): SME finance</t>
  </si>
  <si>
    <t>Miners and mining communities</t>
  </si>
  <si>
    <t>BBC Mid-term Charter Review</t>
  </si>
  <si>
    <t>Sir Julian Lewis: Recommendations of the Infected Blood Inquiry</t>
  </si>
  <si>
    <t xml:space="preserve">Mark Fletcher: Bullying of local government officials </t>
  </si>
  <si>
    <t xml:space="preserve"> </t>
  </si>
  <si>
    <t>Chris Elmore (asking); The Minister of State, Ministry of Justice (Edward Argar): Parc Prison</t>
  </si>
  <si>
    <t>Draft Procurement Regulations 2024</t>
  </si>
  <si>
    <t>Meeting with the Minister for roads and local transport</t>
  </si>
  <si>
    <t>Draft Agriculture (Delinked Payments) (Reductions) (England) Regulations 2024</t>
  </si>
  <si>
    <t xml:space="preserve">George Galloway: Substandard housing </t>
  </si>
  <si>
    <t xml:space="preserve">Gavin Robinson (asking); The Minister for Legal Migration and the Border (Tom Pursglove) (responding): High court judgment in Belfast disapplying the Illegal Migration Act 2023 in Northern Ireland </t>
  </si>
  <si>
    <t>Danny Kruger (asking); The Minister for Health and Secondary Care (Andrew Stephenson) (responding): International health regulations</t>
  </si>
  <si>
    <t xml:space="preserve">Draft Code of Practice on Fair and Transparent Distribution of Tips </t>
  </si>
  <si>
    <t>War Graves Week</t>
  </si>
  <si>
    <t>Preet Kaur Gill: Crime in Edgbaston, Birmingham</t>
  </si>
  <si>
    <t>Jim Shannon (asking): The Minister for Armed Forces (Leo Docherty) (responding): Ukraine and Georgia</t>
  </si>
  <si>
    <t>Child Sexual Abuse Material (Digital Devices) Bill</t>
  </si>
  <si>
    <t>Criminal Justice Bill (Programme) (No.2)</t>
  </si>
  <si>
    <t xml:space="preserve">Criminal Justice Bill </t>
  </si>
  <si>
    <t>Martyn Day: RBS Bank closure in Linlithgow and East Falkirk; Jessica Morden, Kevan Brennan, Sarah Jones: Recommendations of the Infected Blood Inquiry</t>
  </si>
  <si>
    <t>Christine Jardine, Deidre Brock, Stephen Kinnock, Judith Cummins, Julian Sturdy: Recommendations of the Infected Blood Inquiry</t>
  </si>
  <si>
    <t>Sir Liam Fox: Leaseholders and freeholders</t>
  </si>
  <si>
    <t>Risk-based Exclusion motion</t>
  </si>
  <si>
    <t>Speaker's chaplain</t>
  </si>
  <si>
    <t>Ms Lyn Brown (asking); The Minister of State, Foreign, Commonwealth and Development Office (Anne-Marie Trevelyan) (responding): Government's response to atrocity risks in El Fasher, Sudan</t>
  </si>
  <si>
    <t>The Secretary of State for Education (Gillian Keegan): Statutory guidance on relationships, sex and health education</t>
  </si>
  <si>
    <t>Parliamentary and Health Service Ombudsman report on Women's State Pension age</t>
  </si>
  <si>
    <t>Samantha Dixon; Debbie Abrahams: Recommendations of the Infected Blood Inquiry</t>
  </si>
  <si>
    <t xml:space="preserve">Lee Anderson: Mineworkers' pension scheme </t>
  </si>
  <si>
    <t>Motion to sit in private</t>
  </si>
  <si>
    <t>Special Envoy for Freedom of Religion or Belief Bill</t>
  </si>
  <si>
    <t>Secure 16 to 19 Academies Bill</t>
  </si>
  <si>
    <t>Animal Welfare (Responsibility for Dog Attacks) Bill</t>
  </si>
  <si>
    <t>Kerry McCarthy: Recommendations of the Infected Blood Inquiry</t>
  </si>
  <si>
    <t>Nickie Aiken: Hajj fraud</t>
  </si>
  <si>
    <t xml:space="preserve">Anthony Mangnall (asking); The Secretary of State for Environment, Food and Rural Affairs (Steve Barclay) (responding): South West Water and Brixham's contamination </t>
  </si>
  <si>
    <t>The Deputy Foreign Secretary (Mr Andrew Mitchell): Israel and Gaza</t>
  </si>
  <si>
    <t>The Prime Minister (Rishi Sunak): Infected Blood Inquiry Report</t>
  </si>
  <si>
    <t>Ukraine</t>
  </si>
  <si>
    <t>Dame Siobhain McDonagh: Families in temporary accomodation</t>
  </si>
  <si>
    <t xml:space="preserve">Infected Blood Compensation Scheme </t>
  </si>
  <si>
    <t>Caroline Lucas: Lord Walney report</t>
  </si>
  <si>
    <t>Children (Parental Imprisonment)</t>
  </si>
  <si>
    <t>Draft Scotland Act 1998 (Increase of Borrowing Limits) Order 2024</t>
  </si>
  <si>
    <t>High Speed Rail (Crewe-Manchester) Bill (Instruction) (No.3)</t>
  </si>
  <si>
    <t>Jack Lopresti: Hambrook Junction in Filton and Bradley Stoke; Afzal Khan: Decemt Homes Standard in the private rented sector</t>
  </si>
  <si>
    <t>Alicia Kearns: Allergy guidance for schools</t>
  </si>
  <si>
    <t>Yvette Cooper (asking); The Minister for Crime, Policing and Fire (Chris Philip) (responding): Arrests and prison capacity</t>
  </si>
  <si>
    <t>The Economic Secretary to the Treasury (Bim Afolami): The economy</t>
  </si>
  <si>
    <t>The Minister for Security (Tom Tugendhat): Lord Walney report "Protecting our Democracy from Coercion"</t>
  </si>
  <si>
    <t>Debbie Abrahams; Neil Coyle: EHRC investigation into DWP; Tom Tugendhat: Correcting the record</t>
  </si>
  <si>
    <t>Immigration and Asylum Bill</t>
  </si>
  <si>
    <t>Draft Counter-Terrorism and Security Act 2015 (Risk of Being Drawn into Terrorism) (Revised Guidance) Regulations 2024</t>
  </si>
  <si>
    <t>Draft Licensing Act 2003 (UEFA European Football Championship Licensing Hours) Order 2024</t>
  </si>
  <si>
    <t>Holocaust Memorial Bill</t>
  </si>
  <si>
    <t>Sarah Dyke: Transport infrastructure in Somerset; Selaine Saxby: Blue badge holders and personal electric vehicles on public land</t>
  </si>
  <si>
    <t>Helen Morgan: Funding for local councils</t>
  </si>
  <si>
    <t>Marion Fellows (asking): EHRC investigation on disabled people on benefits</t>
  </si>
  <si>
    <t>The Parliamentary Under-Secretary of State for Science, Innovation and Technology (Saqib Bhatti): AI Seoul summit</t>
  </si>
  <si>
    <t>The Secretary of State for Health and Social Care (Victoria Atkins): NHS</t>
  </si>
  <si>
    <t>Tribute to Deputy Speaker, Sir Roger Gale and Clerk of Delegated Legislation, Liam Laurence Smith</t>
  </si>
  <si>
    <t>Lucy Powell; Penny Morduant: Tribute to Madam Deputy Speaker, Dame Eleanor Laing</t>
  </si>
  <si>
    <t>The Comptroller of His Majesty's Household</t>
  </si>
  <si>
    <t>Jane Hunt: Annual swimming lessons in schools; Philip Dunne: Road network in Shropshire</t>
  </si>
  <si>
    <t>Martin Vickers: National Grid's proposals in North East Lincolnshire</t>
  </si>
  <si>
    <t>Tribute to Madam Deputy Speaker, Dame Eleanor Laing and Deputy Speaker, Dame Rosie Winterton</t>
  </si>
  <si>
    <t xml:space="preserve">Sanctions (EU Exit) (Miscellaneous Amendments and Revocations) Regulations 2024 </t>
  </si>
  <si>
    <t>Draft Coroners (Suspension of Requirement for Jury at Inquest: Coronavirus) Regulations 2024</t>
  </si>
  <si>
    <t>Draft Energy Act 2023 (Consequential Amendments) Regulations 2024</t>
  </si>
  <si>
    <t>Tribunal Procedure (Upper Tribunal) (Immigration and Asylum Chamber) (Amendment) Rules 2024</t>
  </si>
  <si>
    <t>Valedictory debate</t>
  </si>
  <si>
    <t>Leasehold and Freehold Reform Bill</t>
  </si>
  <si>
    <t>Gareth Thomas: Free trade agreement with Canada</t>
  </si>
  <si>
    <t xml:space="preserve">Shared Parental Leave and Pay (Bereavement) Bill: </t>
  </si>
  <si>
    <t>British Citizenship (Northern Ireland) Bill</t>
  </si>
  <si>
    <t>Access to Telecommunications Networks Bill</t>
  </si>
  <si>
    <t>Neale Hanvey: Trident</t>
  </si>
  <si>
    <t>[Division] [PMB]</t>
  </si>
  <si>
    <t>Northern Ireland (Executive Formation) Bill. Committed to a Committee of the whole House</t>
  </si>
  <si>
    <t>Pedicabs (London) Bill [Lords]. Committed to a Committee of the whole House</t>
  </si>
  <si>
    <t>Offshore Petroleum Licensing Bill. Committed to a Committee of the whole House</t>
  </si>
  <si>
    <t>Post Office (Horizon System) Compensation Bill. Committed to a Committee of the whole House</t>
  </si>
  <si>
    <t>Animal Welfare (Livestock Exports) Bill. Committed to a Committee of the whole House</t>
  </si>
  <si>
    <t>Finance (No.2) Bill. Committed to a Committee of the whole House</t>
  </si>
  <si>
    <t xml:space="preserve">Post Office (Horizon System) Offences Bill. Committed to a Committee of the whole House </t>
  </si>
  <si>
    <t xml:space="preserve">Safety of Rwanda (Asylum and Immigration) Bill. Committed to a Committee of the whole House. </t>
  </si>
  <si>
    <t>Sentencing Bill. Committed to a Committee of the whole House</t>
  </si>
  <si>
    <t>National Insurance Contributions (Reduction in Rates) Bill. Committed to a Committee of the whole House</t>
  </si>
  <si>
    <t xml:space="preserve">Data Protection and Digital Information Bill </t>
  </si>
  <si>
    <t>Rwanda plan cost and asylum system (2nd alloted day)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</si>
</sst>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[h]:mm;@"/>
    <numFmt numFmtId="166" formatCode="[hh]:mm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20" fontId="0" fillId="0" borderId="0" xfId="0" applyNumberFormat="1" applyAlignment="1">
      <alignment horizontal="center" vertical="top"/>
    </xf>
    <xf numFmtId="0" fontId="1" fillId="0" borderId="0" xfId="0" applyFont="1"/>
    <xf numFmtId="20" fontId="1" fillId="0" borderId="0" xfId="0" applyNumberFormat="1" applyFont="1" applyAlignment="1">
      <alignment horizontal="center" vertical="top"/>
    </xf>
    <xf numFmtId="165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/>
    </xf>
    <xf numFmtId="20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20" fontId="0" fillId="0" borderId="0" xfId="0" applyNumberFormat="1" applyAlignment="1">
      <alignment horizontal="center" vertical="center"/>
    </xf>
    <xf numFmtId="0" fontId="4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6" fontId="5" fillId="0" borderId="0" xfId="0" applyNumberFormat="1" applyFont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66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20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vertical="top" wrapText="1"/>
    </xf>
    <xf numFmtId="20" fontId="2" fillId="2" borderId="0" xfId="0" applyNumberFormat="1" applyFont="1" applyFill="1" applyAlignment="1">
      <alignment horizontal="center" vertical="top" wrapText="1"/>
    </xf>
    <xf numFmtId="166" fontId="2" fillId="2" borderId="0" xfId="0" applyNumberFormat="1" applyFont="1" applyFill="1" applyAlignment="1">
      <alignment horizontal="center" vertical="top" wrapText="1"/>
    </xf>
    <xf numFmtId="0" fontId="5" fillId="0" borderId="0" xfId="0" applyFont="1" applyAlignment="1">
      <alignment vertical="center"/>
    </xf>
    <xf numFmtId="166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1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20" fontId="1" fillId="0" borderId="0" xfId="0" applyNumberFormat="1" applyFont="1" applyAlignment="1">
      <alignment horizontal="center"/>
    </xf>
    <xf numFmtId="20" fontId="0" fillId="0" borderId="0" xfId="0" applyNumberFormat="1" applyAlignment="1">
      <alignment horizontal="center"/>
    </xf>
    <xf numFmtId="166" fontId="5" fillId="0" borderId="0" xfId="0" applyNumberFormat="1" applyFont="1" applyAlignment="1">
      <alignment horizontal="center" vertical="top"/>
    </xf>
    <xf numFmtId="165" fontId="5" fillId="0" borderId="0" xfId="0" applyNumberFormat="1" applyFont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0" fontId="0" fillId="0" borderId="0" xfId="0" applyNumberFormat="1" applyAlignment="1">
      <alignment horizontal="left" vertical="top" wrapText="1"/>
    </xf>
  </cellXfs>
  <cellStyles count="1">
    <cellStyle name="Normal" xfId="0" builtinId="0"/>
  </cellStyles>
  <dxfs count="284"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numFmt numFmtId="1" formatCode="0"/>
      <alignment horizontal="center" textRotation="0" wrapText="0" indent="0" justifyLastLine="0" shrinkToFit="0" readingOrder="0"/>
    </dxf>
    <dxf>
      <numFmt numFmtId="25" formatCode="hh:mm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numFmt numFmtId="166" formatCode="[hh]:mm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numFmt numFmtId="166" formatCode="[hh]:mm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yyyy\-mm\-dd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25" formatCode="hh:mm"/>
      <fill>
        <patternFill patternType="solid">
          <fgColor theme="4"/>
          <bgColor theme="4"/>
        </patternFill>
      </fill>
      <alignment horizontal="center" vertical="top" textRotation="0" wrapText="1" indent="0" justifyLastLine="0" shrinkToFit="0" readingOrder="0"/>
    </dxf>
    <dxf>
      <numFmt numFmtId="166" formatCode="[hh]:mm;@"/>
      <fill>
        <patternFill patternType="solid">
          <fgColor indexed="64"/>
          <bgColor theme="3" tint="0.79998168889431442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numFmt numFmtId="166" formatCode="[hh]:mm;@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fill>
        <patternFill patternType="solid">
          <fgColor indexed="64"/>
          <bgColor theme="3" tint="0.7999816888943144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[h]:mm;@"/>
      <fill>
        <patternFill patternType="solid">
          <fgColor indexed="64"/>
          <bgColor theme="3" tint="0.7999816888943144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fill>
        <patternFill patternType="solid">
          <fgColor indexed="64"/>
          <bgColor theme="3" tint="0.7999816888943144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alignment horizontal="center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3" tint="0.79998168889431442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numFmt numFmtId="165" formatCode="[h]:mm;@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3" tint="0.7999816888943144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alignment horizontal="center" vertical="top" textRotation="0" wrapText="0" indent="0" justifyLastLine="0" shrinkToFit="0" readingOrder="0"/>
    </dxf>
    <dxf>
      <numFmt numFmtId="165" formatCode="[h]:mm;@"/>
      <fill>
        <patternFill patternType="solid">
          <fgColor indexed="64"/>
          <bgColor theme="3" tint="0.79998168889431442"/>
        </patternFill>
      </fill>
      <alignment horizontal="center" vertical="top" textRotation="0" wrapText="0" indent="0" justifyLastLine="0" shrinkToFit="0" readingOrder="0"/>
    </dxf>
    <dxf>
      <numFmt numFmtId="25" formatCode="hh:mm"/>
      <alignment horizontal="center" vertical="top" textRotation="0" wrapText="0" indent="0" justifyLastLine="0" shrinkToFit="0" readingOrder="0"/>
    </dxf>
    <dxf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fill>
        <patternFill patternType="solid">
          <fgColor indexed="64"/>
          <bgColor theme="3" tint="0.79998168889431442"/>
        </patternFill>
      </fill>
      <alignment horizontal="left" vertical="top" textRotation="0" wrapText="0" indent="0" justifyLastLine="0" shrinkToFit="0" readingOrder="0"/>
    </dxf>
    <dxf>
      <alignment horizontal="left" vertical="top" textRotation="0" wrapText="0" relativeIndent="-1" justifyLastLine="0" shrinkToFit="0" readingOrder="0"/>
    </dxf>
    <dxf>
      <numFmt numFmtId="0" formatCode="General"/>
      <fill>
        <patternFill patternType="solid">
          <fgColor indexed="64"/>
          <bgColor theme="3" tint="0.79998168889431442"/>
        </patternFill>
      </fill>
      <alignment horizontal="center" vertical="top" textRotation="0" wrapText="0" indent="0" justifyLastLine="0" shrinkToFit="0" readingOrder="0"/>
    </dxf>
    <dxf>
      <numFmt numFmtId="25" formatCode="hh:mm"/>
      <alignment horizontal="center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3" tint="0.79998168889431442"/>
        </patternFill>
      </fill>
      <alignment horizontal="center" vertical="top" textRotation="0" wrapText="0" indent="0" justifyLastLine="0" shrinkToFit="0" readingOrder="0"/>
    </dxf>
    <dxf>
      <numFmt numFmtId="164" formatCode="yyyy\-mm\-dd"/>
      <alignment horizontal="center" vertical="top" textRotation="0" wrapText="0" indent="0" justifyLastLine="0" shrinkToFit="0" readingOrder="0"/>
    </dxf>
    <dxf>
      <fill>
        <patternFill patternType="solid">
          <fgColor indexed="64"/>
          <bgColor theme="3" tint="0.79998168889431442"/>
        </patternFill>
      </fill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fill>
        <patternFill patternType="solid">
          <fgColor indexed="64"/>
          <bgColor theme="3" tint="0.79998168889431442"/>
        </patternFill>
      </fill>
      <alignment vertical="top" textRotation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6B15311-1641-43C8-B1AD-56A2BE85CAF0}" name="ch_table" displayName="ch_table" ref="A1:M1050" headerRowDxfId="283" dataDxfId="282" totalsRowDxfId="281">
  <autoFilter ref="A1:M1050" xr:uid="{0894888D-18E3-41A9-94FD-2545911E0C6F}">
    <filterColumn colId="5">
      <filters blank="1">
        <filter val="[Division]"/>
      </filters>
    </filterColumn>
  </autoFilter>
  <tableColumns count="13">
    <tableColumn id="1" xr3:uid="{34C653F6-C10F-4D85-BDB0-EB96357C6C43}" name="Day" totalsRowLabel="Total" dataDxfId="280" totalsRowDxfId="279"/>
    <tableColumn id="2" xr3:uid="{028265AB-A4CA-412F-A792-54189A60E94C}" name="Date" dataDxfId="278" totalsRowDxfId="277"/>
    <tableColumn id="3" xr3:uid="{BD2C3EF8-3B6D-4753-A4B2-72B99DD21779}" name="Time" dataDxfId="276" totalsRowDxfId="275"/>
    <tableColumn id="4" xr3:uid="{2609CF3B-F562-4526-874F-8CEE37093260}" name="Subject 1" dataDxfId="274" totalsRowDxfId="273"/>
    <tableColumn id="5" xr3:uid="{A01741FE-F3CA-4741-9102-D815BFEAC8C6}" name="Subject 2" dataDxfId="272" totalsRowDxfId="271"/>
    <tableColumn id="6" xr3:uid="{444607D3-A26B-4186-83C9-9871D094D446}" name="Tags" dataDxfId="270" totalsRowDxfId="269"/>
    <tableColumn id="7" xr3:uid="{FDD33F76-31D2-4F90-A1B6-844D01C7EF03}" name="Duration" dataDxfId="268" totalsRowDxfId="267">
      <calculatedColumnFormula array="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calculatedColumnFormula>
    </tableColumn>
    <tableColumn id="22" xr3:uid="{3113162E-55A1-4B54-8ECA-9EBE393AC587}" name="Daily total" dataDxfId="266" totalsRowDxfId="265">
      <calculatedColumnFormula>IF(ch_table[[#This Row],[Subject 1]]&lt;&gt;"House rose", "",SUMIF(ch_table[Day], ch_table[[#This Row],[Day]], ch_table[Duration]))</calculatedColumnFormula>
    </tableColumn>
    <tableColumn id="21" xr3:uid="{C0E31DA4-0CEB-4903-8C7A-773DE18AF26A}" name="Session total (cum.)" dataDxfId="264" totalsRowDxfId="263">
      <calculatedColumnFormula>SUM(INDEX(ch_table[Duration],1):ch_table[[#This Row],[Duration]])</calculatedColumnFormula>
    </tableColumn>
    <tableColumn id="8" xr3:uid="{5C09AFE4-1F6E-4FB8-92F1-72C45E43D23F}" name="MoI" dataDxfId="262" totalsRowDxfId="261">
      <calculatedColumnFormula array="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calculatedColumnFormula>
    </tableColumn>
    <tableColumn id="15" xr3:uid="{DB8DFDFE-7558-4418-9E17-69242C2E5E46}" name="AAT" dataDxfId="260" totalsRowDxfId="259">
      <calculatedColumnFormula array="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calculatedColumnFormula>
    </tableColumn>
    <tableColumn id="19" xr3:uid="{D9C33162-FD2F-4746-90BD-E1759F9D29FA}" name="AAT daily total" dataDxfId="258" totalsRowDxfId="257">
      <calculatedColumnFormula>IF(ch_table[[#This Row],[Subject 1]]&lt;&gt;"House rose", "",SUMIF(ch_table[Day], ch_table[[#This Row],[Day]], ch_table[AAT]))</calculatedColumnFormula>
    </tableColumn>
    <tableColumn id="17" xr3:uid="{B5EC3C48-E0A8-4E70-A2E2-294FC1D2AD4A}" name="AAT session total (cum.)" dataDxfId="256" totalsRowDxfId="255">
      <calculatedColumnFormula>SUM(INDEX(ch_table[AAT],1):ch_table[[#This Row],[AAT]])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8697279-5FFF-4E87-BD1E-842001D76FD0}" name="wh_table" displayName="wh_table" ref="A1:K503" totalsRowShown="0" headerRowDxfId="254" dataDxfId="253" tableBorderDxfId="252">
  <autoFilter ref="A1:K503" xr:uid="{19D24B59-44E1-4791-BF3E-97A6C7C763B5}"/>
  <tableColumns count="11">
    <tableColumn id="1" xr3:uid="{741FCF68-A50E-42FD-9738-4EFADA8626E2}" name="Day" dataDxfId="251"/>
    <tableColumn id="2" xr3:uid="{A665C7F6-D3EA-44A5-BECE-7AD81941794E}" name="Date" dataDxfId="250"/>
    <tableColumn id="3" xr3:uid="{04D91DA1-845A-41FE-BE42-2D37ECF26864}" name="Time" dataDxfId="249"/>
    <tableColumn id="4" xr3:uid="{18A8574F-7917-4D4B-9AB8-F29B644C4053}" name="Subject 1" dataDxfId="248"/>
    <tableColumn id="5" xr3:uid="{1BFB57F0-76B0-464A-A1AA-CC7B4F2983B1}" name="Subject 2" dataDxfId="247"/>
    <tableColumn id="7" xr3:uid="{0E4BD740-D22C-447D-8F1A-17B9CAACD3EE}" name="Tags" dataDxfId="246"/>
    <tableColumn id="13" xr3:uid="{D21D1F91-08A7-4D80-A997-B833DD502219}" name="Duration" dataDxfId="245">
      <calculatedColumnFormula array="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calculatedColumnFormula>
    </tableColumn>
    <tableColumn id="9" xr3:uid="{55F73DC3-A545-4D32-A72C-BEDD5FB639B7}" name="Daily total" dataDxfId="244">
      <calculatedColumnFormula>IF(wh_table[[#This Row],[Subject 1]]&lt;&gt;"Sitting Adjourned", "", SUMIF(wh_table[Day], wh_table[[#This Row],[Day]],wh_table[Duration]))</calculatedColumnFormula>
    </tableColumn>
    <tableColumn id="10" xr3:uid="{9D71B397-7732-4A55-854E-DBF4F0CD48D4}" name="Session total (cum.)" dataDxfId="243">
      <calculatedColumnFormula>SUM(INDEX(wh_table[Duration],1):wh_table[[#This Row],[Duration]])</calculatedColumnFormula>
    </tableColumn>
    <tableColumn id="11" xr3:uid="{38C07AA6-B06F-47EC-8ADC-F8B163A925BA}" name="Adjusted daily total" dataDxfId="242">
      <calculatedColumnFormula>IF(wh_table[[#This Row],[Subject 1]]&lt;&gt;"Sitting Adjourned", "", SUMIFS(wh_table[Duration], wh_table[Day], wh_table[[#This Row],[Day]], wh_table[Tags], "&lt;&gt;[Questions]", wh_table[Tags], "&lt;&gt;[Questions][Divisions]"))</calculatedColumnFormula>
    </tableColumn>
    <tableColumn id="12" xr3:uid="{235D08A6-F1C7-4059-85B4-5B18BCC23F95}" name="Adjusted session total (cum.)" dataDxfId="241">
      <calculatedColumnFormula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205899-0A9D-4693-8533-1DBF046901D2}" name="ch_subjects" displayName="ch_subjects" ref="A1:A56" totalsRowShown="0" headerRowDxfId="240" dataDxfId="239">
  <autoFilter ref="A1:A56" xr:uid="{636ECD14-7A59-4439-B285-E96ACC17A837}"/>
  <tableColumns count="1">
    <tableColumn id="1" xr3:uid="{D02914AC-BDEF-4407-ABBD-2C663D9D4525}" name="Permitted subjects" dataDxfId="238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AE28C7E-058E-4660-8BD9-B019B45D49E1}" name="wh_subjects" displayName="wh_subjects" ref="A1:A8" totalsRowShown="0" dataDxfId="237">
  <autoFilter ref="A1:A8" xr:uid="{5AF723D2-804C-4697-AC9F-7E5EDF23F203}"/>
  <tableColumns count="1">
    <tableColumn id="1" xr3:uid="{02FAFFA9-F437-45CC-80B4-A658136AA1DE}" name="Permitted subjects" dataDxfId="236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E850FA3-1132-4FD6-A007-81F62A201B6D}" name="moi_table" displayName="moi_table" ref="A1:B9" totalsRowShown="0" headerRowDxfId="235">
  <autoFilter ref="A1:B9" xr:uid="{19BD53FD-7CB1-4B9A-9B7A-1FB87E67FBE6}"/>
  <tableColumns count="2">
    <tableColumn id="1" xr3:uid="{E6FAAF2A-573C-454F-AB72-36465E05ACC8}" name="MoI times" dataDxfId="234"/>
    <tableColumn id="2" xr3:uid="{9547E09A-9C76-4CD2-B177-E3612E0AF8FB}" name="Day value" dataDxfId="23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0B563-3643-4F57-AA96-8B705BA0B074}">
  <dimension ref="A1:M1050"/>
  <sheetViews>
    <sheetView tabSelected="1" topLeftCell="D1" zoomScale="105" zoomScaleNormal="80" workbookViewId="0">
      <pane ySplit="1" topLeftCell="A2" activePane="bottomLeft" state="frozen"/>
      <selection activeCell="B1" sqref="B1"/>
      <selection pane="bottomLeft" activeCell="D1051" sqref="D1051"/>
    </sheetView>
  </sheetViews>
  <sheetFormatPr baseColWidth="10" defaultColWidth="8.83203125" defaultRowHeight="15" x14ac:dyDescent="0.2"/>
  <cols>
    <col min="1" max="1" width="8.83203125" style="2"/>
    <col min="2" max="2" width="10.5" style="2" bestFit="1" customWidth="1"/>
    <col min="3" max="3" width="15.5" style="4" bestFit="1" customWidth="1"/>
    <col min="4" max="4" width="31.6640625" style="8" customWidth="1"/>
    <col min="5" max="5" width="48" style="9" customWidth="1"/>
    <col min="6" max="6" width="15.1640625" style="9" customWidth="1"/>
    <col min="7" max="7" width="15.33203125" style="4" customWidth="1"/>
    <col min="8" max="8" width="15" style="6" customWidth="1"/>
    <col min="9" max="9" width="16.83203125" style="7" customWidth="1"/>
    <col min="10" max="11" width="9.1640625" style="6" customWidth="1"/>
    <col min="12" max="12" width="12" style="6" customWidth="1"/>
    <col min="13" max="13" width="10.1640625" style="33" customWidth="1"/>
    <col min="14" max="16384" width="8.83203125" style="1"/>
  </cols>
  <sheetData>
    <row r="1" spans="1:13" s="2" customFormat="1" ht="72" customHeight="1" x14ac:dyDescent="0.2">
      <c r="A1" s="10" t="s">
        <v>0</v>
      </c>
      <c r="B1" s="10" t="s">
        <v>1</v>
      </c>
      <c r="C1" s="11" t="s">
        <v>2</v>
      </c>
      <c r="D1" s="12" t="s">
        <v>3</v>
      </c>
      <c r="E1" s="13" t="s">
        <v>4</v>
      </c>
      <c r="F1" s="13" t="s">
        <v>5</v>
      </c>
      <c r="G1" s="12" t="s">
        <v>6</v>
      </c>
      <c r="H1" s="12" t="s">
        <v>7</v>
      </c>
      <c r="I1" s="34" t="s">
        <v>8</v>
      </c>
      <c r="J1" s="10" t="s">
        <v>9</v>
      </c>
      <c r="K1" s="10" t="s">
        <v>10</v>
      </c>
      <c r="L1" s="34" t="s">
        <v>11</v>
      </c>
      <c r="M1" s="34" t="s">
        <v>12</v>
      </c>
    </row>
    <row r="2" spans="1:13" x14ac:dyDescent="0.2">
      <c r="A2" s="2">
        <v>1</v>
      </c>
      <c r="B2" s="3">
        <v>45237</v>
      </c>
      <c r="C2" s="4">
        <v>0.47569444444444442</v>
      </c>
      <c r="D2" s="8" t="s">
        <v>13</v>
      </c>
      <c r="G2" s="4" cm="1">
        <f t="array" ref="G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" s="4" t="str">
        <f>IF(ch_table[[#This Row],[Subject 1]]&lt;&gt;"House rose", "",SUMIF(ch_table[Day], ch_table[[#This Row],[Day]], ch_table[Duration]))</f>
        <v/>
      </c>
      <c r="I2" s="39">
        <f>SUM(INDEX(ch_table[Duration],1):ch_table[[#This Row],[Duration]])</f>
        <v>0</v>
      </c>
      <c r="J2" s="4" t="str" cm="1">
        <f t="array" ref="J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/>
      </c>
      <c r="K2" s="4" t="str" cm="1">
        <f t="array" ref="K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" s="4" t="str">
        <f>IF(ch_table[[#This Row],[Subject 1]]&lt;&gt;"House rose", "",SUMIF(ch_table[Day], ch_table[[#This Row],[Day]], ch_table[AAT]))</f>
        <v/>
      </c>
      <c r="M2" s="39">
        <f>SUM(INDEX(ch_table[AAT],1):ch_table[[#This Row],[AAT]])</f>
        <v>0</v>
      </c>
    </row>
    <row r="3" spans="1:13" x14ac:dyDescent="0.2">
      <c r="A3" s="2">
        <v>1</v>
      </c>
      <c r="B3" s="3">
        <v>45237</v>
      </c>
      <c r="C3" s="4">
        <v>0.47569444444444442</v>
      </c>
      <c r="D3" s="8" t="s">
        <v>14</v>
      </c>
      <c r="G3" s="4" cm="1">
        <f t="array" ref="G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4.8611111111111494E-3</v>
      </c>
      <c r="H3" s="4" t="str">
        <f>IF(ch_table[[#This Row],[Subject 1]]&lt;&gt;"House rose", "",SUMIF(ch_table[Day], ch_table[[#This Row],[Day]], ch_table[Duration]))</f>
        <v/>
      </c>
      <c r="I3" s="39">
        <f>SUM(INDEX(ch_table[Duration],1):ch_table[[#This Row],[Duration]])</f>
        <v>4.8611111111111494E-3</v>
      </c>
      <c r="J3" s="4" t="str" cm="1">
        <f t="array" ref="J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/>
      </c>
      <c r="K3" s="4" t="str" cm="1">
        <f t="array" ref="K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" s="4" t="str">
        <f>IF(ch_table[[#This Row],[Subject 1]]&lt;&gt;"House rose", "",SUMIF(ch_table[Day], ch_table[[#This Row],[Day]], ch_table[AAT]))</f>
        <v/>
      </c>
      <c r="M3" s="39">
        <f>SUM(INDEX(ch_table[AAT],1):ch_table[[#This Row],[AAT]])</f>
        <v>0</v>
      </c>
    </row>
    <row r="4" spans="1:13" x14ac:dyDescent="0.2">
      <c r="A4" s="2">
        <v>1</v>
      </c>
      <c r="B4" s="3">
        <v>45237</v>
      </c>
      <c r="C4" s="4">
        <v>0.48055555555555557</v>
      </c>
      <c r="D4" s="8" t="s">
        <v>15</v>
      </c>
      <c r="G4" s="4" cm="1">
        <f t="array" ref="G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0.12361111111111106</v>
      </c>
      <c r="H4" s="4" t="str">
        <f>IF(ch_table[[#This Row],[Subject 1]]&lt;&gt;"House rose", "",SUMIF(ch_table[Day], ch_table[[#This Row],[Day]], ch_table[Duration]))</f>
        <v/>
      </c>
      <c r="I4" s="40">
        <f>SUM(INDEX(ch_table[Duration],1):ch_table[[#This Row],[Duration]])</f>
        <v>0.12847222222222221</v>
      </c>
      <c r="J4" s="4" t="str" cm="1">
        <f t="array" ref="J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/>
      </c>
      <c r="K4" s="4" t="str" cm="1">
        <f t="array" ref="K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" s="4" t="str">
        <f>IF(ch_table[[#This Row],[Subject 1]]&lt;&gt;"House rose", "",SUMIF(ch_table[Day], ch_table[[#This Row],[Day]], ch_table[AAT]))</f>
        <v/>
      </c>
      <c r="M4" s="39">
        <f>SUM(INDEX(ch_table[AAT],1):ch_table[[#This Row],[AAT]])</f>
        <v>0</v>
      </c>
    </row>
    <row r="5" spans="1:13" ht="16" x14ac:dyDescent="0.2">
      <c r="A5" s="2">
        <v>1</v>
      </c>
      <c r="B5" s="3">
        <v>45237</v>
      </c>
      <c r="C5" s="4">
        <v>0.60416666666666663</v>
      </c>
      <c r="D5" s="8" t="s">
        <v>16</v>
      </c>
      <c r="E5" s="9" t="s">
        <v>17</v>
      </c>
      <c r="G5" s="4" cm="1">
        <f t="array" ref="G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5" s="4" t="str">
        <f>IF(ch_table[[#This Row],[Subject 1]]&lt;&gt;"House rose", "",SUMIF(ch_table[Day], ch_table[[#This Row],[Day]], ch_table[Duration]))</f>
        <v/>
      </c>
      <c r="I5" s="40">
        <f>SUM(INDEX(ch_table[Duration],1):ch_table[[#This Row],[Duration]])</f>
        <v>0.12847222222222221</v>
      </c>
      <c r="J5" s="4" t="str" cm="1">
        <f t="array" ref="J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/>
      </c>
      <c r="K5" s="4" t="str" cm="1">
        <f t="array" ref="K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" s="4" t="str">
        <f>IF(ch_table[[#This Row],[Subject 1]]&lt;&gt;"House rose", "",SUMIF(ch_table[Day], ch_table[[#This Row],[Day]], ch_table[AAT]))</f>
        <v/>
      </c>
      <c r="M5" s="39">
        <f>SUM(INDEX(ch_table[AAT],1):ch_table[[#This Row],[AAT]])</f>
        <v>0</v>
      </c>
    </row>
    <row r="6" spans="1:13" ht="16" x14ac:dyDescent="0.2">
      <c r="A6" s="2">
        <v>1</v>
      </c>
      <c r="B6" s="3">
        <v>45237</v>
      </c>
      <c r="C6" s="4">
        <v>0.60416666666666663</v>
      </c>
      <c r="D6" s="8" t="s">
        <v>18</v>
      </c>
      <c r="E6" s="9" t="s">
        <v>19</v>
      </c>
      <c r="G6" s="4" cm="1">
        <f t="array" ref="G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0.27152777777777781</v>
      </c>
      <c r="H6" s="4" t="str">
        <f>IF(ch_table[[#This Row],[Subject 1]]&lt;&gt;"House rose", "",SUMIF(ch_table[Day], ch_table[[#This Row],[Day]], ch_table[Duration]))</f>
        <v/>
      </c>
      <c r="I6" s="40">
        <f>SUM(INDEX(ch_table[Duration],1):ch_table[[#This Row],[Duration]])</f>
        <v>0.4</v>
      </c>
      <c r="J6" s="4" t="str" cm="1">
        <f t="array" ref="J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/>
      </c>
      <c r="K6" s="4" t="str" cm="1">
        <f t="array" ref="K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" s="4" t="str">
        <f>IF(ch_table[[#This Row],[Subject 1]]&lt;&gt;"House rose", "",SUMIF(ch_table[Day], ch_table[[#This Row],[Day]], ch_table[AAT]))</f>
        <v/>
      </c>
      <c r="M6" s="39">
        <f>SUM(INDEX(ch_table[AAT],1):ch_table[[#This Row],[AAT]])</f>
        <v>0</v>
      </c>
    </row>
    <row r="7" spans="1:13" ht="32" x14ac:dyDescent="0.2">
      <c r="A7" s="2">
        <v>1</v>
      </c>
      <c r="B7" s="3">
        <v>45237</v>
      </c>
      <c r="C7" s="4">
        <v>0.87569444444444444</v>
      </c>
      <c r="D7" s="8" t="s">
        <v>20</v>
      </c>
      <c r="E7" s="9" t="s">
        <v>21</v>
      </c>
      <c r="G7" s="4" cm="1">
        <f t="array" ref="G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1.6666666666666718E-2</v>
      </c>
      <c r="H7" s="4" t="str">
        <f>IF(ch_table[[#This Row],[Subject 1]]&lt;&gt;"House rose", "",SUMIF(ch_table[Day], ch_table[[#This Row],[Day]], ch_table[Duration]))</f>
        <v/>
      </c>
      <c r="I7" s="40">
        <f>SUM(INDEX(ch_table[Duration],1):ch_table[[#This Row],[Duration]])</f>
        <v>0.41666666666666674</v>
      </c>
      <c r="J7" s="4" t="str" cm="1">
        <f t="array" ref="J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/>
      </c>
      <c r="K7" s="4" t="str" cm="1">
        <f t="array" ref="K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" s="4" t="str">
        <f>IF(ch_table[[#This Row],[Subject 1]]&lt;&gt;"House rose", "",SUMIF(ch_table[Day], ch_table[[#This Row],[Day]], ch_table[AAT]))</f>
        <v/>
      </c>
      <c r="M7" s="39">
        <f>SUM(INDEX(ch_table[AAT],1):ch_table[[#This Row],[AAT]])</f>
        <v>0</v>
      </c>
    </row>
    <row r="8" spans="1:13" x14ac:dyDescent="0.2">
      <c r="A8" s="2">
        <v>1</v>
      </c>
      <c r="B8" s="3">
        <v>45237</v>
      </c>
      <c r="C8" s="4">
        <v>0.89236111111111116</v>
      </c>
      <c r="D8" s="8" t="s">
        <v>22</v>
      </c>
      <c r="G8" s="4" t="str" cm="1">
        <f t="array" ref="G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8" s="4">
        <f>IF(ch_table[[#This Row],[Subject 1]]&lt;&gt;"House rose", "",SUMIF(ch_table[Day], ch_table[[#This Row],[Day]], ch_table[Duration]))</f>
        <v>0.41666666666666674</v>
      </c>
      <c r="I8" s="40">
        <f>SUM(INDEX(ch_table[Duration],1):ch_table[[#This Row],[Duration]])</f>
        <v>0.41666666666666674</v>
      </c>
      <c r="J8" s="4" t="str" cm="1">
        <f t="array" ref="J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/>
      </c>
      <c r="K8" s="4" t="str" cm="1">
        <f t="array" ref="K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" s="4">
        <f>IF(ch_table[[#This Row],[Subject 1]]&lt;&gt;"House rose", "",SUMIF(ch_table[Day], ch_table[[#This Row],[Day]], ch_table[AAT]))</f>
        <v>0</v>
      </c>
      <c r="M8" s="39">
        <f>SUM(INDEX(ch_table[AAT],1):ch_table[[#This Row],[AAT]])</f>
        <v>0</v>
      </c>
    </row>
    <row r="9" spans="1:13" x14ac:dyDescent="0.2">
      <c r="A9" s="2">
        <v>2</v>
      </c>
      <c r="B9" s="3">
        <v>45238</v>
      </c>
      <c r="C9" s="4">
        <v>0.47916666666666669</v>
      </c>
      <c r="D9" s="8" t="s">
        <v>13</v>
      </c>
      <c r="G9" s="4" cm="1">
        <f t="array" ref="G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9" s="4" t="str">
        <f>IF(ch_table[[#This Row],[Subject 1]]&lt;&gt;"House rose", "",SUMIF(ch_table[Day], ch_table[[#This Row],[Day]], ch_table[Duration]))</f>
        <v/>
      </c>
      <c r="I9" s="40">
        <f>SUM(INDEX(ch_table[Duration],1):ch_table[[#This Row],[Duration]])</f>
        <v>0.41944444444444451</v>
      </c>
      <c r="J9" s="4" cm="1">
        <f t="array" ref="J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" s="4" t="str" cm="1">
        <f t="array" ref="K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" s="4" t="str">
        <f>IF(ch_table[[#This Row],[Subject 1]]&lt;&gt;"House rose", "",SUMIF(ch_table[Day], ch_table[[#This Row],[Day]], ch_table[AAT]))</f>
        <v/>
      </c>
      <c r="M9" s="39">
        <f>SUM(INDEX(ch_table[AAT],1):ch_table[[#This Row],[AAT]])</f>
        <v>0</v>
      </c>
    </row>
    <row r="10" spans="1:13" ht="16" x14ac:dyDescent="0.2">
      <c r="A10" s="2">
        <v>2</v>
      </c>
      <c r="B10" s="3">
        <v>45238</v>
      </c>
      <c r="C10" s="4">
        <v>0.48194444444444445</v>
      </c>
      <c r="D10" s="8" t="s">
        <v>16</v>
      </c>
      <c r="E10" s="9" t="s">
        <v>23</v>
      </c>
      <c r="G10" s="4" cm="1">
        <f t="array" ref="G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0" s="4" t="str">
        <f>IF(ch_table[[#This Row],[Subject 1]]&lt;&gt;"House rose", "",SUMIF(ch_table[Day], ch_table[[#This Row],[Day]], ch_table[Duration]))</f>
        <v/>
      </c>
      <c r="I10" s="40">
        <f>SUM(INDEX(ch_table[Duration],1):ch_table[[#This Row],[Duration]])</f>
        <v>0.42013888888888895</v>
      </c>
      <c r="J10" s="4" cm="1">
        <f t="array" ref="J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" s="4" t="str" cm="1">
        <f t="array" ref="K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" s="4" t="str">
        <f>IF(ch_table[[#This Row],[Subject 1]]&lt;&gt;"House rose", "",SUMIF(ch_table[Day], ch_table[[#This Row],[Day]], ch_table[AAT]))</f>
        <v/>
      </c>
      <c r="M10" s="39">
        <f>SUM(INDEX(ch_table[AAT],1):ch_table[[#This Row],[AAT]])</f>
        <v>0</v>
      </c>
    </row>
    <row r="11" spans="1:13" ht="48" x14ac:dyDescent="0.2">
      <c r="A11" s="2">
        <v>2</v>
      </c>
      <c r="B11" s="3">
        <v>45238</v>
      </c>
      <c r="C11" s="4">
        <v>0.4826388888888889</v>
      </c>
      <c r="D11" s="8" t="s">
        <v>24</v>
      </c>
      <c r="E11" s="9" t="s">
        <v>25</v>
      </c>
      <c r="G11" s="4" cm="1">
        <f t="array" ref="G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2.4999999999999967E-2</v>
      </c>
      <c r="H11" s="4" t="str">
        <f>IF(ch_table[[#This Row],[Subject 1]]&lt;&gt;"House rose", "",SUMIF(ch_table[Day], ch_table[[#This Row],[Day]], ch_table[Duration]))</f>
        <v/>
      </c>
      <c r="I11" s="40">
        <f>SUM(INDEX(ch_table[Duration],1):ch_table[[#This Row],[Duration]])</f>
        <v>0.44513888888888892</v>
      </c>
      <c r="J11" s="4" cm="1">
        <f t="array" ref="J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" s="4" t="str" cm="1">
        <f t="array" ref="K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" s="4" t="str">
        <f>IF(ch_table[[#This Row],[Subject 1]]&lt;&gt;"House rose", "",SUMIF(ch_table[Day], ch_table[[#This Row],[Day]], ch_table[AAT]))</f>
        <v/>
      </c>
      <c r="M11" s="39">
        <f>SUM(INDEX(ch_table[AAT],1):ch_table[[#This Row],[AAT]])</f>
        <v>0</v>
      </c>
    </row>
    <row r="12" spans="1:13" ht="32" x14ac:dyDescent="0.2">
      <c r="A12" s="2">
        <v>2</v>
      </c>
      <c r="B12" s="3">
        <v>45238</v>
      </c>
      <c r="C12" s="4">
        <v>0.50763888888888886</v>
      </c>
      <c r="D12" s="8" t="s">
        <v>24</v>
      </c>
      <c r="E12" s="9" t="s">
        <v>26</v>
      </c>
      <c r="G12" s="4" cm="1">
        <f t="array" ref="G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12" s="4" t="str">
        <f>IF(ch_table[[#This Row],[Subject 1]]&lt;&gt;"House rose", "",SUMIF(ch_table[Day], ch_table[[#This Row],[Day]], ch_table[Duration]))</f>
        <v/>
      </c>
      <c r="I12" s="40">
        <f>SUM(INDEX(ch_table[Duration],1):ch_table[[#This Row],[Duration]])</f>
        <v>0.47430555555555559</v>
      </c>
      <c r="J12" s="4" cm="1">
        <f t="array" ref="J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" s="4" t="str" cm="1">
        <f t="array" ref="K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" s="4" t="str">
        <f>IF(ch_table[[#This Row],[Subject 1]]&lt;&gt;"House rose", "",SUMIF(ch_table[Day], ch_table[[#This Row],[Day]], ch_table[AAT]))</f>
        <v/>
      </c>
      <c r="M12" s="39">
        <f>SUM(INDEX(ch_table[AAT],1):ch_table[[#This Row],[AAT]])</f>
        <v>0</v>
      </c>
    </row>
    <row r="13" spans="1:13" ht="48" x14ac:dyDescent="0.2">
      <c r="A13" s="2">
        <v>2</v>
      </c>
      <c r="B13" s="3">
        <v>45238</v>
      </c>
      <c r="C13" s="4">
        <v>0.53680555555555554</v>
      </c>
      <c r="D13" s="8" t="s">
        <v>27</v>
      </c>
      <c r="E13" s="9" t="s">
        <v>28</v>
      </c>
      <c r="G13" s="4" cm="1">
        <f t="array" ref="G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7.0833333333333415E-2</v>
      </c>
      <c r="H13" s="4" t="str">
        <f>IF(ch_table[[#This Row],[Subject 1]]&lt;&gt;"House rose", "",SUMIF(ch_table[Day], ch_table[[#This Row],[Day]], ch_table[Duration]))</f>
        <v/>
      </c>
      <c r="I13" s="40">
        <f>SUM(INDEX(ch_table[Duration],1):ch_table[[#This Row],[Duration]])</f>
        <v>0.54513888888888906</v>
      </c>
      <c r="J13" s="4" cm="1">
        <f t="array" ref="J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" s="4" t="str" cm="1">
        <f t="array" ref="K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" s="4" t="str">
        <f>IF(ch_table[[#This Row],[Subject 1]]&lt;&gt;"House rose", "",SUMIF(ch_table[Day], ch_table[[#This Row],[Day]], ch_table[AAT]))</f>
        <v/>
      </c>
      <c r="M13" s="39">
        <f>SUM(INDEX(ch_table[AAT],1):ch_table[[#This Row],[AAT]])</f>
        <v>0</v>
      </c>
    </row>
    <row r="14" spans="1:13" ht="16" x14ac:dyDescent="0.2">
      <c r="A14" s="2">
        <v>2</v>
      </c>
      <c r="B14" s="3">
        <v>45238</v>
      </c>
      <c r="C14" s="4">
        <v>0.60763888888888895</v>
      </c>
      <c r="D14" s="8" t="s">
        <v>29</v>
      </c>
      <c r="E14" s="9" t="s">
        <v>30</v>
      </c>
      <c r="G14" s="4" cm="1">
        <f t="array" ref="G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2.0833333333332149E-3</v>
      </c>
      <c r="H14" s="4" t="str">
        <f>IF(ch_table[[#This Row],[Subject 1]]&lt;&gt;"House rose", "",SUMIF(ch_table[Day], ch_table[[#This Row],[Day]], ch_table[Duration]))</f>
        <v/>
      </c>
      <c r="I14" s="40">
        <f>SUM(INDEX(ch_table[Duration],1):ch_table[[#This Row],[Duration]])</f>
        <v>0.54722222222222228</v>
      </c>
      <c r="J14" s="4" cm="1">
        <f t="array" ref="J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" s="4" t="str" cm="1">
        <f t="array" ref="K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" s="4" t="str">
        <f>IF(ch_table[[#This Row],[Subject 1]]&lt;&gt;"House rose", "",SUMIF(ch_table[Day], ch_table[[#This Row],[Day]], ch_table[AAT]))</f>
        <v/>
      </c>
      <c r="M14" s="39">
        <f>SUM(INDEX(ch_table[AAT],1):ch_table[[#This Row],[AAT]])</f>
        <v>0</v>
      </c>
    </row>
    <row r="15" spans="1:13" ht="16" x14ac:dyDescent="0.2">
      <c r="A15" s="2">
        <v>2</v>
      </c>
      <c r="B15" s="3">
        <v>45238</v>
      </c>
      <c r="C15" s="4">
        <v>0.60972222222222217</v>
      </c>
      <c r="D15" s="8" t="s">
        <v>18</v>
      </c>
      <c r="E15" s="9" t="s">
        <v>31</v>
      </c>
      <c r="G15" s="4" cm="1">
        <f t="array" ref="G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0.1659722222222223</v>
      </c>
      <c r="H15" s="4" t="str">
        <f>IF(ch_table[[#This Row],[Subject 1]]&lt;&gt;"House rose", "",SUMIF(ch_table[Day], ch_table[[#This Row],[Day]], ch_table[Duration]))</f>
        <v/>
      </c>
      <c r="I15" s="40">
        <f>SUM(INDEX(ch_table[Duration],1):ch_table[[#This Row],[Duration]])</f>
        <v>0.71319444444444458</v>
      </c>
      <c r="J15" s="4" cm="1">
        <f t="array" ref="J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" s="4" t="str" cm="1">
        <f t="array" ref="K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" s="4" t="str">
        <f>IF(ch_table[[#This Row],[Subject 1]]&lt;&gt;"House rose", "",SUMIF(ch_table[Day], ch_table[[#This Row],[Day]], ch_table[AAT]))</f>
        <v/>
      </c>
      <c r="M15" s="39">
        <f>SUM(INDEX(ch_table[AAT],1):ch_table[[#This Row],[AAT]])</f>
        <v>0</v>
      </c>
    </row>
    <row r="16" spans="1:13" ht="16" x14ac:dyDescent="0.2">
      <c r="A16" s="2">
        <v>2</v>
      </c>
      <c r="B16" s="3">
        <v>45238</v>
      </c>
      <c r="C16" s="4">
        <v>0.77569444444444446</v>
      </c>
      <c r="D16" s="8" t="s">
        <v>20</v>
      </c>
      <c r="E16" s="9" t="s">
        <v>32</v>
      </c>
      <c r="G16" s="4" cm="1">
        <f t="array" ref="G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1.8749999999999933E-2</v>
      </c>
      <c r="H16" s="4" t="str">
        <f>IF(ch_table[[#This Row],[Subject 1]]&lt;&gt;"House rose", "",SUMIF(ch_table[Day], ch_table[[#This Row],[Day]], ch_table[Duration]))</f>
        <v/>
      </c>
      <c r="I16" s="40">
        <f>SUM(INDEX(ch_table[Duration],1):ch_table[[#This Row],[Duration]])</f>
        <v>0.73194444444444451</v>
      </c>
      <c r="J16" s="4" cm="1">
        <f t="array" ref="J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" s="4" cm="1">
        <f t="array" ref="K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2.7777777777777679E-3</v>
      </c>
      <c r="L16" s="4" t="str">
        <f>IF(ch_table[[#This Row],[Subject 1]]&lt;&gt;"House rose", "",SUMIF(ch_table[Day], ch_table[[#This Row],[Day]], ch_table[AAT]))</f>
        <v/>
      </c>
      <c r="M16" s="39">
        <f>SUM(INDEX(ch_table[AAT],1):ch_table[[#This Row],[AAT]])</f>
        <v>2.7777777777777679E-3</v>
      </c>
    </row>
    <row r="17" spans="1:13" x14ac:dyDescent="0.2">
      <c r="A17" s="2">
        <v>2</v>
      </c>
      <c r="B17" s="3">
        <v>45238</v>
      </c>
      <c r="C17" s="4">
        <v>0.7944444444444444</v>
      </c>
      <c r="D17" s="8" t="s">
        <v>22</v>
      </c>
      <c r="G17" s="4" t="str" cm="1">
        <f t="array" ref="G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7" s="4">
        <f>IF(ch_table[[#This Row],[Subject 1]]&lt;&gt;"House rose", "",SUMIF(ch_table[Day], ch_table[[#This Row],[Day]], ch_table[Duration]))</f>
        <v>0.31527777777777771</v>
      </c>
      <c r="I17" s="40">
        <f>SUM(INDEX(ch_table[Duration],1):ch_table[[#This Row],[Duration]])</f>
        <v>0.73194444444444451</v>
      </c>
      <c r="J17" s="4" cm="1">
        <f t="array" ref="J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" s="4" t="str" cm="1">
        <f t="array" ref="K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" s="4">
        <f>IF(ch_table[[#This Row],[Subject 1]]&lt;&gt;"House rose", "",SUMIF(ch_table[Day], ch_table[[#This Row],[Day]], ch_table[AAT]))</f>
        <v>2.7777777777777679E-3</v>
      </c>
      <c r="M17" s="39">
        <f>SUM(INDEX(ch_table[AAT],1):ch_table[[#This Row],[AAT]])</f>
        <v>2.7777777777777679E-3</v>
      </c>
    </row>
    <row r="18" spans="1:13" x14ac:dyDescent="0.2">
      <c r="A18" s="2">
        <v>3</v>
      </c>
      <c r="B18" s="3">
        <v>45239</v>
      </c>
      <c r="C18" s="4">
        <v>0.39583333333333331</v>
      </c>
      <c r="D18" s="8" t="s">
        <v>13</v>
      </c>
      <c r="G18" s="4" cm="1">
        <f t="array" ref="G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8" s="4" t="str">
        <f>IF(ch_table[[#This Row],[Subject 1]]&lt;&gt;"House rose", "",SUMIF(ch_table[Day], ch_table[[#This Row],[Day]], ch_table[Duration]))</f>
        <v/>
      </c>
      <c r="I18" s="40">
        <f>SUM(INDEX(ch_table[Duration],1):ch_table[[#This Row],[Duration]])</f>
        <v>0.73472222222222228</v>
      </c>
      <c r="J18" s="4" cm="1">
        <f t="array" ref="J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8" s="4" t="str" cm="1">
        <f t="array" ref="K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" s="4" t="str">
        <f>IF(ch_table[[#This Row],[Subject 1]]&lt;&gt;"House rose", "",SUMIF(ch_table[Day], ch_table[[#This Row],[Day]], ch_table[AAT]))</f>
        <v/>
      </c>
      <c r="M18" s="39">
        <f>SUM(INDEX(ch_table[AAT],1):ch_table[[#This Row],[AAT]])</f>
        <v>2.7777777777777679E-3</v>
      </c>
    </row>
    <row r="19" spans="1:13" ht="48" x14ac:dyDescent="0.2">
      <c r="A19" s="2">
        <v>3</v>
      </c>
      <c r="B19" s="3">
        <v>45239</v>
      </c>
      <c r="C19" s="4">
        <v>0.39861111111111108</v>
      </c>
      <c r="D19" s="8" t="s">
        <v>24</v>
      </c>
      <c r="E19" s="9" t="s">
        <v>33</v>
      </c>
      <c r="G19" s="4" cm="1">
        <f t="array" ref="G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2.0138888888888928E-2</v>
      </c>
      <c r="H19" s="4" t="str">
        <f>IF(ch_table[[#This Row],[Subject 1]]&lt;&gt;"House rose", "",SUMIF(ch_table[Day], ch_table[[#This Row],[Day]], ch_table[Duration]))</f>
        <v/>
      </c>
      <c r="I19" s="40">
        <f>SUM(INDEX(ch_table[Duration],1):ch_table[[#This Row],[Duration]])</f>
        <v>0.7548611111111112</v>
      </c>
      <c r="J19" s="4" cm="1">
        <f t="array" ref="J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" s="4" t="str" cm="1">
        <f t="array" ref="K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" s="4" t="str">
        <f>IF(ch_table[[#This Row],[Subject 1]]&lt;&gt;"House rose", "",SUMIF(ch_table[Day], ch_table[[#This Row],[Day]], ch_table[AAT]))</f>
        <v/>
      </c>
      <c r="M19" s="39">
        <f>SUM(INDEX(ch_table[AAT],1):ch_table[[#This Row],[AAT]])</f>
        <v>2.7777777777777679E-3</v>
      </c>
    </row>
    <row r="20" spans="1:13" ht="64" x14ac:dyDescent="0.2">
      <c r="A20" s="2">
        <v>3</v>
      </c>
      <c r="B20" s="3">
        <v>45239</v>
      </c>
      <c r="C20" s="4">
        <v>0.41875000000000001</v>
      </c>
      <c r="D20" s="8" t="s">
        <v>24</v>
      </c>
      <c r="E20" s="9" t="s">
        <v>34</v>
      </c>
      <c r="G20" s="4" cm="1">
        <f t="array" ref="G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8.3333333333333037E-3</v>
      </c>
      <c r="H20" s="4" t="str">
        <f>IF(ch_table[[#This Row],[Subject 1]]&lt;&gt;"House rose", "",SUMIF(ch_table[Day], ch_table[[#This Row],[Day]], ch_table[Duration]))</f>
        <v/>
      </c>
      <c r="I20" s="40">
        <f>SUM(INDEX(ch_table[Duration],1):ch_table[[#This Row],[Duration]])</f>
        <v>0.76319444444444451</v>
      </c>
      <c r="J20" s="4" cm="1">
        <f t="array" ref="J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0" s="4" t="str" cm="1">
        <f t="array" ref="K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" s="4" t="str">
        <f>IF(ch_table[[#This Row],[Subject 1]]&lt;&gt;"House rose", "",SUMIF(ch_table[Day], ch_table[[#This Row],[Day]], ch_table[AAT]))</f>
        <v/>
      </c>
      <c r="M20" s="39">
        <f>SUM(INDEX(ch_table[AAT],1):ch_table[[#This Row],[AAT]])</f>
        <v>2.7777777777777679E-3</v>
      </c>
    </row>
    <row r="21" spans="1:13" ht="16" x14ac:dyDescent="0.2">
      <c r="A21" s="2">
        <v>3</v>
      </c>
      <c r="B21" s="3">
        <v>45239</v>
      </c>
      <c r="C21" s="4">
        <v>0.42708333333333331</v>
      </c>
      <c r="D21" s="8" t="s">
        <v>35</v>
      </c>
      <c r="E21" s="9" t="s">
        <v>36</v>
      </c>
      <c r="G21" s="4" cm="1">
        <f t="array" ref="G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3.3333333333333381E-2</v>
      </c>
      <c r="H21" s="4" t="str">
        <f>IF(ch_table[[#This Row],[Subject 1]]&lt;&gt;"House rose", "",SUMIF(ch_table[Day], ch_table[[#This Row],[Day]], ch_table[Duration]))</f>
        <v/>
      </c>
      <c r="I21" s="40">
        <f>SUM(INDEX(ch_table[Duration],1):ch_table[[#This Row],[Duration]])</f>
        <v>0.79652777777777795</v>
      </c>
      <c r="J21" s="4" cm="1">
        <f t="array" ref="J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" s="4" t="str" cm="1">
        <f t="array" ref="K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" s="4" t="str">
        <f>IF(ch_table[[#This Row],[Subject 1]]&lt;&gt;"House rose", "",SUMIF(ch_table[Day], ch_table[[#This Row],[Day]], ch_table[AAT]))</f>
        <v/>
      </c>
      <c r="M21" s="39">
        <f>SUM(INDEX(ch_table[AAT],1):ch_table[[#This Row],[AAT]])</f>
        <v>2.7777777777777679E-3</v>
      </c>
    </row>
    <row r="22" spans="1:13" ht="48" x14ac:dyDescent="0.2">
      <c r="A22" s="2">
        <v>3</v>
      </c>
      <c r="B22" s="3">
        <v>45239</v>
      </c>
      <c r="C22" s="4">
        <v>0.4604166666666667</v>
      </c>
      <c r="D22" s="8" t="s">
        <v>27</v>
      </c>
      <c r="E22" s="9" t="s">
        <v>37</v>
      </c>
      <c r="G22" s="4" cm="1">
        <f t="array" ref="G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2.4305555555555525E-2</v>
      </c>
      <c r="H22" s="4" t="str">
        <f>IF(ch_table[[#This Row],[Subject 1]]&lt;&gt;"House rose", "",SUMIF(ch_table[Day], ch_table[[#This Row],[Day]], ch_table[Duration]))</f>
        <v/>
      </c>
      <c r="I22" s="40">
        <f>SUM(INDEX(ch_table[Duration],1):ch_table[[#This Row],[Duration]])</f>
        <v>0.82083333333333353</v>
      </c>
      <c r="J22" s="4" cm="1">
        <f t="array" ref="J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2" s="4" t="str" cm="1">
        <f t="array" ref="K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" s="4" t="str">
        <f>IF(ch_table[[#This Row],[Subject 1]]&lt;&gt;"House rose", "",SUMIF(ch_table[Day], ch_table[[#This Row],[Day]], ch_table[AAT]))</f>
        <v/>
      </c>
      <c r="M22" s="39">
        <f>SUM(INDEX(ch_table[AAT],1):ch_table[[#This Row],[AAT]])</f>
        <v>2.7777777777777679E-3</v>
      </c>
    </row>
    <row r="23" spans="1:13" ht="16" x14ac:dyDescent="0.2">
      <c r="A23" s="2">
        <v>3</v>
      </c>
      <c r="B23" s="3">
        <v>45239</v>
      </c>
      <c r="C23" s="4">
        <v>0.48472222222222222</v>
      </c>
      <c r="D23" s="8" t="s">
        <v>18</v>
      </c>
      <c r="E23" s="9" t="s">
        <v>38</v>
      </c>
      <c r="G23" s="4" cm="1">
        <f t="array" ref="G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0.18958333333333338</v>
      </c>
      <c r="H23" s="4" t="str">
        <f>IF(ch_table[[#This Row],[Subject 1]]&lt;&gt;"House rose", "",SUMIF(ch_table[Day], ch_table[[#This Row],[Day]], ch_table[Duration]))</f>
        <v/>
      </c>
      <c r="I23" s="40">
        <f>SUM(INDEX(ch_table[Duration],1):ch_table[[#This Row],[Duration]])</f>
        <v>1.010416666666667</v>
      </c>
      <c r="J23" s="4" cm="1">
        <f t="array" ref="J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" s="4" t="str" cm="1">
        <f t="array" ref="K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" s="4" t="str">
        <f>IF(ch_table[[#This Row],[Subject 1]]&lt;&gt;"House rose", "",SUMIF(ch_table[Day], ch_table[[#This Row],[Day]], ch_table[AAT]))</f>
        <v/>
      </c>
      <c r="M23" s="39">
        <f>SUM(INDEX(ch_table[AAT],1):ch_table[[#This Row],[AAT]])</f>
        <v>2.7777777777777679E-3</v>
      </c>
    </row>
    <row r="24" spans="1:13" ht="16" x14ac:dyDescent="0.2">
      <c r="A24" s="2">
        <v>3</v>
      </c>
      <c r="B24" s="3">
        <v>45239</v>
      </c>
      <c r="C24" s="4">
        <v>0.6743055555555556</v>
      </c>
      <c r="D24" s="8" t="s">
        <v>20</v>
      </c>
      <c r="E24" s="9" t="s">
        <v>39</v>
      </c>
      <c r="G24" s="4" cm="1">
        <f t="array" ref="G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1.6666666666666607E-2</v>
      </c>
      <c r="H24" s="4" t="str">
        <f>IF(ch_table[[#This Row],[Subject 1]]&lt;&gt;"House rose", "",SUMIF(ch_table[Day], ch_table[[#This Row],[Day]], ch_table[Duration]))</f>
        <v/>
      </c>
      <c r="I24" s="40">
        <f>SUM(INDEX(ch_table[Duration],1):ch_table[[#This Row],[Duration]])</f>
        <v>1.0270833333333336</v>
      </c>
      <c r="J24" s="4" cm="1">
        <f t="array" ref="J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4" s="4" t="str" cm="1">
        <f t="array" ref="K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" s="4" t="str">
        <f>IF(ch_table[[#This Row],[Subject 1]]&lt;&gt;"House rose", "",SUMIF(ch_table[Day], ch_table[[#This Row],[Day]], ch_table[AAT]))</f>
        <v/>
      </c>
      <c r="M24" s="39">
        <f>SUM(INDEX(ch_table[AAT],1):ch_table[[#This Row],[AAT]])</f>
        <v>2.7777777777777679E-3</v>
      </c>
    </row>
    <row r="25" spans="1:13" x14ac:dyDescent="0.2">
      <c r="A25" s="2">
        <v>3</v>
      </c>
      <c r="B25" s="3">
        <v>45239</v>
      </c>
      <c r="C25" s="4">
        <v>0.69097222222222221</v>
      </c>
      <c r="D25" s="8" t="s">
        <v>22</v>
      </c>
      <c r="G25" s="4" t="str" cm="1">
        <f t="array" ref="G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5" s="4">
        <f>IF(ch_table[[#This Row],[Subject 1]]&lt;&gt;"House rose", "",SUMIF(ch_table[Day], ch_table[[#This Row],[Day]], ch_table[Duration]))</f>
        <v>0.2951388888888889</v>
      </c>
      <c r="I25" s="40">
        <f>SUM(INDEX(ch_table[Duration],1):ch_table[[#This Row],[Duration]])</f>
        <v>1.0270833333333336</v>
      </c>
      <c r="J25" s="4" cm="1">
        <f t="array" ref="J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" s="4" t="str" cm="1">
        <f t="array" ref="K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" s="4">
        <f>IF(ch_table[[#This Row],[Subject 1]]&lt;&gt;"House rose", "",SUMIF(ch_table[Day], ch_table[[#This Row],[Day]], ch_table[AAT]))</f>
        <v>0</v>
      </c>
      <c r="M25" s="39">
        <f>SUM(INDEX(ch_table[AAT],1):ch_table[[#This Row],[AAT]])</f>
        <v>2.7777777777777679E-3</v>
      </c>
    </row>
    <row r="26" spans="1:13" x14ac:dyDescent="0.2">
      <c r="A26" s="2">
        <v>4</v>
      </c>
      <c r="B26" s="3">
        <v>45243</v>
      </c>
      <c r="C26" s="4">
        <v>0.60416666666666663</v>
      </c>
      <c r="D26" s="8" t="s">
        <v>13</v>
      </c>
      <c r="G26" s="4" cm="1">
        <f t="array" ref="G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6" s="4" t="str">
        <f>IF(ch_table[[#This Row],[Subject 1]]&lt;&gt;"House rose", "",SUMIF(ch_table[Day], ch_table[[#This Row],[Day]], ch_table[Duration]))</f>
        <v/>
      </c>
      <c r="I26" s="40">
        <f>SUM(INDEX(ch_table[Duration],1):ch_table[[#This Row],[Duration]])</f>
        <v>1.0298611111111113</v>
      </c>
      <c r="J26" s="4" cm="1">
        <f t="array" ref="J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6" s="4" t="str" cm="1">
        <f t="array" ref="K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" s="4" t="str">
        <f>IF(ch_table[[#This Row],[Subject 1]]&lt;&gt;"House rose", "",SUMIF(ch_table[Day], ch_table[[#This Row],[Day]], ch_table[AAT]))</f>
        <v/>
      </c>
      <c r="M26" s="39">
        <f>SUM(INDEX(ch_table[AAT],1):ch_table[[#This Row],[AAT]])</f>
        <v>2.7777777777777679E-3</v>
      </c>
    </row>
    <row r="27" spans="1:13" ht="32" x14ac:dyDescent="0.2">
      <c r="A27" s="2">
        <v>4</v>
      </c>
      <c r="B27" s="3">
        <v>45243</v>
      </c>
      <c r="C27" s="4">
        <v>0.6069444444444444</v>
      </c>
      <c r="D27" s="8" t="s">
        <v>16</v>
      </c>
      <c r="E27" s="9" t="s">
        <v>40</v>
      </c>
      <c r="G27" s="4" cm="1">
        <f t="array" ref="G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7" s="4" t="str">
        <f>IF(ch_table[[#This Row],[Subject 1]]&lt;&gt;"House rose", "",SUMIF(ch_table[Day], ch_table[[#This Row],[Day]], ch_table[Duration]))</f>
        <v/>
      </c>
      <c r="I27" s="40">
        <f>SUM(INDEX(ch_table[Duration],1):ch_table[[#This Row],[Duration]])</f>
        <v>1.0312500000000002</v>
      </c>
      <c r="J27" s="4" cm="1">
        <f t="array" ref="J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" s="4" t="str" cm="1">
        <f t="array" ref="K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" s="4" t="str">
        <f>IF(ch_table[[#This Row],[Subject 1]]&lt;&gt;"House rose", "",SUMIF(ch_table[Day], ch_table[[#This Row],[Day]], ch_table[AAT]))</f>
        <v/>
      </c>
      <c r="M27" s="39">
        <f>SUM(INDEX(ch_table[AAT],1):ch_table[[#This Row],[AAT]])</f>
        <v>2.7777777777777679E-3</v>
      </c>
    </row>
    <row r="28" spans="1:13" ht="16" x14ac:dyDescent="0.2">
      <c r="A28" s="2">
        <v>4</v>
      </c>
      <c r="B28" s="3">
        <v>45243</v>
      </c>
      <c r="C28" s="4">
        <v>0.60833333333333328</v>
      </c>
      <c r="D28" s="8" t="s">
        <v>41</v>
      </c>
      <c r="E28" s="9" t="s">
        <v>42</v>
      </c>
      <c r="G28" s="4" cm="1">
        <f t="array" ref="G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2.7083333333333348E-2</v>
      </c>
      <c r="H28" s="4" t="str">
        <f>IF(ch_table[[#This Row],[Subject 1]]&lt;&gt;"House rose", "",SUMIF(ch_table[Day], ch_table[[#This Row],[Day]], ch_table[Duration]))</f>
        <v/>
      </c>
      <c r="I28" s="40">
        <f>SUM(INDEX(ch_table[Duration],1):ch_table[[#This Row],[Duration]])</f>
        <v>1.0583333333333336</v>
      </c>
      <c r="J28" s="4" cm="1">
        <f t="array" ref="J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8" s="4" t="str" cm="1">
        <f t="array" ref="K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" s="4" t="str">
        <f>IF(ch_table[[#This Row],[Subject 1]]&lt;&gt;"House rose", "",SUMIF(ch_table[Day], ch_table[[#This Row],[Day]], ch_table[AAT]))</f>
        <v/>
      </c>
      <c r="M28" s="39">
        <f>SUM(INDEX(ch_table[AAT],1):ch_table[[#This Row],[AAT]])</f>
        <v>2.7777777777777679E-3</v>
      </c>
    </row>
    <row r="29" spans="1:13" ht="16" x14ac:dyDescent="0.2">
      <c r="A29" s="2">
        <v>4</v>
      </c>
      <c r="B29" s="3">
        <v>45243</v>
      </c>
      <c r="C29" s="4">
        <v>0.63541666666666663</v>
      </c>
      <c r="D29" s="8" t="s">
        <v>43</v>
      </c>
      <c r="E29" s="9" t="s">
        <v>42</v>
      </c>
      <c r="G29" s="4" cm="1">
        <f t="array" ref="G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1.1111111111111183E-2</v>
      </c>
      <c r="H29" s="4" t="str">
        <f>IF(ch_table[[#This Row],[Subject 1]]&lt;&gt;"House rose", "",SUMIF(ch_table[Day], ch_table[[#This Row],[Day]], ch_table[Duration]))</f>
        <v/>
      </c>
      <c r="I29" s="40">
        <f>SUM(INDEX(ch_table[Duration],1):ch_table[[#This Row],[Duration]])</f>
        <v>1.0694444444444446</v>
      </c>
      <c r="J29" s="4" cm="1">
        <f t="array" ref="J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9" s="4" t="str" cm="1">
        <f t="array" ref="K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" s="4" t="str">
        <f>IF(ch_table[[#This Row],[Subject 1]]&lt;&gt;"House rose", "",SUMIF(ch_table[Day], ch_table[[#This Row],[Day]], ch_table[AAT]))</f>
        <v/>
      </c>
      <c r="M29" s="39">
        <f>SUM(INDEX(ch_table[AAT],1):ch_table[[#This Row],[AAT]])</f>
        <v>2.7777777777777679E-3</v>
      </c>
    </row>
    <row r="30" spans="1:13" ht="16" x14ac:dyDescent="0.2">
      <c r="A30" s="2">
        <v>4</v>
      </c>
      <c r="B30" s="3">
        <v>45243</v>
      </c>
      <c r="C30" s="4">
        <v>0.64652777777777781</v>
      </c>
      <c r="D30" s="8" t="s">
        <v>44</v>
      </c>
      <c r="E30" s="9" t="s">
        <v>45</v>
      </c>
      <c r="G30" s="4" cm="1">
        <f t="array" ref="G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30" s="4" t="str">
        <f>IF(ch_table[[#This Row],[Subject 1]]&lt;&gt;"House rose", "",SUMIF(ch_table[Day], ch_table[[#This Row],[Day]], ch_table[Duration]))</f>
        <v/>
      </c>
      <c r="I30" s="40">
        <f>SUM(INDEX(ch_table[Duration],1):ch_table[[#This Row],[Duration]])</f>
        <v>1.0701388888888892</v>
      </c>
      <c r="J30" s="4" cm="1">
        <f t="array" ref="J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0" s="4" t="str" cm="1">
        <f t="array" ref="K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0" s="4" t="str">
        <f>IF(ch_table[[#This Row],[Subject 1]]&lt;&gt;"House rose", "",SUMIF(ch_table[Day], ch_table[[#This Row],[Day]], ch_table[AAT]))</f>
        <v/>
      </c>
      <c r="M30" s="39">
        <f>SUM(INDEX(ch_table[AAT],1):ch_table[[#This Row],[AAT]])</f>
        <v>2.7777777777777679E-3</v>
      </c>
    </row>
    <row r="31" spans="1:13" ht="16" x14ac:dyDescent="0.2">
      <c r="A31" s="2">
        <v>4</v>
      </c>
      <c r="B31" s="3">
        <v>45243</v>
      </c>
      <c r="C31" s="4">
        <v>0.64722222222222225</v>
      </c>
      <c r="D31" s="8" t="s">
        <v>18</v>
      </c>
      <c r="E31" s="9" t="s">
        <v>46</v>
      </c>
      <c r="G31" s="4" cm="1">
        <f t="array" ref="G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0.25347222222222221</v>
      </c>
      <c r="H31" s="4" t="str">
        <f>IF(ch_table[[#This Row],[Subject 1]]&lt;&gt;"House rose", "",SUMIF(ch_table[Day], ch_table[[#This Row],[Day]], ch_table[Duration]))</f>
        <v/>
      </c>
      <c r="I31" s="40">
        <f>SUM(INDEX(ch_table[Duration],1):ch_table[[#This Row],[Duration]])</f>
        <v>1.3236111111111115</v>
      </c>
      <c r="J31" s="4" cm="1">
        <f t="array" ref="J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1" s="4" t="str" cm="1">
        <f t="array" ref="K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1" s="4" t="str">
        <f>IF(ch_table[[#This Row],[Subject 1]]&lt;&gt;"House rose", "",SUMIF(ch_table[Day], ch_table[[#This Row],[Day]], ch_table[AAT]))</f>
        <v/>
      </c>
      <c r="M31" s="39">
        <f>SUM(INDEX(ch_table[AAT],1):ch_table[[#This Row],[AAT]])</f>
        <v>2.7777777777777679E-3</v>
      </c>
    </row>
    <row r="32" spans="1:13" ht="16" x14ac:dyDescent="0.2">
      <c r="A32" s="2">
        <v>4</v>
      </c>
      <c r="B32" s="3">
        <v>45243</v>
      </c>
      <c r="C32" s="4">
        <v>0.90069444444444446</v>
      </c>
      <c r="D32" s="8" t="s">
        <v>20</v>
      </c>
      <c r="E32" s="9" t="s">
        <v>47</v>
      </c>
      <c r="G32" s="4" cm="1">
        <f t="array" ref="G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2.0138888888888928E-2</v>
      </c>
      <c r="H32" s="4" t="str">
        <f>IF(ch_table[[#This Row],[Subject 1]]&lt;&gt;"House rose", "",SUMIF(ch_table[Day], ch_table[[#This Row],[Day]], ch_table[Duration]))</f>
        <v/>
      </c>
      <c r="I32" s="40">
        <f>SUM(INDEX(ch_table[Duration],1):ch_table[[#This Row],[Duration]])</f>
        <v>1.3437500000000004</v>
      </c>
      <c r="J32" s="4" cm="1">
        <f t="array" ref="J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2" s="4" cm="1">
        <f t="array" ref="K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4.1666666666667629E-3</v>
      </c>
      <c r="L32" s="4" t="str">
        <f>IF(ch_table[[#This Row],[Subject 1]]&lt;&gt;"House rose", "",SUMIF(ch_table[Day], ch_table[[#This Row],[Day]], ch_table[AAT]))</f>
        <v/>
      </c>
      <c r="M32" s="39">
        <f>SUM(INDEX(ch_table[AAT],1):ch_table[[#This Row],[AAT]])</f>
        <v>6.9444444444445308E-3</v>
      </c>
    </row>
    <row r="33" spans="1:13" x14ac:dyDescent="0.2">
      <c r="A33" s="2">
        <v>4</v>
      </c>
      <c r="B33" s="3">
        <v>45243</v>
      </c>
      <c r="C33" s="4">
        <v>0.92083333333333339</v>
      </c>
      <c r="D33" s="8" t="s">
        <v>22</v>
      </c>
      <c r="G33" s="4" t="str" cm="1">
        <f t="array" ref="G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33" s="4">
        <f>IF(ch_table[[#This Row],[Subject 1]]&lt;&gt;"House rose", "",SUMIF(ch_table[Day], ch_table[[#This Row],[Day]], ch_table[Duration]))</f>
        <v>0.31666666666666676</v>
      </c>
      <c r="I33" s="40">
        <f>SUM(INDEX(ch_table[Duration],1):ch_table[[#This Row],[Duration]])</f>
        <v>1.3437500000000004</v>
      </c>
      <c r="J33" s="4" cm="1">
        <f t="array" ref="J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3" s="4" t="str" cm="1">
        <f t="array" ref="K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3" s="4">
        <f>IF(ch_table[[#This Row],[Subject 1]]&lt;&gt;"House rose", "",SUMIF(ch_table[Day], ch_table[[#This Row],[Day]], ch_table[AAT]))</f>
        <v>4.1666666666667629E-3</v>
      </c>
      <c r="M33" s="39">
        <f>SUM(INDEX(ch_table[AAT],1):ch_table[[#This Row],[AAT]])</f>
        <v>6.9444444444445308E-3</v>
      </c>
    </row>
    <row r="34" spans="1:13" x14ac:dyDescent="0.2">
      <c r="A34" s="2">
        <v>5</v>
      </c>
      <c r="B34" s="3">
        <v>45244</v>
      </c>
      <c r="C34" s="4">
        <v>0.47916666666666669</v>
      </c>
      <c r="D34" s="8" t="s">
        <v>13</v>
      </c>
      <c r="G34" s="4" cm="1">
        <f t="array" ref="G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34" s="4" t="str">
        <f>IF(ch_table[[#This Row],[Subject 1]]&lt;&gt;"House rose", "",SUMIF(ch_table[Day], ch_table[[#This Row],[Day]], ch_table[Duration]))</f>
        <v/>
      </c>
      <c r="I34" s="40">
        <f>SUM(INDEX(ch_table[Duration],1):ch_table[[#This Row],[Duration]])</f>
        <v>1.3465277777777782</v>
      </c>
      <c r="J34" s="4" cm="1">
        <f t="array" ref="J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4" s="4" t="str" cm="1">
        <f t="array" ref="K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4" s="4" t="str">
        <f>IF(ch_table[[#This Row],[Subject 1]]&lt;&gt;"House rose", "",SUMIF(ch_table[Day], ch_table[[#This Row],[Day]], ch_table[AAT]))</f>
        <v/>
      </c>
      <c r="M34" s="39">
        <f>SUM(INDEX(ch_table[AAT],1):ch_table[[#This Row],[AAT]])</f>
        <v>6.9444444444445308E-3</v>
      </c>
    </row>
    <row r="35" spans="1:13" ht="32" x14ac:dyDescent="0.2">
      <c r="A35" s="2">
        <v>5</v>
      </c>
      <c r="B35" s="3">
        <v>45244</v>
      </c>
      <c r="C35" s="4">
        <v>0.48194444444444445</v>
      </c>
      <c r="D35" s="8" t="s">
        <v>16</v>
      </c>
      <c r="E35" s="9" t="s">
        <v>48</v>
      </c>
      <c r="G35" s="4" cm="1">
        <f t="array" ref="G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35" s="4" t="str">
        <f>IF(ch_table[[#This Row],[Subject 1]]&lt;&gt;"House rose", "",SUMIF(ch_table[Day], ch_table[[#This Row],[Day]], ch_table[Duration]))</f>
        <v/>
      </c>
      <c r="I35" s="40">
        <f>SUM(INDEX(ch_table[Duration],1):ch_table[[#This Row],[Duration]])</f>
        <v>1.3472222222222228</v>
      </c>
      <c r="J35" s="4" cm="1">
        <f t="array" ref="J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5" s="4" t="str" cm="1">
        <f t="array" ref="K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5" s="4" t="str">
        <f>IF(ch_table[[#This Row],[Subject 1]]&lt;&gt;"House rose", "",SUMIF(ch_table[Day], ch_table[[#This Row],[Day]], ch_table[AAT]))</f>
        <v/>
      </c>
      <c r="M35" s="39">
        <f>SUM(INDEX(ch_table[AAT],1):ch_table[[#This Row],[AAT]])</f>
        <v>6.9444444444445308E-3</v>
      </c>
    </row>
    <row r="36" spans="1:13" ht="16" x14ac:dyDescent="0.2">
      <c r="A36" s="2">
        <v>5</v>
      </c>
      <c r="B36" s="3">
        <v>45244</v>
      </c>
      <c r="C36" s="4">
        <v>0.4826388888888889</v>
      </c>
      <c r="D36" s="8" t="s">
        <v>41</v>
      </c>
      <c r="E36" s="9" t="s">
        <v>49</v>
      </c>
      <c r="G36" s="4" cm="1">
        <f t="array" ref="G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2.7777777777777735E-2</v>
      </c>
      <c r="H36" s="4" t="str">
        <f>IF(ch_table[[#This Row],[Subject 1]]&lt;&gt;"House rose", "",SUMIF(ch_table[Day], ch_table[[#This Row],[Day]], ch_table[Duration]))</f>
        <v/>
      </c>
      <c r="I36" s="40">
        <f>SUM(INDEX(ch_table[Duration],1):ch_table[[#This Row],[Duration]])</f>
        <v>1.3750000000000004</v>
      </c>
      <c r="J36" s="4" cm="1">
        <f t="array" ref="J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6" s="4" t="str" cm="1">
        <f t="array" ref="K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6" s="4" t="str">
        <f>IF(ch_table[[#This Row],[Subject 1]]&lt;&gt;"House rose", "",SUMIF(ch_table[Day], ch_table[[#This Row],[Day]], ch_table[AAT]))</f>
        <v/>
      </c>
      <c r="M36" s="39">
        <f>SUM(INDEX(ch_table[AAT],1):ch_table[[#This Row],[AAT]])</f>
        <v>6.9444444444445308E-3</v>
      </c>
    </row>
    <row r="37" spans="1:13" ht="16" x14ac:dyDescent="0.2">
      <c r="A37" s="2">
        <v>5</v>
      </c>
      <c r="B37" s="3">
        <v>45244</v>
      </c>
      <c r="C37" s="4">
        <v>0.51041666666666663</v>
      </c>
      <c r="D37" s="8" t="s">
        <v>43</v>
      </c>
      <c r="E37" s="9" t="s">
        <v>49</v>
      </c>
      <c r="G37" s="4" cm="1">
        <f t="array" ref="G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1.1805555555555625E-2</v>
      </c>
      <c r="H37" s="4" t="str">
        <f>IF(ch_table[[#This Row],[Subject 1]]&lt;&gt;"House rose", "",SUMIF(ch_table[Day], ch_table[[#This Row],[Day]], ch_table[Duration]))</f>
        <v/>
      </c>
      <c r="I37" s="40">
        <f>SUM(INDEX(ch_table[Duration],1):ch_table[[#This Row],[Duration]])</f>
        <v>1.3868055555555561</v>
      </c>
      <c r="J37" s="4" cm="1">
        <f t="array" ref="J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7" s="4" t="str" cm="1">
        <f t="array" ref="K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7" s="4" t="str">
        <f>IF(ch_table[[#This Row],[Subject 1]]&lt;&gt;"House rose", "",SUMIF(ch_table[Day], ch_table[[#This Row],[Day]], ch_table[AAT]))</f>
        <v/>
      </c>
      <c r="M37" s="39">
        <f>SUM(INDEX(ch_table[AAT],1):ch_table[[#This Row],[AAT]])</f>
        <v>6.9444444444445308E-3</v>
      </c>
    </row>
    <row r="38" spans="1:13" ht="48" x14ac:dyDescent="0.2">
      <c r="A38" s="2">
        <v>5</v>
      </c>
      <c r="B38" s="3">
        <v>45244</v>
      </c>
      <c r="C38" s="4">
        <v>0.52222222222222225</v>
      </c>
      <c r="D38" s="8" t="s">
        <v>27</v>
      </c>
      <c r="E38" s="9" t="s">
        <v>50</v>
      </c>
      <c r="G38" s="4" cm="1">
        <f t="array" ref="G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6.0416666666666563E-2</v>
      </c>
      <c r="H38" s="4" t="str">
        <f>IF(ch_table[[#This Row],[Subject 1]]&lt;&gt;"House rose", "",SUMIF(ch_table[Day], ch_table[[#This Row],[Day]], ch_table[Duration]))</f>
        <v/>
      </c>
      <c r="I38" s="40">
        <f>SUM(INDEX(ch_table[Duration],1):ch_table[[#This Row],[Duration]])</f>
        <v>1.4472222222222226</v>
      </c>
      <c r="J38" s="4" cm="1">
        <f t="array" ref="J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8" s="4" t="str" cm="1">
        <f t="array" ref="K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8" s="4" t="str">
        <f>IF(ch_table[[#This Row],[Subject 1]]&lt;&gt;"House rose", "",SUMIF(ch_table[Day], ch_table[[#This Row],[Day]], ch_table[AAT]))</f>
        <v/>
      </c>
      <c r="M38" s="39">
        <f>SUM(INDEX(ch_table[AAT],1):ch_table[[#This Row],[AAT]])</f>
        <v>6.9444444444445308E-3</v>
      </c>
    </row>
    <row r="39" spans="1:13" ht="16" x14ac:dyDescent="0.2">
      <c r="A39" s="2">
        <v>5</v>
      </c>
      <c r="B39" s="3">
        <v>45244</v>
      </c>
      <c r="C39" s="4">
        <v>0.58263888888888882</v>
      </c>
      <c r="D39" s="8" t="s">
        <v>18</v>
      </c>
      <c r="E39" s="9" t="s">
        <v>51</v>
      </c>
      <c r="F39" s="9" t="s">
        <v>52</v>
      </c>
      <c r="G39" s="4" cm="1">
        <f t="array" ref="G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0.21458333333333335</v>
      </c>
      <c r="H39" s="4" t="str">
        <f>IF(ch_table[[#This Row],[Subject 1]]&lt;&gt;"House rose", "",SUMIF(ch_table[Day], ch_table[[#This Row],[Day]], ch_table[Duration]))</f>
        <v/>
      </c>
      <c r="I39" s="40">
        <f>SUM(INDEX(ch_table[Duration],1):ch_table[[#This Row],[Duration]])</f>
        <v>1.661805555555556</v>
      </c>
      <c r="J39" s="4" cm="1">
        <f t="array" ref="J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9" s="4" cm="1">
        <f t="array" ref="K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5.5555555555555358E-3</v>
      </c>
      <c r="L39" s="4" t="str">
        <f>IF(ch_table[[#This Row],[Subject 1]]&lt;&gt;"House rose", "",SUMIF(ch_table[Day], ch_table[[#This Row],[Day]], ch_table[AAT]))</f>
        <v/>
      </c>
      <c r="M39" s="39">
        <f>SUM(INDEX(ch_table[AAT],1):ch_table[[#This Row],[AAT]])</f>
        <v>1.2500000000000067E-2</v>
      </c>
    </row>
    <row r="40" spans="1:13" ht="48" x14ac:dyDescent="0.2">
      <c r="A40" s="2">
        <v>5</v>
      </c>
      <c r="B40" s="3">
        <v>45244</v>
      </c>
      <c r="C40" s="4">
        <v>0.79722222222222217</v>
      </c>
      <c r="D40" s="8" t="s">
        <v>53</v>
      </c>
      <c r="E40" s="9" t="s">
        <v>54</v>
      </c>
      <c r="G40" s="4" cm="1">
        <f t="array" ref="G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40" s="4" t="str">
        <f>IF(ch_table[[#This Row],[Subject 1]]&lt;&gt;"House rose", "",SUMIF(ch_table[Day], ch_table[[#This Row],[Day]], ch_table[Duration]))</f>
        <v/>
      </c>
      <c r="I40" s="40">
        <f>SUM(INDEX(ch_table[Duration],1):ch_table[[#This Row],[Duration]])</f>
        <v>1.6652777777777783</v>
      </c>
      <c r="J40" s="4" cm="1">
        <f t="array" ref="J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0" s="4" cm="1">
        <f t="array" ref="K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3.4722222222222099E-3</v>
      </c>
      <c r="L40" s="4" t="str">
        <f>IF(ch_table[[#This Row],[Subject 1]]&lt;&gt;"House rose", "",SUMIF(ch_table[Day], ch_table[[#This Row],[Day]], ch_table[AAT]))</f>
        <v/>
      </c>
      <c r="M40" s="39">
        <f>SUM(INDEX(ch_table[AAT],1):ch_table[[#This Row],[AAT]])</f>
        <v>1.5972222222222276E-2</v>
      </c>
    </row>
    <row r="41" spans="1:13" ht="16" x14ac:dyDescent="0.2">
      <c r="A41" s="2">
        <v>5</v>
      </c>
      <c r="B41" s="3">
        <v>45244</v>
      </c>
      <c r="C41" s="4">
        <v>0.80069444444444438</v>
      </c>
      <c r="D41" s="8" t="s">
        <v>20</v>
      </c>
      <c r="E41" s="9" t="s">
        <v>55</v>
      </c>
      <c r="G41" s="4" cm="1">
        <f t="array" ref="G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1.9444444444444486E-2</v>
      </c>
      <c r="H41" s="4" t="str">
        <f>IF(ch_table[[#This Row],[Subject 1]]&lt;&gt;"House rose", "",SUMIF(ch_table[Day], ch_table[[#This Row],[Day]], ch_table[Duration]))</f>
        <v/>
      </c>
      <c r="I41" s="40">
        <f>SUM(INDEX(ch_table[Duration],1):ch_table[[#This Row],[Duration]])</f>
        <v>1.6847222222222227</v>
      </c>
      <c r="J41" s="4" cm="1">
        <f t="array" ref="J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1" s="4" cm="1">
        <f t="array" ref="K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1.9444444444444486E-2</v>
      </c>
      <c r="L41" s="4" t="str">
        <f>IF(ch_table[[#This Row],[Subject 1]]&lt;&gt;"House rose", "",SUMIF(ch_table[Day], ch_table[[#This Row],[Day]], ch_table[AAT]))</f>
        <v/>
      </c>
      <c r="M41" s="39">
        <f>SUM(INDEX(ch_table[AAT],1):ch_table[[#This Row],[AAT]])</f>
        <v>3.5416666666666763E-2</v>
      </c>
    </row>
    <row r="42" spans="1:13" x14ac:dyDescent="0.2">
      <c r="A42" s="2">
        <v>5</v>
      </c>
      <c r="B42" s="3">
        <v>45244</v>
      </c>
      <c r="C42" s="4">
        <v>0.82013888888888886</v>
      </c>
      <c r="D42" s="8" t="s">
        <v>22</v>
      </c>
      <c r="G42" s="4" t="str" cm="1">
        <f t="array" ref="G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42" s="4">
        <f>IF(ch_table[[#This Row],[Subject 1]]&lt;&gt;"House rose", "",SUMIF(ch_table[Day], ch_table[[#This Row],[Day]], ch_table[Duration]))</f>
        <v>0.34097222222222218</v>
      </c>
      <c r="I42" s="40">
        <f>SUM(INDEX(ch_table[Duration],1):ch_table[[#This Row],[Duration]])</f>
        <v>1.6847222222222227</v>
      </c>
      <c r="J42" s="4" cm="1">
        <f t="array" ref="J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2" s="4" t="str" cm="1">
        <f t="array" ref="K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2" s="4">
        <f>IF(ch_table[[#This Row],[Subject 1]]&lt;&gt;"House rose", "",SUMIF(ch_table[Day], ch_table[[#This Row],[Day]], ch_table[AAT]))</f>
        <v>2.8472222222222232E-2</v>
      </c>
      <c r="M42" s="39">
        <f>SUM(INDEX(ch_table[AAT],1):ch_table[[#This Row],[AAT]])</f>
        <v>3.5416666666666763E-2</v>
      </c>
    </row>
    <row r="43" spans="1:13" x14ac:dyDescent="0.2">
      <c r="A43" s="2">
        <v>6</v>
      </c>
      <c r="B43" s="3">
        <v>45245</v>
      </c>
      <c r="C43" s="4">
        <v>0.47916666666666669</v>
      </c>
      <c r="D43" s="8" t="s">
        <v>13</v>
      </c>
      <c r="G43" s="4" cm="1">
        <f t="array" ref="G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43" s="4" t="str">
        <f>IF(ch_table[[#This Row],[Subject 1]]&lt;&gt;"House rose", "",SUMIF(ch_table[Day], ch_table[[#This Row],[Day]], ch_table[Duration]))</f>
        <v/>
      </c>
      <c r="I43" s="40">
        <f>SUM(INDEX(ch_table[Duration],1):ch_table[[#This Row],[Duration]])</f>
        <v>1.6875000000000004</v>
      </c>
      <c r="J43" s="4" cm="1">
        <f t="array" ref="J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3" s="4" t="str" cm="1">
        <f t="array" ref="K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3" s="4" t="str">
        <f>IF(ch_table[[#This Row],[Subject 1]]&lt;&gt;"House rose", "",SUMIF(ch_table[Day], ch_table[[#This Row],[Day]], ch_table[AAT]))</f>
        <v/>
      </c>
      <c r="M43" s="39">
        <f>SUM(INDEX(ch_table[AAT],1):ch_table[[#This Row],[AAT]])</f>
        <v>3.5416666666666763E-2</v>
      </c>
    </row>
    <row r="44" spans="1:13" ht="32" x14ac:dyDescent="0.2">
      <c r="A44" s="2">
        <v>6</v>
      </c>
      <c r="B44" s="3">
        <v>45245</v>
      </c>
      <c r="C44" s="4">
        <v>0.48194444444444445</v>
      </c>
      <c r="D44" s="8" t="s">
        <v>16</v>
      </c>
      <c r="E44" s="9" t="s">
        <v>56</v>
      </c>
      <c r="G44" s="4" cm="1">
        <f t="array" ref="G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44" s="4" t="str">
        <f>IF(ch_table[[#This Row],[Subject 1]]&lt;&gt;"House rose", "",SUMIF(ch_table[Day], ch_table[[#This Row],[Day]], ch_table[Duration]))</f>
        <v/>
      </c>
      <c r="I44" s="40">
        <f>SUM(INDEX(ch_table[Duration],1):ch_table[[#This Row],[Duration]])</f>
        <v>1.688194444444445</v>
      </c>
      <c r="J44" s="4" cm="1">
        <f t="array" ref="J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4" s="4" t="str" cm="1">
        <f t="array" ref="K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4" s="4" t="str">
        <f>IF(ch_table[[#This Row],[Subject 1]]&lt;&gt;"House rose", "",SUMIF(ch_table[Day], ch_table[[#This Row],[Day]], ch_table[AAT]))</f>
        <v/>
      </c>
      <c r="M44" s="39">
        <f>SUM(INDEX(ch_table[AAT],1):ch_table[[#This Row],[AAT]])</f>
        <v>3.5416666666666763E-2</v>
      </c>
    </row>
    <row r="45" spans="1:13" ht="16" x14ac:dyDescent="0.2">
      <c r="A45" s="2">
        <v>6</v>
      </c>
      <c r="B45" s="3">
        <v>45245</v>
      </c>
      <c r="C45" s="4">
        <v>0.4826388888888889</v>
      </c>
      <c r="D45" s="8" t="s">
        <v>41</v>
      </c>
      <c r="E45" s="9" t="s">
        <v>57</v>
      </c>
      <c r="G45" s="4" cm="1">
        <f t="array" ref="G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1.1805555555555569E-2</v>
      </c>
      <c r="H45" s="4" t="str">
        <f>IF(ch_table[[#This Row],[Subject 1]]&lt;&gt;"House rose", "",SUMIF(ch_table[Day], ch_table[[#This Row],[Day]], ch_table[Duration]))</f>
        <v/>
      </c>
      <c r="I45" s="40">
        <f>SUM(INDEX(ch_table[Duration],1):ch_table[[#This Row],[Duration]])</f>
        <v>1.7000000000000006</v>
      </c>
      <c r="J45" s="4" cm="1">
        <f t="array" ref="J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5" s="4" t="str" cm="1">
        <f t="array" ref="K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5" s="4" t="str">
        <f>IF(ch_table[[#This Row],[Subject 1]]&lt;&gt;"House rose", "",SUMIF(ch_table[Day], ch_table[[#This Row],[Day]], ch_table[AAT]))</f>
        <v/>
      </c>
      <c r="M45" s="39">
        <f>SUM(INDEX(ch_table[AAT],1):ch_table[[#This Row],[AAT]])</f>
        <v>3.5416666666666763E-2</v>
      </c>
    </row>
    <row r="46" spans="1:13" ht="16" x14ac:dyDescent="0.2">
      <c r="A46" s="2">
        <v>6</v>
      </c>
      <c r="B46" s="3">
        <v>45245</v>
      </c>
      <c r="C46" s="4">
        <v>0.49444444444444446</v>
      </c>
      <c r="D46" s="8" t="s">
        <v>43</v>
      </c>
      <c r="E46" s="9" t="s">
        <v>57</v>
      </c>
      <c r="G46" s="4" cm="1">
        <f t="array" ref="G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5.5555555555555358E-3</v>
      </c>
      <c r="H46" s="4" t="str">
        <f>IF(ch_table[[#This Row],[Subject 1]]&lt;&gt;"House rose", "",SUMIF(ch_table[Day], ch_table[[#This Row],[Day]], ch_table[Duration]))</f>
        <v/>
      </c>
      <c r="I46" s="40">
        <f>SUM(INDEX(ch_table[Duration],1):ch_table[[#This Row],[Duration]])</f>
        <v>1.7055555555555562</v>
      </c>
      <c r="J46" s="4" cm="1">
        <f t="array" ref="J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6" s="4" t="str" cm="1">
        <f t="array" ref="K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6" s="4" t="str">
        <f>IF(ch_table[[#This Row],[Subject 1]]&lt;&gt;"House rose", "",SUMIF(ch_table[Day], ch_table[[#This Row],[Day]], ch_table[AAT]))</f>
        <v/>
      </c>
      <c r="M46" s="39">
        <f>SUM(INDEX(ch_table[AAT],1):ch_table[[#This Row],[AAT]])</f>
        <v>3.5416666666666763E-2</v>
      </c>
    </row>
    <row r="47" spans="1:13" ht="16" x14ac:dyDescent="0.2">
      <c r="A47" s="2">
        <v>6</v>
      </c>
      <c r="B47" s="3">
        <v>45245</v>
      </c>
      <c r="C47" s="4">
        <v>0.5</v>
      </c>
      <c r="D47" s="8" t="s">
        <v>41</v>
      </c>
      <c r="E47" s="9" t="s">
        <v>58</v>
      </c>
      <c r="G47" s="4" cm="1">
        <f t="array" ref="G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2.430555555555558E-2</v>
      </c>
      <c r="H47" s="4" t="str">
        <f>IF(ch_table[[#This Row],[Subject 1]]&lt;&gt;"House rose", "",SUMIF(ch_table[Day], ch_table[[#This Row],[Day]], ch_table[Duration]))</f>
        <v/>
      </c>
      <c r="I47" s="40">
        <f>SUM(INDEX(ch_table[Duration],1):ch_table[[#This Row],[Duration]])</f>
        <v>1.7298611111111117</v>
      </c>
      <c r="J47" s="4" cm="1">
        <f t="array" ref="J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7" s="4" t="str" cm="1">
        <f t="array" ref="K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7" s="4" t="str">
        <f>IF(ch_table[[#This Row],[Subject 1]]&lt;&gt;"House rose", "",SUMIF(ch_table[Day], ch_table[[#This Row],[Day]], ch_table[AAT]))</f>
        <v/>
      </c>
      <c r="M47" s="39">
        <f>SUM(INDEX(ch_table[AAT],1):ch_table[[#This Row],[AAT]])</f>
        <v>3.5416666666666763E-2</v>
      </c>
    </row>
    <row r="48" spans="1:13" ht="48" x14ac:dyDescent="0.2">
      <c r="A48" s="2">
        <v>6</v>
      </c>
      <c r="B48" s="3">
        <v>45245</v>
      </c>
      <c r="C48" s="4">
        <v>0.52430555555555558</v>
      </c>
      <c r="D48" s="8" t="s">
        <v>27</v>
      </c>
      <c r="E48" s="9" t="s">
        <v>59</v>
      </c>
      <c r="G48" s="4" cm="1">
        <f t="array" ref="G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5.6944444444444353E-2</v>
      </c>
      <c r="H48" s="4" t="str">
        <f>IF(ch_table[[#This Row],[Subject 1]]&lt;&gt;"House rose", "",SUMIF(ch_table[Day], ch_table[[#This Row],[Day]], ch_table[Duration]))</f>
        <v/>
      </c>
      <c r="I48" s="40">
        <f>SUM(INDEX(ch_table[Duration],1):ch_table[[#This Row],[Duration]])</f>
        <v>1.786805555555556</v>
      </c>
      <c r="J48" s="4" cm="1">
        <f t="array" ref="J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8" s="4" t="str" cm="1">
        <f t="array" ref="K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8" s="4" t="str">
        <f>IF(ch_table[[#This Row],[Subject 1]]&lt;&gt;"House rose", "",SUMIF(ch_table[Day], ch_table[[#This Row],[Day]], ch_table[AAT]))</f>
        <v/>
      </c>
      <c r="M48" s="39">
        <f>SUM(INDEX(ch_table[AAT],1):ch_table[[#This Row],[AAT]])</f>
        <v>3.5416666666666763E-2</v>
      </c>
    </row>
    <row r="49" spans="1:13" ht="16" x14ac:dyDescent="0.2">
      <c r="A49" s="2">
        <v>6</v>
      </c>
      <c r="B49" s="3">
        <v>45245</v>
      </c>
      <c r="C49" s="4">
        <v>0.58124999999999993</v>
      </c>
      <c r="D49" s="8" t="s">
        <v>44</v>
      </c>
      <c r="E49" s="9" t="s">
        <v>60</v>
      </c>
      <c r="G49" s="4" cm="1">
        <f t="array" ref="G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49" s="4" t="str">
        <f>IF(ch_table[[#This Row],[Subject 1]]&lt;&gt;"House rose", "",SUMIF(ch_table[Day], ch_table[[#This Row],[Day]], ch_table[Duration]))</f>
        <v/>
      </c>
      <c r="I49" s="40">
        <f>SUM(INDEX(ch_table[Duration],1):ch_table[[#This Row],[Duration]])</f>
        <v>1.7888888888888894</v>
      </c>
      <c r="J49" s="4" cm="1">
        <f t="array" ref="J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9" s="4" t="str" cm="1">
        <f t="array" ref="K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9" s="4" t="str">
        <f>IF(ch_table[[#This Row],[Subject 1]]&lt;&gt;"House rose", "",SUMIF(ch_table[Day], ch_table[[#This Row],[Day]], ch_table[AAT]))</f>
        <v/>
      </c>
      <c r="M49" s="39">
        <f>SUM(INDEX(ch_table[AAT],1):ch_table[[#This Row],[AAT]])</f>
        <v>3.5416666666666763E-2</v>
      </c>
    </row>
    <row r="50" spans="1:13" ht="16" x14ac:dyDescent="0.2">
      <c r="A50" s="2">
        <v>6</v>
      </c>
      <c r="B50" s="3">
        <v>45245</v>
      </c>
      <c r="C50" s="4">
        <v>0.58333333333333337</v>
      </c>
      <c r="D50" s="8" t="s">
        <v>16</v>
      </c>
      <c r="E50" s="9" t="s">
        <v>61</v>
      </c>
      <c r="G50" s="4" cm="1">
        <f t="array" ref="G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50" s="4" t="str">
        <f>IF(ch_table[[#This Row],[Subject 1]]&lt;&gt;"House rose", "",SUMIF(ch_table[Day], ch_table[[#This Row],[Day]], ch_table[Duration]))</f>
        <v/>
      </c>
      <c r="I50" s="40">
        <f>SUM(INDEX(ch_table[Duration],1):ch_table[[#This Row],[Duration]])</f>
        <v>1.7895833333333337</v>
      </c>
      <c r="J50" s="4" cm="1">
        <f t="array" ref="J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0" s="4" t="str" cm="1">
        <f t="array" ref="K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0" s="4" t="str">
        <f>IF(ch_table[[#This Row],[Subject 1]]&lt;&gt;"House rose", "",SUMIF(ch_table[Day], ch_table[[#This Row],[Day]], ch_table[AAT]))</f>
        <v/>
      </c>
      <c r="M50" s="39">
        <f>SUM(INDEX(ch_table[AAT],1):ch_table[[#This Row],[AAT]])</f>
        <v>3.5416666666666763E-2</v>
      </c>
    </row>
    <row r="51" spans="1:13" ht="16" x14ac:dyDescent="0.2">
      <c r="A51" s="2">
        <v>6</v>
      </c>
      <c r="B51" s="3">
        <v>45245</v>
      </c>
      <c r="C51" s="4">
        <v>0.58402777777777781</v>
      </c>
      <c r="D51" s="8" t="s">
        <v>18</v>
      </c>
      <c r="E51" s="9" t="s">
        <v>62</v>
      </c>
      <c r="F51" s="9" t="s">
        <v>52</v>
      </c>
      <c r="G51" s="4" cm="1">
        <f t="array" ref="G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0.23680555555555549</v>
      </c>
      <c r="H51" s="4" t="str">
        <f>IF(ch_table[[#This Row],[Subject 1]]&lt;&gt;"House rose", "",SUMIF(ch_table[Day], ch_table[[#This Row],[Day]], ch_table[Duration]))</f>
        <v/>
      </c>
      <c r="I51" s="40">
        <f>SUM(INDEX(ch_table[Duration],1):ch_table[[#This Row],[Duration]])</f>
        <v>2.0263888888888895</v>
      </c>
      <c r="J51" s="4" cm="1">
        <f t="array" ref="J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1" s="4" cm="1">
        <f t="array" ref="K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2.9166666666666674E-2</v>
      </c>
      <c r="L51" s="4" t="str">
        <f>IF(ch_table[[#This Row],[Subject 1]]&lt;&gt;"House rose", "",SUMIF(ch_table[Day], ch_table[[#This Row],[Day]], ch_table[AAT]))</f>
        <v/>
      </c>
      <c r="M51" s="39">
        <f>SUM(INDEX(ch_table[AAT],1):ch_table[[#This Row],[AAT]])</f>
        <v>6.4583333333333437E-2</v>
      </c>
    </row>
    <row r="52" spans="1:13" ht="16" x14ac:dyDescent="0.2">
      <c r="A52" s="2">
        <v>6</v>
      </c>
      <c r="B52" s="41">
        <v>45245</v>
      </c>
      <c r="C52" s="4">
        <v>0.8208333333333333</v>
      </c>
      <c r="D52" s="8" t="s">
        <v>63</v>
      </c>
      <c r="E52" s="9" t="s">
        <v>64</v>
      </c>
      <c r="G52" s="4" cm="1">
        <f t="array" ref="G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52" s="4" t="str">
        <f>IF(ch_table[[#This Row],[Subject 1]]&lt;&gt;"House rose", "",SUMIF(ch_table[Day], ch_table[[#This Row],[Day]], ch_table[Duration]))</f>
        <v/>
      </c>
      <c r="I52" s="40">
        <f>SUM(INDEX(ch_table[Duration],1):ch_table[[#This Row],[Duration]])</f>
        <v>2.027083333333334</v>
      </c>
      <c r="J52" s="4" cm="1">
        <f t="array" ref="J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2" s="4" cm="1">
        <f t="array" ref="K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52" s="4" t="str">
        <f>IF(ch_table[[#This Row],[Subject 1]]&lt;&gt;"House rose", "",SUMIF(ch_table[Day], ch_table[[#This Row],[Day]], ch_table[AAT]))</f>
        <v/>
      </c>
      <c r="M52" s="39">
        <f>SUM(INDEX(ch_table[AAT],1):ch_table[[#This Row],[AAT]])</f>
        <v>6.5277777777777879E-2</v>
      </c>
    </row>
    <row r="53" spans="1:13" x14ac:dyDescent="0.2">
      <c r="A53" s="2">
        <v>6</v>
      </c>
      <c r="B53" s="41">
        <v>45245</v>
      </c>
      <c r="C53" s="4">
        <v>0.82152777777777775</v>
      </c>
      <c r="D53" s="8" t="s">
        <v>22</v>
      </c>
      <c r="G53" s="4" t="str" cm="1">
        <f t="array" ref="G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53" s="4">
        <f>IF(ch_table[[#This Row],[Subject 1]]&lt;&gt;"House rose", "",SUMIF(ch_table[Day], ch_table[[#This Row],[Day]], ch_table[Duration]))</f>
        <v>0.34236111111111106</v>
      </c>
      <c r="I53" s="40">
        <f>SUM(INDEX(ch_table[Duration],1):ch_table[[#This Row],[Duration]])</f>
        <v>2.027083333333334</v>
      </c>
      <c r="J53" s="4" cm="1">
        <f t="array" ref="J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3" s="4" t="str" cm="1">
        <f t="array" ref="K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3" s="4">
        <f>IF(ch_table[[#This Row],[Subject 1]]&lt;&gt;"House rose", "",SUMIF(ch_table[Day], ch_table[[#This Row],[Day]], ch_table[AAT]))</f>
        <v>2.9861111111111116E-2</v>
      </c>
      <c r="M53" s="39">
        <f>SUM(INDEX(ch_table[AAT],1):ch_table[[#This Row],[AAT]])</f>
        <v>6.5277777777777879E-2</v>
      </c>
    </row>
    <row r="54" spans="1:13" x14ac:dyDescent="0.2">
      <c r="A54" s="2">
        <v>7</v>
      </c>
      <c r="B54" s="3">
        <v>45246</v>
      </c>
      <c r="C54" s="4">
        <v>0.39583333333333331</v>
      </c>
      <c r="D54" s="8" t="s">
        <v>13</v>
      </c>
      <c r="G54" s="4" cm="1">
        <f t="array" ref="G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2.0833333333333814E-3</v>
      </c>
      <c r="H54" s="4" t="str">
        <f>IF(ch_table[[#This Row],[Subject 1]]&lt;&gt;"House rose", "",SUMIF(ch_table[Day], ch_table[[#This Row],[Day]], ch_table[Duration]))</f>
        <v/>
      </c>
      <c r="I54" s="40">
        <f>SUM(INDEX(ch_table[Duration],1):ch_table[[#This Row],[Duration]])</f>
        <v>2.0291666666666672</v>
      </c>
      <c r="J54" s="4" cm="1">
        <f t="array" ref="J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4" s="4" t="str" cm="1">
        <f t="array" ref="K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4" s="4" t="str">
        <f>IF(ch_table[[#This Row],[Subject 1]]&lt;&gt;"House rose", "",SUMIF(ch_table[Day], ch_table[[#This Row],[Day]], ch_table[AAT]))</f>
        <v/>
      </c>
      <c r="M54" s="39">
        <f>SUM(INDEX(ch_table[AAT],1):ch_table[[#This Row],[AAT]])</f>
        <v>6.5277777777777879E-2</v>
      </c>
    </row>
    <row r="55" spans="1:13" ht="16" x14ac:dyDescent="0.2">
      <c r="A55" s="2">
        <v>7</v>
      </c>
      <c r="B55" s="3">
        <v>45246</v>
      </c>
      <c r="C55" s="4">
        <v>0.3979166666666667</v>
      </c>
      <c r="D55" s="8" t="s">
        <v>41</v>
      </c>
      <c r="E55" s="9" t="s">
        <v>65</v>
      </c>
      <c r="G55" s="4" cm="1">
        <f t="array" ref="G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1.9444444444444431E-2</v>
      </c>
      <c r="H55" s="4" t="str">
        <f>IF(ch_table[[#This Row],[Subject 1]]&lt;&gt;"House rose", "",SUMIF(ch_table[Day], ch_table[[#This Row],[Day]], ch_table[Duration]))</f>
        <v/>
      </c>
      <c r="I55" s="40">
        <f>SUM(INDEX(ch_table[Duration],1):ch_table[[#This Row],[Duration]])</f>
        <v>2.0486111111111116</v>
      </c>
      <c r="J55" s="4" cm="1">
        <f t="array" ref="J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5" s="4" t="str" cm="1">
        <f t="array" ref="K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5" s="4" t="str">
        <f>IF(ch_table[[#This Row],[Subject 1]]&lt;&gt;"House rose", "",SUMIF(ch_table[Day], ch_table[[#This Row],[Day]], ch_table[AAT]))</f>
        <v/>
      </c>
      <c r="M55" s="39">
        <f>SUM(INDEX(ch_table[AAT],1):ch_table[[#This Row],[AAT]])</f>
        <v>6.5277777777777879E-2</v>
      </c>
    </row>
    <row r="56" spans="1:13" ht="16" x14ac:dyDescent="0.2">
      <c r="A56" s="2">
        <v>7</v>
      </c>
      <c r="B56" s="3">
        <v>45246</v>
      </c>
      <c r="C56" s="4">
        <v>0.41736111111111113</v>
      </c>
      <c r="D56" s="8" t="s">
        <v>43</v>
      </c>
      <c r="E56" s="9" t="s">
        <v>65</v>
      </c>
      <c r="G56" s="4" cm="1">
        <f t="array" ref="G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2.0138888888888873E-2</v>
      </c>
      <c r="H56" s="4" t="str">
        <f>IF(ch_table[[#This Row],[Subject 1]]&lt;&gt;"House rose", "",SUMIF(ch_table[Day], ch_table[[#This Row],[Day]], ch_table[Duration]))</f>
        <v/>
      </c>
      <c r="I56" s="40">
        <f>SUM(INDEX(ch_table[Duration],1):ch_table[[#This Row],[Duration]])</f>
        <v>2.0687500000000005</v>
      </c>
      <c r="J56" s="4" cm="1">
        <f t="array" ref="J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6" s="4" t="str" cm="1">
        <f t="array" ref="K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6" s="4" t="str">
        <f>IF(ch_table[[#This Row],[Subject 1]]&lt;&gt;"House rose", "",SUMIF(ch_table[Day], ch_table[[#This Row],[Day]], ch_table[AAT]))</f>
        <v/>
      </c>
      <c r="M56" s="39">
        <f>SUM(INDEX(ch_table[AAT],1):ch_table[[#This Row],[AAT]])</f>
        <v>6.5277777777777879E-2</v>
      </c>
    </row>
    <row r="57" spans="1:13" ht="16" x14ac:dyDescent="0.2">
      <c r="A57" s="2">
        <v>7</v>
      </c>
      <c r="B57" s="3">
        <v>45246</v>
      </c>
      <c r="C57" s="4">
        <v>0.4375</v>
      </c>
      <c r="D57" s="8" t="s">
        <v>35</v>
      </c>
      <c r="E57" s="9" t="s">
        <v>36</v>
      </c>
      <c r="G57" s="4" cm="1">
        <f t="array" ref="G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5.0694444444444431E-2</v>
      </c>
      <c r="H57" s="4" t="str">
        <f>IF(ch_table[[#This Row],[Subject 1]]&lt;&gt;"House rose", "",SUMIF(ch_table[Day], ch_table[[#This Row],[Day]], ch_table[Duration]))</f>
        <v/>
      </c>
      <c r="I57" s="40">
        <f>SUM(INDEX(ch_table[Duration],1):ch_table[[#This Row],[Duration]])</f>
        <v>2.1194444444444449</v>
      </c>
      <c r="J57" s="4" cm="1">
        <f t="array" ref="J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7" s="4" t="str" cm="1">
        <f t="array" ref="K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7" s="4" t="str">
        <f>IF(ch_table[[#This Row],[Subject 1]]&lt;&gt;"House rose", "",SUMIF(ch_table[Day], ch_table[[#This Row],[Day]], ch_table[AAT]))</f>
        <v/>
      </c>
      <c r="M57" s="39">
        <f>SUM(INDEX(ch_table[AAT],1):ch_table[[#This Row],[AAT]])</f>
        <v>6.5277777777777879E-2</v>
      </c>
    </row>
    <row r="58" spans="1:13" ht="48" x14ac:dyDescent="0.2">
      <c r="A58" s="2">
        <v>7</v>
      </c>
      <c r="B58" s="3">
        <v>45246</v>
      </c>
      <c r="C58" s="4">
        <v>0.48819444444444443</v>
      </c>
      <c r="D58" s="8" t="s">
        <v>66</v>
      </c>
      <c r="E58" s="9" t="s">
        <v>67</v>
      </c>
      <c r="G58" s="4" cm="1">
        <f t="array" ref="G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2.6388888888888851E-2</v>
      </c>
      <c r="H58" s="4" t="str">
        <f>IF(ch_table[[#This Row],[Subject 1]]&lt;&gt;"House rose", "",SUMIF(ch_table[Day], ch_table[[#This Row],[Day]], ch_table[Duration]))</f>
        <v/>
      </c>
      <c r="I58" s="40">
        <f>SUM(INDEX(ch_table[Duration],1):ch_table[[#This Row],[Duration]])</f>
        <v>2.1458333333333339</v>
      </c>
      <c r="J58" s="4" cm="1">
        <f t="array" ref="J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8" s="4" t="str" cm="1">
        <f t="array" ref="K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8" s="4" t="str">
        <f>IF(ch_table[[#This Row],[Subject 1]]&lt;&gt;"House rose", "",SUMIF(ch_table[Day], ch_table[[#This Row],[Day]], ch_table[AAT]))</f>
        <v/>
      </c>
      <c r="M58" s="39">
        <f>SUM(INDEX(ch_table[AAT],1):ch_table[[#This Row],[AAT]])</f>
        <v>6.5277777777777879E-2</v>
      </c>
    </row>
    <row r="59" spans="1:13" ht="16" x14ac:dyDescent="0.2">
      <c r="A59" s="2">
        <v>7</v>
      </c>
      <c r="B59" s="3">
        <v>45246</v>
      </c>
      <c r="C59" s="4">
        <v>0.51458333333333328</v>
      </c>
      <c r="D59" s="8" t="s">
        <v>68</v>
      </c>
      <c r="E59" s="9" t="s">
        <v>69</v>
      </c>
      <c r="G59" s="4" cm="1">
        <f t="array" ref="G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7.2222222222222299E-2</v>
      </c>
      <c r="H59" s="4" t="str">
        <f>IF(ch_table[[#This Row],[Subject 1]]&lt;&gt;"House rose", "",SUMIF(ch_table[Day], ch_table[[#This Row],[Day]], ch_table[Duration]))</f>
        <v/>
      </c>
      <c r="I59" s="40">
        <f>SUM(INDEX(ch_table[Duration],1):ch_table[[#This Row],[Duration]])</f>
        <v>2.2180555555555563</v>
      </c>
      <c r="J59" s="4" cm="1">
        <f t="array" ref="J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9" s="4" t="str" cm="1">
        <f t="array" ref="K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9" s="4" t="str">
        <f>IF(ch_table[[#This Row],[Subject 1]]&lt;&gt;"House rose", "",SUMIF(ch_table[Day], ch_table[[#This Row],[Day]], ch_table[AAT]))</f>
        <v/>
      </c>
      <c r="M59" s="39">
        <f>SUM(INDEX(ch_table[AAT],1):ch_table[[#This Row],[AAT]])</f>
        <v>6.5277777777777879E-2</v>
      </c>
    </row>
    <row r="60" spans="1:13" ht="16" x14ac:dyDescent="0.2">
      <c r="A60" s="2">
        <v>7</v>
      </c>
      <c r="B60" s="3">
        <v>45246</v>
      </c>
      <c r="C60" s="4">
        <v>0.58680555555555558</v>
      </c>
      <c r="D60" s="8" t="s">
        <v>20</v>
      </c>
      <c r="E60" s="9" t="s">
        <v>70</v>
      </c>
      <c r="G60" s="4" cm="1">
        <f t="array" ref="G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1.4583333333333282E-2</v>
      </c>
      <c r="H60" s="4" t="str">
        <f>IF(ch_table[[#This Row],[Subject 1]]&lt;&gt;"House rose", "",SUMIF(ch_table[Day], ch_table[[#This Row],[Day]], ch_table[Duration]))</f>
        <v/>
      </c>
      <c r="I60" s="40">
        <f>SUM(INDEX(ch_table[Duration],1):ch_table[[#This Row],[Duration]])</f>
        <v>2.2326388888888897</v>
      </c>
      <c r="J60" s="4" cm="1">
        <f t="array" ref="J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0" s="4" t="str" cm="1">
        <f t="array" ref="K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0" s="4" t="str">
        <f>IF(ch_table[[#This Row],[Subject 1]]&lt;&gt;"House rose", "",SUMIF(ch_table[Day], ch_table[[#This Row],[Day]], ch_table[AAT]))</f>
        <v/>
      </c>
      <c r="M60" s="39">
        <f>SUM(INDEX(ch_table[AAT],1):ch_table[[#This Row],[AAT]])</f>
        <v>6.5277777777777879E-2</v>
      </c>
    </row>
    <row r="61" spans="1:13" x14ac:dyDescent="0.2">
      <c r="A61" s="2">
        <v>7</v>
      </c>
      <c r="B61" s="3">
        <v>45246</v>
      </c>
      <c r="C61" s="4">
        <v>0.60138888888888886</v>
      </c>
      <c r="D61" s="8" t="s">
        <v>22</v>
      </c>
      <c r="G61" s="4" t="str" cm="1">
        <f t="array" ref="G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61" s="4">
        <f>IF(ch_table[[#This Row],[Subject 1]]&lt;&gt;"House rose", "",SUMIF(ch_table[Day], ch_table[[#This Row],[Day]], ch_table[Duration]))</f>
        <v>0.20555555555555555</v>
      </c>
      <c r="I61" s="40">
        <f>SUM(INDEX(ch_table[Duration],1):ch_table[[#This Row],[Duration]])</f>
        <v>2.2326388888888897</v>
      </c>
      <c r="J61" s="4" cm="1">
        <f t="array" ref="J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1" s="4" t="str" cm="1">
        <f t="array" ref="K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1" s="4">
        <f>IF(ch_table[[#This Row],[Subject 1]]&lt;&gt;"House rose", "",SUMIF(ch_table[Day], ch_table[[#This Row],[Day]], ch_table[AAT]))</f>
        <v>0</v>
      </c>
      <c r="M61" s="39">
        <f>SUM(INDEX(ch_table[AAT],1):ch_table[[#This Row],[AAT]])</f>
        <v>6.5277777777777879E-2</v>
      </c>
    </row>
    <row r="62" spans="1:13" x14ac:dyDescent="0.2">
      <c r="A62" s="2">
        <v>8</v>
      </c>
      <c r="B62" s="3">
        <v>45250</v>
      </c>
      <c r="C62" s="4">
        <v>0.60416666666666663</v>
      </c>
      <c r="D62" s="8" t="s">
        <v>13</v>
      </c>
      <c r="G62" s="4" cm="1">
        <f t="array" ref="G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62" s="4" t="str">
        <f>IF(ch_table[[#This Row],[Subject 1]]&lt;&gt;"House rose", "",SUMIF(ch_table[Day], ch_table[[#This Row],[Day]], ch_table[Duration]))</f>
        <v/>
      </c>
      <c r="I62" s="40">
        <f>SUM(INDEX(ch_table[Duration],1):ch_table[[#This Row],[Duration]])</f>
        <v>2.2354166666666675</v>
      </c>
      <c r="J62" s="4" cm="1">
        <f t="array" ref="J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2" s="4" t="str" cm="1">
        <f t="array" ref="K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2" s="4" t="str">
        <f>IF(ch_table[[#This Row],[Subject 1]]&lt;&gt;"House rose", "",SUMIF(ch_table[Day], ch_table[[#This Row],[Day]], ch_table[AAT]))</f>
        <v/>
      </c>
      <c r="M62" s="39">
        <f>SUM(INDEX(ch_table[AAT],1):ch_table[[#This Row],[AAT]])</f>
        <v>6.5277777777777879E-2</v>
      </c>
    </row>
    <row r="63" spans="1:13" ht="16" x14ac:dyDescent="0.2">
      <c r="A63" s="2">
        <v>8</v>
      </c>
      <c r="B63" s="3">
        <v>45250</v>
      </c>
      <c r="C63" s="4">
        <v>0.6069444444444444</v>
      </c>
      <c r="D63" s="8" t="s">
        <v>41</v>
      </c>
      <c r="E63" s="9" t="s">
        <v>71</v>
      </c>
      <c r="G63" s="4" cm="1">
        <f t="array" ref="G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3.0555555555555669E-2</v>
      </c>
      <c r="H63" s="4" t="str">
        <f>IF(ch_table[[#This Row],[Subject 1]]&lt;&gt;"House rose", "",SUMIF(ch_table[Day], ch_table[[#This Row],[Day]], ch_table[Duration]))</f>
        <v/>
      </c>
      <c r="I63" s="40">
        <f>SUM(INDEX(ch_table[Duration],1):ch_table[[#This Row],[Duration]])</f>
        <v>2.2659722222222234</v>
      </c>
      <c r="J63" s="4" cm="1">
        <f t="array" ref="J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3" s="4" t="str" cm="1">
        <f t="array" ref="K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3" s="4" t="str">
        <f>IF(ch_table[[#This Row],[Subject 1]]&lt;&gt;"House rose", "",SUMIF(ch_table[Day], ch_table[[#This Row],[Day]], ch_table[AAT]))</f>
        <v/>
      </c>
      <c r="M63" s="39">
        <f>SUM(INDEX(ch_table[AAT],1):ch_table[[#This Row],[AAT]])</f>
        <v>6.5277777777777879E-2</v>
      </c>
    </row>
    <row r="64" spans="1:13" ht="16" x14ac:dyDescent="0.2">
      <c r="A64" s="2">
        <v>8</v>
      </c>
      <c r="B64" s="3">
        <v>45250</v>
      </c>
      <c r="C64" s="4">
        <v>0.63750000000000007</v>
      </c>
      <c r="D64" s="8" t="s">
        <v>43</v>
      </c>
      <c r="E64" s="9" t="s">
        <v>71</v>
      </c>
      <c r="G64" s="4" cm="1">
        <f t="array" ref="G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1.2499999999999956E-2</v>
      </c>
      <c r="H64" s="4" t="str">
        <f>IF(ch_table[[#This Row],[Subject 1]]&lt;&gt;"House rose", "",SUMIF(ch_table[Day], ch_table[[#This Row],[Day]], ch_table[Duration]))</f>
        <v/>
      </c>
      <c r="I64" s="40">
        <f>SUM(INDEX(ch_table[Duration],1):ch_table[[#This Row],[Duration]])</f>
        <v>2.2784722222222236</v>
      </c>
      <c r="J64" s="4" cm="1">
        <f t="array" ref="J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4" s="4" t="str" cm="1">
        <f t="array" ref="K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4" s="4" t="str">
        <f>IF(ch_table[[#This Row],[Subject 1]]&lt;&gt;"House rose", "",SUMIF(ch_table[Day], ch_table[[#This Row],[Day]], ch_table[AAT]))</f>
        <v/>
      </c>
      <c r="M64" s="39">
        <f>SUM(INDEX(ch_table[AAT],1):ch_table[[#This Row],[AAT]])</f>
        <v>6.5277777777777879E-2</v>
      </c>
    </row>
    <row r="65" spans="1:13" ht="48" x14ac:dyDescent="0.2">
      <c r="A65" s="2">
        <v>8</v>
      </c>
      <c r="B65" s="3">
        <v>45250</v>
      </c>
      <c r="C65" s="4">
        <v>0.65</v>
      </c>
      <c r="D65" s="8" t="s">
        <v>27</v>
      </c>
      <c r="E65" s="9" t="s">
        <v>72</v>
      </c>
      <c r="G65" s="4" cm="1">
        <f t="array" ref="G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4.6527777777777724E-2</v>
      </c>
      <c r="H65" s="4" t="str">
        <f>IF(ch_table[[#This Row],[Subject 1]]&lt;&gt;"House rose", "",SUMIF(ch_table[Day], ch_table[[#This Row],[Day]], ch_table[Duration]))</f>
        <v/>
      </c>
      <c r="I65" s="40">
        <f>SUM(INDEX(ch_table[Duration],1):ch_table[[#This Row],[Duration]])</f>
        <v>2.3250000000000011</v>
      </c>
      <c r="J65" s="4" cm="1">
        <f t="array" ref="J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5" s="4" t="str" cm="1">
        <f t="array" ref="K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5" s="4" t="str">
        <f>IF(ch_table[[#This Row],[Subject 1]]&lt;&gt;"House rose", "",SUMIF(ch_table[Day], ch_table[[#This Row],[Day]], ch_table[AAT]))</f>
        <v/>
      </c>
      <c r="M65" s="39">
        <f>SUM(INDEX(ch_table[AAT],1):ch_table[[#This Row],[AAT]])</f>
        <v>6.5277777777777879E-2</v>
      </c>
    </row>
    <row r="66" spans="1:13" ht="16" x14ac:dyDescent="0.2">
      <c r="A66" s="2">
        <v>8</v>
      </c>
      <c r="B66" s="3">
        <v>45250</v>
      </c>
      <c r="C66" s="4">
        <v>0.69652777777777775</v>
      </c>
      <c r="D66" s="8" t="s">
        <v>73</v>
      </c>
      <c r="E66" s="9" t="s">
        <v>74</v>
      </c>
      <c r="G66" s="4" cm="1">
        <f t="array" ref="G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0.19583333333333341</v>
      </c>
      <c r="H66" s="4" t="str">
        <f>IF(ch_table[[#This Row],[Subject 1]]&lt;&gt;"House rose", "",SUMIF(ch_table[Day], ch_table[[#This Row],[Day]], ch_table[Duration]))</f>
        <v/>
      </c>
      <c r="I66" s="40">
        <f>SUM(INDEX(ch_table[Duration],1):ch_table[[#This Row],[Duration]])</f>
        <v>2.5208333333333344</v>
      </c>
      <c r="J66" s="4" cm="1">
        <f t="array" ref="J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6" s="4" t="str" cm="1">
        <f t="array" ref="K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6" s="4" t="str">
        <f>IF(ch_table[[#This Row],[Subject 1]]&lt;&gt;"House rose", "",SUMIF(ch_table[Day], ch_table[[#This Row],[Day]], ch_table[AAT]))</f>
        <v/>
      </c>
      <c r="M66" s="39">
        <f>SUM(INDEX(ch_table[AAT],1):ch_table[[#This Row],[AAT]])</f>
        <v>6.5277777777777879E-2</v>
      </c>
    </row>
    <row r="67" spans="1:13" ht="16" x14ac:dyDescent="0.2">
      <c r="A67" s="2">
        <v>8</v>
      </c>
      <c r="B67" s="3">
        <v>45250</v>
      </c>
      <c r="C67" s="4">
        <v>0.89236111111111116</v>
      </c>
      <c r="D67" s="8" t="s">
        <v>75</v>
      </c>
      <c r="E67" s="9" t="s">
        <v>74</v>
      </c>
      <c r="G67" s="4" cm="1">
        <f t="array" ref="G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4.1666666666665408E-3</v>
      </c>
      <c r="H67" s="4" t="str">
        <f>IF(ch_table[[#This Row],[Subject 1]]&lt;&gt;"House rose", "",SUMIF(ch_table[Day], ch_table[[#This Row],[Day]], ch_table[Duration]))</f>
        <v/>
      </c>
      <c r="I67" s="40">
        <f>SUM(INDEX(ch_table[Duration],1):ch_table[[#This Row],[Duration]])</f>
        <v>2.5250000000000008</v>
      </c>
      <c r="J67" s="4" cm="1">
        <f t="array" ref="J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7" s="4" t="str" cm="1">
        <f t="array" ref="K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7" s="4" t="str">
        <f>IF(ch_table[[#This Row],[Subject 1]]&lt;&gt;"House rose", "",SUMIF(ch_table[Day], ch_table[[#This Row],[Day]], ch_table[AAT]))</f>
        <v/>
      </c>
      <c r="M67" s="39">
        <f>SUM(INDEX(ch_table[AAT],1):ch_table[[#This Row],[AAT]])</f>
        <v>6.5277777777777879E-2</v>
      </c>
    </row>
    <row r="68" spans="1:13" x14ac:dyDescent="0.2">
      <c r="A68" s="2">
        <v>8</v>
      </c>
      <c r="B68" s="3">
        <v>45250</v>
      </c>
      <c r="C68" s="4">
        <v>0.8965277777777777</v>
      </c>
      <c r="D68" s="8" t="s">
        <v>22</v>
      </c>
      <c r="G68" s="4" t="str" cm="1">
        <f t="array" ref="G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68" s="4">
        <f>IF(ch_table[[#This Row],[Subject 1]]&lt;&gt;"House rose", "",SUMIF(ch_table[Day], ch_table[[#This Row],[Day]], ch_table[Duration]))</f>
        <v>0.29236111111111107</v>
      </c>
      <c r="I68" s="40">
        <f>SUM(INDEX(ch_table[Duration],1):ch_table[[#This Row],[Duration]])</f>
        <v>2.5250000000000008</v>
      </c>
      <c r="J68" s="4" cm="1">
        <f t="array" ref="J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8" s="4" t="str" cm="1">
        <f t="array" ref="K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8" s="4">
        <f>IF(ch_table[[#This Row],[Subject 1]]&lt;&gt;"House rose", "",SUMIF(ch_table[Day], ch_table[[#This Row],[Day]], ch_table[AAT]))</f>
        <v>0</v>
      </c>
      <c r="M68" s="39">
        <f>SUM(INDEX(ch_table[AAT],1):ch_table[[#This Row],[AAT]])</f>
        <v>6.5277777777777879E-2</v>
      </c>
    </row>
    <row r="69" spans="1:13" x14ac:dyDescent="0.2">
      <c r="A69" s="2">
        <v>9</v>
      </c>
      <c r="B69" s="3">
        <v>45251</v>
      </c>
      <c r="C69" s="4">
        <v>0.47916666666666669</v>
      </c>
      <c r="D69" s="8" t="s">
        <v>13</v>
      </c>
      <c r="G69" s="4" cm="1">
        <f t="array" ref="G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69" s="4" t="str">
        <f>IF(ch_table[[#This Row],[Subject 1]]&lt;&gt;"House rose", "",SUMIF(ch_table[Day], ch_table[[#This Row],[Day]], ch_table[Duration]))</f>
        <v/>
      </c>
      <c r="I69" s="40">
        <f>SUM(INDEX(ch_table[Duration],1):ch_table[[#This Row],[Duration]])</f>
        <v>2.527083333333334</v>
      </c>
      <c r="J69" s="4" cm="1">
        <f t="array" ref="J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9" s="4" t="str" cm="1">
        <f t="array" ref="K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9" s="4" t="str">
        <f>IF(ch_table[[#This Row],[Subject 1]]&lt;&gt;"House rose", "",SUMIF(ch_table[Day], ch_table[[#This Row],[Day]], ch_table[AAT]))</f>
        <v/>
      </c>
      <c r="M69" s="39">
        <f>SUM(INDEX(ch_table[AAT],1):ch_table[[#This Row],[AAT]])</f>
        <v>6.5277777777777879E-2</v>
      </c>
    </row>
    <row r="70" spans="1:13" ht="16" x14ac:dyDescent="0.2">
      <c r="A70" s="2">
        <v>9</v>
      </c>
      <c r="B70" s="3">
        <v>45251</v>
      </c>
      <c r="C70" s="4">
        <v>0.48125000000000001</v>
      </c>
      <c r="D70" s="8" t="s">
        <v>41</v>
      </c>
      <c r="E70" s="9" t="s">
        <v>76</v>
      </c>
      <c r="G70" s="4" cm="1">
        <f t="array" ref="G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3.1250000000000056E-2</v>
      </c>
      <c r="H70" s="4" t="str">
        <f>IF(ch_table[[#This Row],[Subject 1]]&lt;&gt;"House rose", "",SUMIF(ch_table[Day], ch_table[[#This Row],[Day]], ch_table[Duration]))</f>
        <v/>
      </c>
      <c r="I70" s="40">
        <f>SUM(INDEX(ch_table[Duration],1):ch_table[[#This Row],[Duration]])</f>
        <v>2.558333333333334</v>
      </c>
      <c r="J70" s="4" cm="1">
        <f t="array" ref="J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0" s="4" t="str" cm="1">
        <f t="array" ref="K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0" s="4" t="str">
        <f>IF(ch_table[[#This Row],[Subject 1]]&lt;&gt;"House rose", "",SUMIF(ch_table[Day], ch_table[[#This Row],[Day]], ch_table[AAT]))</f>
        <v/>
      </c>
      <c r="M70" s="39">
        <f>SUM(INDEX(ch_table[AAT],1):ch_table[[#This Row],[AAT]])</f>
        <v>6.5277777777777879E-2</v>
      </c>
    </row>
    <row r="71" spans="1:13" ht="16" x14ac:dyDescent="0.2">
      <c r="A71" s="2">
        <v>9</v>
      </c>
      <c r="B71" s="3">
        <v>45251</v>
      </c>
      <c r="C71" s="4">
        <v>0.51250000000000007</v>
      </c>
      <c r="D71" s="8" t="s">
        <v>43</v>
      </c>
      <c r="E71" s="9" t="s">
        <v>76</v>
      </c>
      <c r="G71" s="4" cm="1">
        <f t="array" ref="G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1.2499999999999956E-2</v>
      </c>
      <c r="H71" s="4" t="str">
        <f>IF(ch_table[[#This Row],[Subject 1]]&lt;&gt;"House rose", "",SUMIF(ch_table[Day], ch_table[[#This Row],[Day]], ch_table[Duration]))</f>
        <v/>
      </c>
      <c r="I71" s="40">
        <f>SUM(INDEX(ch_table[Duration],1):ch_table[[#This Row],[Duration]])</f>
        <v>2.5708333333333337</v>
      </c>
      <c r="J71" s="4" cm="1">
        <f t="array" ref="J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1" s="4" t="str" cm="1">
        <f t="array" ref="K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1" s="4" t="str">
        <f>IF(ch_table[[#This Row],[Subject 1]]&lt;&gt;"House rose", "",SUMIF(ch_table[Day], ch_table[[#This Row],[Day]], ch_table[AAT]))</f>
        <v/>
      </c>
      <c r="M71" s="39">
        <f>SUM(INDEX(ch_table[AAT],1):ch_table[[#This Row],[AAT]])</f>
        <v>6.5277777777777879E-2</v>
      </c>
    </row>
    <row r="72" spans="1:13" ht="48" x14ac:dyDescent="0.2">
      <c r="A72" s="2">
        <v>9</v>
      </c>
      <c r="B72" s="3">
        <v>45251</v>
      </c>
      <c r="C72" s="4">
        <v>0.52500000000000002</v>
      </c>
      <c r="D72" s="8" t="s">
        <v>27</v>
      </c>
      <c r="E72" s="9" t="s">
        <v>77</v>
      </c>
      <c r="G72" s="4" cm="1">
        <f t="array" ref="G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4.4444444444444398E-2</v>
      </c>
      <c r="H72" s="4" t="str">
        <f>IF(ch_table[[#This Row],[Subject 1]]&lt;&gt;"House rose", "",SUMIF(ch_table[Day], ch_table[[#This Row],[Day]], ch_table[Duration]))</f>
        <v/>
      </c>
      <c r="I72" s="40">
        <f>SUM(INDEX(ch_table[Duration],1):ch_table[[#This Row],[Duration]])</f>
        <v>2.615277777777778</v>
      </c>
      <c r="J72" s="4" cm="1">
        <f t="array" ref="J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2" s="4" t="str" cm="1">
        <f t="array" ref="K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2" s="4" t="str">
        <f>IF(ch_table[[#This Row],[Subject 1]]&lt;&gt;"House rose", "",SUMIF(ch_table[Day], ch_table[[#This Row],[Day]], ch_table[AAT]))</f>
        <v/>
      </c>
      <c r="M72" s="39">
        <f>SUM(INDEX(ch_table[AAT],1):ch_table[[#This Row],[AAT]])</f>
        <v>6.5277777777777879E-2</v>
      </c>
    </row>
    <row r="73" spans="1:13" ht="16" x14ac:dyDescent="0.2">
      <c r="A73" s="2">
        <v>9</v>
      </c>
      <c r="B73" s="3">
        <v>45251</v>
      </c>
      <c r="C73" s="4">
        <v>0.56944444444444442</v>
      </c>
      <c r="D73" s="8" t="s">
        <v>27</v>
      </c>
      <c r="E73" s="9" t="s">
        <v>78</v>
      </c>
      <c r="G73" s="4" cm="1">
        <f t="array" ref="G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73" s="4" t="str">
        <f>IF(ch_table[[#This Row],[Subject 1]]&lt;&gt;"House rose", "",SUMIF(ch_table[Day], ch_table[[#This Row],[Day]], ch_table[Duration]))</f>
        <v/>
      </c>
      <c r="I73" s="40">
        <f>SUM(INDEX(ch_table[Duration],1):ch_table[[#This Row],[Duration]])</f>
        <v>2.6444444444444448</v>
      </c>
      <c r="J73" s="4" cm="1">
        <f t="array" ref="J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3" s="4" t="str" cm="1">
        <f t="array" ref="K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3" s="4" t="str">
        <f>IF(ch_table[[#This Row],[Subject 1]]&lt;&gt;"House rose", "",SUMIF(ch_table[Day], ch_table[[#This Row],[Day]], ch_table[AAT]))</f>
        <v/>
      </c>
      <c r="M73" s="39">
        <f>SUM(INDEX(ch_table[AAT],1):ch_table[[#This Row],[AAT]])</f>
        <v>6.5277777777777879E-2</v>
      </c>
    </row>
    <row r="74" spans="1:13" ht="32" x14ac:dyDescent="0.2">
      <c r="A74" s="2">
        <v>9</v>
      </c>
      <c r="B74" s="3">
        <v>45251</v>
      </c>
      <c r="C74" s="4">
        <v>0.59861111111111109</v>
      </c>
      <c r="D74" s="8" t="s">
        <v>79</v>
      </c>
      <c r="E74" s="9" t="s">
        <v>546</v>
      </c>
      <c r="G74" s="4" cm="1">
        <f t="array" ref="G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74" s="4" t="str">
        <f>IF(ch_table[[#This Row],[Subject 1]]&lt;&gt;"House rose", "",SUMIF(ch_table[Day], ch_table[[#This Row],[Day]], ch_table[Duration]))</f>
        <v/>
      </c>
      <c r="I74" s="40">
        <f>SUM(INDEX(ch_table[Duration],1):ch_table[[#This Row],[Duration]])</f>
        <v>2.6458333333333339</v>
      </c>
      <c r="J74" s="4" cm="1">
        <f t="array" ref="J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4" s="4" t="str" cm="1">
        <f t="array" ref="K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4" s="4" t="str">
        <f>IF(ch_table[[#This Row],[Subject 1]]&lt;&gt;"House rose", "",SUMIF(ch_table[Day], ch_table[[#This Row],[Day]], ch_table[AAT]))</f>
        <v/>
      </c>
      <c r="M74" s="39">
        <f>SUM(INDEX(ch_table[AAT],1):ch_table[[#This Row],[AAT]])</f>
        <v>6.5277777777777879E-2</v>
      </c>
    </row>
    <row r="75" spans="1:13" ht="16" hidden="1" x14ac:dyDescent="0.2">
      <c r="A75" s="2">
        <v>9</v>
      </c>
      <c r="B75" s="3">
        <v>45251</v>
      </c>
      <c r="C75" s="4">
        <v>0.6</v>
      </c>
      <c r="D75" s="8" t="s">
        <v>80</v>
      </c>
      <c r="E75" s="9" t="s">
        <v>81</v>
      </c>
      <c r="F75" s="9" t="s">
        <v>82</v>
      </c>
      <c r="G75" s="4" cm="1">
        <f t="array" ref="G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0.16250000000000009</v>
      </c>
      <c r="H75" s="4" t="str">
        <f>IF(ch_table[[#This Row],[Subject 1]]&lt;&gt;"House rose", "",SUMIF(ch_table[Day], ch_table[[#This Row],[Day]], ch_table[Duration]))</f>
        <v/>
      </c>
      <c r="I75" s="40">
        <f>SUM(INDEX(ch_table[Duration],1):ch_table[[#This Row],[Duration]])</f>
        <v>2.808333333333334</v>
      </c>
      <c r="J75" s="4" cm="1">
        <f t="array" ref="J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5" s="4" t="str" cm="1">
        <f t="array" ref="K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5" s="4" t="str">
        <f>IF(ch_table[[#This Row],[Subject 1]]&lt;&gt;"House rose", "",SUMIF(ch_table[Day], ch_table[[#This Row],[Day]], ch_table[AAT]))</f>
        <v/>
      </c>
      <c r="M75" s="39">
        <f>SUM(INDEX(ch_table[AAT],1):ch_table[[#This Row],[AAT]])</f>
        <v>6.5277777777777879E-2</v>
      </c>
    </row>
    <row r="76" spans="1:13" ht="16" x14ac:dyDescent="0.2">
      <c r="A76" s="2">
        <v>9</v>
      </c>
      <c r="B76" s="3">
        <v>45251</v>
      </c>
      <c r="C76" s="4">
        <v>0.76250000000000007</v>
      </c>
      <c r="D76" s="8" t="s">
        <v>53</v>
      </c>
      <c r="E76" s="9" t="s">
        <v>83</v>
      </c>
      <c r="G76" s="4" cm="1">
        <f t="array" ref="G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6.9444444444433095E-4</v>
      </c>
      <c r="H76" s="4" t="str">
        <f>IF(ch_table[[#This Row],[Subject 1]]&lt;&gt;"House rose", "",SUMIF(ch_table[Day], ch_table[[#This Row],[Day]], ch_table[Duration]))</f>
        <v/>
      </c>
      <c r="I76" s="40">
        <f>SUM(INDEX(ch_table[Duration],1):ch_table[[#This Row],[Duration]])</f>
        <v>2.8090277777777786</v>
      </c>
      <c r="J76" s="4" cm="1">
        <f t="array" ref="J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6" s="4" t="str" cm="1">
        <f t="array" ref="K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6" s="4" t="str">
        <f>IF(ch_table[[#This Row],[Subject 1]]&lt;&gt;"House rose", "",SUMIF(ch_table[Day], ch_table[[#This Row],[Day]], ch_table[AAT]))</f>
        <v/>
      </c>
      <c r="M76" s="39">
        <f>SUM(INDEX(ch_table[AAT],1):ch_table[[#This Row],[AAT]])</f>
        <v>6.5277777777777879E-2</v>
      </c>
    </row>
    <row r="77" spans="1:13" ht="32" x14ac:dyDescent="0.2">
      <c r="A77" s="2">
        <v>9</v>
      </c>
      <c r="B77" s="3">
        <v>45251</v>
      </c>
      <c r="C77" s="4">
        <v>0.7631944444444444</v>
      </c>
      <c r="D77" s="8" t="s">
        <v>20</v>
      </c>
      <c r="E77" s="9" t="s">
        <v>84</v>
      </c>
      <c r="G77" s="4" cm="1">
        <f t="array" ref="G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2.3611111111111138E-2</v>
      </c>
      <c r="H77" s="4" t="str">
        <f>IF(ch_table[[#This Row],[Subject 1]]&lt;&gt;"House rose", "",SUMIF(ch_table[Day], ch_table[[#This Row],[Day]], ch_table[Duration]))</f>
        <v/>
      </c>
      <c r="I77" s="40">
        <f>SUM(INDEX(ch_table[Duration],1):ch_table[[#This Row],[Duration]])</f>
        <v>2.8326388888888898</v>
      </c>
      <c r="J77" s="4" cm="1">
        <f t="array" ref="J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7" s="4" t="str" cm="1">
        <f t="array" ref="K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7" s="4" t="str">
        <f>IF(ch_table[[#This Row],[Subject 1]]&lt;&gt;"House rose", "",SUMIF(ch_table[Day], ch_table[[#This Row],[Day]], ch_table[AAT]))</f>
        <v/>
      </c>
      <c r="M77" s="39">
        <f>SUM(INDEX(ch_table[AAT],1):ch_table[[#This Row],[AAT]])</f>
        <v>6.5277777777777879E-2</v>
      </c>
    </row>
    <row r="78" spans="1:13" x14ac:dyDescent="0.2">
      <c r="A78" s="2">
        <v>9</v>
      </c>
      <c r="B78" s="3">
        <v>45251</v>
      </c>
      <c r="C78" s="4">
        <v>0.78680555555555554</v>
      </c>
      <c r="D78" s="8" t="s">
        <v>22</v>
      </c>
      <c r="G78" s="4" t="str" cm="1">
        <f t="array" ref="G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78" s="4">
        <f>IF(ch_table[[#This Row],[Subject 1]]&lt;&gt;"House rose", "",SUMIF(ch_table[Day], ch_table[[#This Row],[Day]], ch_table[Duration]))</f>
        <v>0.30763888888888885</v>
      </c>
      <c r="I78" s="40">
        <f>SUM(INDEX(ch_table[Duration],1):ch_table[[#This Row],[Duration]])</f>
        <v>2.8326388888888898</v>
      </c>
      <c r="J78" s="4" cm="1">
        <f t="array" ref="J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8" s="4" t="str" cm="1">
        <f t="array" ref="K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8" s="4">
        <f>IF(ch_table[[#This Row],[Subject 1]]&lt;&gt;"House rose", "",SUMIF(ch_table[Day], ch_table[[#This Row],[Day]], ch_table[AAT]))</f>
        <v>0</v>
      </c>
      <c r="M78" s="39">
        <f>SUM(INDEX(ch_table[AAT],1):ch_table[[#This Row],[AAT]])</f>
        <v>6.5277777777777879E-2</v>
      </c>
    </row>
    <row r="79" spans="1:13" x14ac:dyDescent="0.2">
      <c r="A79" s="2">
        <v>10</v>
      </c>
      <c r="B79" s="3">
        <v>45252</v>
      </c>
      <c r="C79" s="4">
        <v>0.47916666666666669</v>
      </c>
      <c r="D79" s="8" t="s">
        <v>13</v>
      </c>
      <c r="G79" s="4" cm="1">
        <f t="array" ref="G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79" s="4" t="str">
        <f>IF(ch_table[[#This Row],[Subject 1]]&lt;&gt;"House rose", "",SUMIF(ch_table[Day], ch_table[[#This Row],[Day]], ch_table[Duration]))</f>
        <v/>
      </c>
      <c r="I79" s="40">
        <f>SUM(INDEX(ch_table[Duration],1):ch_table[[#This Row],[Duration]])</f>
        <v>2.8354166666666676</v>
      </c>
      <c r="J79" s="4" cm="1">
        <f t="array" ref="J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9" s="4" t="str" cm="1">
        <f t="array" ref="K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9" s="4" t="str">
        <f>IF(ch_table[[#This Row],[Subject 1]]&lt;&gt;"House rose", "",SUMIF(ch_table[Day], ch_table[[#This Row],[Day]], ch_table[AAT]))</f>
        <v/>
      </c>
      <c r="M79" s="39">
        <f>SUM(INDEX(ch_table[AAT],1):ch_table[[#This Row],[AAT]])</f>
        <v>6.5277777777777879E-2</v>
      </c>
    </row>
    <row r="80" spans="1:13" ht="16" x14ac:dyDescent="0.2">
      <c r="A80" s="2">
        <v>10</v>
      </c>
      <c r="B80" s="3">
        <v>45252</v>
      </c>
      <c r="C80" s="4">
        <v>0.48194444444444445</v>
      </c>
      <c r="D80" s="8" t="s">
        <v>41</v>
      </c>
      <c r="E80" s="9" t="s">
        <v>85</v>
      </c>
      <c r="G80" s="4" cm="1">
        <f t="array" ref="G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1.8055555555555547E-2</v>
      </c>
      <c r="H80" s="4" t="str">
        <f>IF(ch_table[[#This Row],[Subject 1]]&lt;&gt;"House rose", "",SUMIF(ch_table[Day], ch_table[[#This Row],[Day]], ch_table[Duration]))</f>
        <v/>
      </c>
      <c r="I80" s="40">
        <f>SUM(INDEX(ch_table[Duration],1):ch_table[[#This Row],[Duration]])</f>
        <v>2.8534722222222233</v>
      </c>
      <c r="J80" s="4" cm="1">
        <f t="array" ref="J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0" s="4" t="str" cm="1">
        <f t="array" ref="K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0" s="4" t="str">
        <f>IF(ch_table[[#This Row],[Subject 1]]&lt;&gt;"House rose", "",SUMIF(ch_table[Day], ch_table[[#This Row],[Day]], ch_table[AAT]))</f>
        <v/>
      </c>
      <c r="M80" s="39">
        <f>SUM(INDEX(ch_table[AAT],1):ch_table[[#This Row],[AAT]])</f>
        <v>6.5277777777777879E-2</v>
      </c>
    </row>
    <row r="81" spans="1:13" ht="16" x14ac:dyDescent="0.2">
      <c r="A81" s="2">
        <v>10</v>
      </c>
      <c r="B81" s="3">
        <v>45252</v>
      </c>
      <c r="C81" s="4">
        <v>0.5</v>
      </c>
      <c r="D81" s="8" t="s">
        <v>41</v>
      </c>
      <c r="E81" s="9" t="s">
        <v>58</v>
      </c>
      <c r="G81" s="4" cm="1">
        <f t="array" ref="G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2.430555555555558E-2</v>
      </c>
      <c r="H81" s="4" t="str">
        <f>IF(ch_table[[#This Row],[Subject 1]]&lt;&gt;"House rose", "",SUMIF(ch_table[Day], ch_table[[#This Row],[Day]], ch_table[Duration]))</f>
        <v/>
      </c>
      <c r="I81" s="40">
        <f>SUM(INDEX(ch_table[Duration],1):ch_table[[#This Row],[Duration]])</f>
        <v>2.8777777777777791</v>
      </c>
      <c r="J81" s="4" cm="1">
        <f t="array" ref="J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1" s="4" t="str" cm="1">
        <f t="array" ref="K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1" s="4" t="str">
        <f>IF(ch_table[[#This Row],[Subject 1]]&lt;&gt;"House rose", "",SUMIF(ch_table[Day], ch_table[[#This Row],[Day]], ch_table[AAT]))</f>
        <v/>
      </c>
      <c r="M81" s="39">
        <f>SUM(INDEX(ch_table[AAT],1):ch_table[[#This Row],[AAT]])</f>
        <v>6.5277777777777879E-2</v>
      </c>
    </row>
    <row r="82" spans="1:13" ht="32" x14ac:dyDescent="0.2">
      <c r="A82" s="2">
        <v>10</v>
      </c>
      <c r="B82" s="3">
        <v>45252</v>
      </c>
      <c r="C82" s="4">
        <v>0.52430555555555558</v>
      </c>
      <c r="D82" s="8" t="s">
        <v>27</v>
      </c>
      <c r="E82" s="9" t="s">
        <v>360</v>
      </c>
      <c r="G82" s="4" cm="1">
        <f t="array" ref="G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8.6111111111111138E-2</v>
      </c>
      <c r="H82" s="4" t="str">
        <f>IF(ch_table[[#This Row],[Subject 1]]&lt;&gt;"House rose", "",SUMIF(ch_table[Day], ch_table[[#This Row],[Day]], ch_table[Duration]))</f>
        <v/>
      </c>
      <c r="I82" s="40">
        <f>SUM(INDEX(ch_table[Duration],1):ch_table[[#This Row],[Duration]])</f>
        <v>2.9638888888888903</v>
      </c>
      <c r="J82" s="4" cm="1">
        <f t="array" ref="J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2" s="4" t="str" cm="1">
        <f t="array" ref="K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2" s="4" t="str">
        <f>IF(ch_table[[#This Row],[Subject 1]]&lt;&gt;"House rose", "",SUMIF(ch_table[Day], ch_table[[#This Row],[Day]], ch_table[AAT]))</f>
        <v/>
      </c>
      <c r="M82" s="39">
        <f>SUM(INDEX(ch_table[AAT],1):ch_table[[#This Row],[AAT]])</f>
        <v>6.5277777777777879E-2</v>
      </c>
    </row>
    <row r="83" spans="1:13" ht="16" x14ac:dyDescent="0.2">
      <c r="A83" s="2">
        <v>10</v>
      </c>
      <c r="B83" s="3">
        <v>45252</v>
      </c>
      <c r="C83" s="4">
        <v>0.61041666666666672</v>
      </c>
      <c r="D83" s="8" t="s">
        <v>44</v>
      </c>
      <c r="E83" s="9" t="s">
        <v>86</v>
      </c>
      <c r="G83" s="4" cm="1">
        <f t="array" ref="G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83" s="4" t="str">
        <f>IF(ch_table[[#This Row],[Subject 1]]&lt;&gt;"House rose", "",SUMIF(ch_table[Day], ch_table[[#This Row],[Day]], ch_table[Duration]))</f>
        <v/>
      </c>
      <c r="I83" s="40">
        <f>SUM(INDEX(ch_table[Duration],1):ch_table[[#This Row],[Duration]])</f>
        <v>2.9666666666666681</v>
      </c>
      <c r="J83" s="4" cm="1">
        <f t="array" ref="J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3" s="4" t="str" cm="1">
        <f t="array" ref="K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3" s="4" t="str">
        <f>IF(ch_table[[#This Row],[Subject 1]]&lt;&gt;"House rose", "",SUMIF(ch_table[Day], ch_table[[#This Row],[Day]], ch_table[AAT]))</f>
        <v/>
      </c>
      <c r="M83" s="39">
        <f>SUM(INDEX(ch_table[AAT],1):ch_table[[#This Row],[AAT]])</f>
        <v>6.5277777777777879E-2</v>
      </c>
    </row>
    <row r="84" spans="1:13" ht="16" x14ac:dyDescent="0.2">
      <c r="A84" s="2">
        <v>10</v>
      </c>
      <c r="B84" s="3">
        <v>45252</v>
      </c>
      <c r="C84" s="4">
        <v>0.61319444444444449</v>
      </c>
      <c r="D84" s="8" t="s">
        <v>87</v>
      </c>
      <c r="E84" s="9" t="s">
        <v>88</v>
      </c>
      <c r="G84" s="4" cm="1">
        <f t="array" ref="G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0.17847222222222214</v>
      </c>
      <c r="H84" s="4" t="str">
        <f>IF(ch_table[[#This Row],[Subject 1]]&lt;&gt;"House rose", "",SUMIF(ch_table[Day], ch_table[[#This Row],[Day]], ch_table[Duration]))</f>
        <v/>
      </c>
      <c r="I84" s="40">
        <f>SUM(INDEX(ch_table[Duration],1):ch_table[[#This Row],[Duration]])</f>
        <v>3.1451388888888903</v>
      </c>
      <c r="J84" s="4" cm="1">
        <f t="array" ref="J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4" s="4" t="str" cm="1">
        <f t="array" ref="K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4" s="4" t="str">
        <f>IF(ch_table[[#This Row],[Subject 1]]&lt;&gt;"House rose", "",SUMIF(ch_table[Day], ch_table[[#This Row],[Day]], ch_table[AAT]))</f>
        <v/>
      </c>
      <c r="M84" s="39">
        <f>SUM(INDEX(ch_table[AAT],1):ch_table[[#This Row],[AAT]])</f>
        <v>6.5277777777777879E-2</v>
      </c>
    </row>
    <row r="85" spans="1:13" ht="16" x14ac:dyDescent="0.2">
      <c r="A85" s="2">
        <v>10</v>
      </c>
      <c r="B85" s="3">
        <v>45252</v>
      </c>
      <c r="C85" s="4">
        <v>0.79166666666666663</v>
      </c>
      <c r="D85" s="8" t="s">
        <v>53</v>
      </c>
      <c r="E85" s="9" t="s">
        <v>89</v>
      </c>
      <c r="G85" s="4" cm="1">
        <f t="array" ref="G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1.388888888888995E-3</v>
      </c>
      <c r="H85" s="4" t="str">
        <f>IF(ch_table[[#This Row],[Subject 1]]&lt;&gt;"House rose", "",SUMIF(ch_table[Day], ch_table[[#This Row],[Day]], ch_table[Duration]))</f>
        <v/>
      </c>
      <c r="I85" s="40">
        <f>SUM(INDEX(ch_table[Duration],1):ch_table[[#This Row],[Duration]])</f>
        <v>3.1465277777777794</v>
      </c>
      <c r="J85" s="4" cm="1">
        <f t="array" ref="J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5" s="4" cm="1">
        <f t="array" ref="K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1.388888888888995E-3</v>
      </c>
      <c r="L85" s="4" t="str">
        <f>IF(ch_table[[#This Row],[Subject 1]]&lt;&gt;"House rose", "",SUMIF(ch_table[Day], ch_table[[#This Row],[Day]], ch_table[AAT]))</f>
        <v/>
      </c>
      <c r="M85" s="39">
        <f>SUM(INDEX(ch_table[AAT],1):ch_table[[#This Row],[AAT]])</f>
        <v>6.6666666666666874E-2</v>
      </c>
    </row>
    <row r="86" spans="1:13" ht="32" x14ac:dyDescent="0.2">
      <c r="A86" s="2">
        <v>10</v>
      </c>
      <c r="B86" s="3">
        <v>45252</v>
      </c>
      <c r="C86" s="4">
        <v>0.79305555555555562</v>
      </c>
      <c r="D86" s="8" t="s">
        <v>20</v>
      </c>
      <c r="E86" s="9" t="s">
        <v>90</v>
      </c>
      <c r="G86" s="4" cm="1">
        <f t="array" ref="G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1.805555555555538E-2</v>
      </c>
      <c r="H86" s="4" t="str">
        <f>IF(ch_table[[#This Row],[Subject 1]]&lt;&gt;"House rose", "",SUMIF(ch_table[Day], ch_table[[#This Row],[Day]], ch_table[Duration]))</f>
        <v/>
      </c>
      <c r="I86" s="40">
        <f>SUM(INDEX(ch_table[Duration],1):ch_table[[#This Row],[Duration]])</f>
        <v>3.1645833333333346</v>
      </c>
      <c r="J86" s="4" cm="1">
        <f t="array" ref="J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6" s="4" cm="1">
        <f t="array" ref="K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1.805555555555538E-2</v>
      </c>
      <c r="L86" s="4" t="str">
        <f>IF(ch_table[[#This Row],[Subject 1]]&lt;&gt;"House rose", "",SUMIF(ch_table[Day], ch_table[[#This Row],[Day]], ch_table[AAT]))</f>
        <v/>
      </c>
      <c r="M86" s="39">
        <f>SUM(INDEX(ch_table[AAT],1):ch_table[[#This Row],[AAT]])</f>
        <v>8.4722222222222254E-2</v>
      </c>
    </row>
    <row r="87" spans="1:13" x14ac:dyDescent="0.2">
      <c r="A87" s="2">
        <v>10</v>
      </c>
      <c r="B87" s="3">
        <v>45252</v>
      </c>
      <c r="C87" s="4">
        <v>0.81111111111111101</v>
      </c>
      <c r="D87" s="8" t="s">
        <v>22</v>
      </c>
      <c r="G87" s="4" t="str" cm="1">
        <f t="array" ref="G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87" s="4">
        <f>IF(ch_table[[#This Row],[Subject 1]]&lt;&gt;"House rose", "",SUMIF(ch_table[Day], ch_table[[#This Row],[Day]], ch_table[Duration]))</f>
        <v>0.33194444444444432</v>
      </c>
      <c r="I87" s="40">
        <f>SUM(INDEX(ch_table[Duration],1):ch_table[[#This Row],[Duration]])</f>
        <v>3.1645833333333346</v>
      </c>
      <c r="J87" s="4" cm="1">
        <f t="array" ref="J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7" s="4" t="str" cm="1">
        <f t="array" ref="K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7" s="4">
        <f>IF(ch_table[[#This Row],[Subject 1]]&lt;&gt;"House rose", "",SUMIF(ch_table[Day], ch_table[[#This Row],[Day]], ch_table[AAT]))</f>
        <v>1.9444444444444375E-2</v>
      </c>
      <c r="M87" s="39">
        <f>SUM(INDEX(ch_table[AAT],1):ch_table[[#This Row],[AAT]])</f>
        <v>8.4722222222222254E-2</v>
      </c>
    </row>
    <row r="88" spans="1:13" x14ac:dyDescent="0.2">
      <c r="A88" s="2">
        <v>11</v>
      </c>
      <c r="B88" s="3">
        <v>45253</v>
      </c>
      <c r="C88" s="4">
        <v>0.39583333333333331</v>
      </c>
      <c r="D88" s="8" t="s">
        <v>13</v>
      </c>
      <c r="G88" s="4" cm="1">
        <f t="array" ref="G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2.0833333333333814E-3</v>
      </c>
      <c r="H88" s="4" t="str">
        <f>IF(ch_table[[#This Row],[Subject 1]]&lt;&gt;"House rose", "",SUMIF(ch_table[Day], ch_table[[#This Row],[Day]], ch_table[Duration]))</f>
        <v/>
      </c>
      <c r="I88" s="40">
        <f>SUM(INDEX(ch_table[Duration],1):ch_table[[#This Row],[Duration]])</f>
        <v>3.1666666666666679</v>
      </c>
      <c r="J88" s="4" cm="1">
        <f t="array" ref="J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8" s="4" t="str" cm="1">
        <f t="array" ref="K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8" s="4" t="str">
        <f>IF(ch_table[[#This Row],[Subject 1]]&lt;&gt;"House rose", "",SUMIF(ch_table[Day], ch_table[[#This Row],[Day]], ch_table[AAT]))</f>
        <v/>
      </c>
      <c r="M88" s="39">
        <f>SUM(INDEX(ch_table[AAT],1):ch_table[[#This Row],[AAT]])</f>
        <v>8.4722222222222254E-2</v>
      </c>
    </row>
    <row r="89" spans="1:13" ht="16" x14ac:dyDescent="0.2">
      <c r="A89" s="2">
        <v>11</v>
      </c>
      <c r="B89" s="3">
        <v>45253</v>
      </c>
      <c r="C89" s="4">
        <v>0.3979166666666667</v>
      </c>
      <c r="D89" s="8" t="s">
        <v>41</v>
      </c>
      <c r="E89" s="9" t="s">
        <v>91</v>
      </c>
      <c r="G89" s="4" cm="1">
        <f t="array" ref="G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2.5694444444444409E-2</v>
      </c>
      <c r="H89" s="4" t="str">
        <f>IF(ch_table[[#This Row],[Subject 1]]&lt;&gt;"House rose", "",SUMIF(ch_table[Day], ch_table[[#This Row],[Day]], ch_table[Duration]))</f>
        <v/>
      </c>
      <c r="I89" s="40">
        <f>SUM(INDEX(ch_table[Duration],1):ch_table[[#This Row],[Duration]])</f>
        <v>3.1923611111111123</v>
      </c>
      <c r="J89" s="4" cm="1">
        <f t="array" ref="J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9" s="4" t="str" cm="1">
        <f t="array" ref="K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9" s="4" t="str">
        <f>IF(ch_table[[#This Row],[Subject 1]]&lt;&gt;"House rose", "",SUMIF(ch_table[Day], ch_table[[#This Row],[Day]], ch_table[AAT]))</f>
        <v/>
      </c>
      <c r="M89" s="39">
        <f>SUM(INDEX(ch_table[AAT],1):ch_table[[#This Row],[AAT]])</f>
        <v>8.4722222222222254E-2</v>
      </c>
    </row>
    <row r="90" spans="1:13" ht="16" x14ac:dyDescent="0.2">
      <c r="A90" s="2">
        <v>11</v>
      </c>
      <c r="B90" s="3">
        <v>45253</v>
      </c>
      <c r="C90" s="4">
        <v>0.4236111111111111</v>
      </c>
      <c r="D90" s="8" t="s">
        <v>43</v>
      </c>
      <c r="E90" s="9" t="s">
        <v>91</v>
      </c>
      <c r="G90" s="4" cm="1">
        <f t="array" ref="G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1.041666666666663E-2</v>
      </c>
      <c r="H90" s="4" t="str">
        <f>IF(ch_table[[#This Row],[Subject 1]]&lt;&gt;"House rose", "",SUMIF(ch_table[Day], ch_table[[#This Row],[Day]], ch_table[Duration]))</f>
        <v/>
      </c>
      <c r="I90" s="40">
        <f>SUM(INDEX(ch_table[Duration],1):ch_table[[#This Row],[Duration]])</f>
        <v>3.2027777777777788</v>
      </c>
      <c r="J90" s="4" cm="1">
        <f t="array" ref="J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0" s="4" t="str" cm="1">
        <f t="array" ref="K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0" s="4" t="str">
        <f>IF(ch_table[[#This Row],[Subject 1]]&lt;&gt;"House rose", "",SUMIF(ch_table[Day], ch_table[[#This Row],[Day]], ch_table[AAT]))</f>
        <v/>
      </c>
      <c r="M90" s="39">
        <f>SUM(INDEX(ch_table[AAT],1):ch_table[[#This Row],[AAT]])</f>
        <v>8.4722222222222254E-2</v>
      </c>
    </row>
    <row r="91" spans="1:13" x14ac:dyDescent="0.2">
      <c r="A91" s="2">
        <v>11</v>
      </c>
      <c r="B91" s="3">
        <v>45253</v>
      </c>
      <c r="C91" s="4">
        <v>0.43402777777777773</v>
      </c>
      <c r="D91" s="8" t="s">
        <v>15</v>
      </c>
      <c r="G91" s="4" cm="1">
        <f t="array" ref="G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3.4722222222222654E-3</v>
      </c>
      <c r="H91" s="4" t="str">
        <f>IF(ch_table[[#This Row],[Subject 1]]&lt;&gt;"House rose", "",SUMIF(ch_table[Day], ch_table[[#This Row],[Day]], ch_table[Duration]))</f>
        <v/>
      </c>
      <c r="I91" s="40">
        <f>SUM(INDEX(ch_table[Duration],1):ch_table[[#This Row],[Duration]])</f>
        <v>3.2062500000000012</v>
      </c>
      <c r="J91" s="4" cm="1">
        <f t="array" ref="J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1" s="4" t="str" cm="1">
        <f t="array" ref="K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1" s="4" t="str">
        <f>IF(ch_table[[#This Row],[Subject 1]]&lt;&gt;"House rose", "",SUMIF(ch_table[Day], ch_table[[#This Row],[Day]], ch_table[AAT]))</f>
        <v/>
      </c>
      <c r="M91" s="39">
        <f>SUM(INDEX(ch_table[AAT],1):ch_table[[#This Row],[AAT]])</f>
        <v>8.4722222222222254E-2</v>
      </c>
    </row>
    <row r="92" spans="1:13" ht="16" x14ac:dyDescent="0.2">
      <c r="A92" s="2">
        <v>11</v>
      </c>
      <c r="B92" s="3">
        <v>45253</v>
      </c>
      <c r="C92" s="4">
        <v>0.4375</v>
      </c>
      <c r="D92" s="8" t="s">
        <v>16</v>
      </c>
      <c r="E92" s="9" t="s">
        <v>92</v>
      </c>
      <c r="G92" s="4" cm="1">
        <f t="array" ref="G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6.9444444444449749E-4</v>
      </c>
      <c r="H92" s="4" t="str">
        <f>IF(ch_table[[#This Row],[Subject 1]]&lt;&gt;"House rose", "",SUMIF(ch_table[Day], ch_table[[#This Row],[Day]], ch_table[Duration]))</f>
        <v/>
      </c>
      <c r="I92" s="40">
        <f>SUM(INDEX(ch_table[Duration],1):ch_table[[#This Row],[Duration]])</f>
        <v>3.2069444444444457</v>
      </c>
      <c r="J92" s="4" cm="1">
        <f t="array" ref="J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2" s="4" t="str" cm="1">
        <f t="array" ref="K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2" s="4" t="str">
        <f>IF(ch_table[[#This Row],[Subject 1]]&lt;&gt;"House rose", "",SUMIF(ch_table[Day], ch_table[[#This Row],[Day]], ch_table[AAT]))</f>
        <v/>
      </c>
      <c r="M92" s="39">
        <f>SUM(INDEX(ch_table[AAT],1):ch_table[[#This Row],[AAT]])</f>
        <v>8.4722222222222254E-2</v>
      </c>
    </row>
    <row r="93" spans="1:13" ht="16" x14ac:dyDescent="0.2">
      <c r="A93" s="2">
        <v>11</v>
      </c>
      <c r="B93" s="3">
        <v>45253</v>
      </c>
      <c r="C93" s="4">
        <v>0.4381944444444445</v>
      </c>
      <c r="D93" s="8" t="s">
        <v>35</v>
      </c>
      <c r="E93" s="9" t="s">
        <v>36</v>
      </c>
      <c r="G93" s="4" cm="1">
        <f t="array" ref="G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4.2361111111111072E-2</v>
      </c>
      <c r="H93" s="4" t="str">
        <f>IF(ch_table[[#This Row],[Subject 1]]&lt;&gt;"House rose", "",SUMIF(ch_table[Day], ch_table[[#This Row],[Day]], ch_table[Duration]))</f>
        <v/>
      </c>
      <c r="I93" s="40">
        <f>SUM(INDEX(ch_table[Duration],1):ch_table[[#This Row],[Duration]])</f>
        <v>3.2493055555555568</v>
      </c>
      <c r="J93" s="4" cm="1">
        <f t="array" ref="J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3" s="4" t="str" cm="1">
        <f t="array" ref="K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3" s="4" t="str">
        <f>IF(ch_table[[#This Row],[Subject 1]]&lt;&gt;"House rose", "",SUMIF(ch_table[Day], ch_table[[#This Row],[Day]], ch_table[AAT]))</f>
        <v/>
      </c>
      <c r="M93" s="39">
        <f>SUM(INDEX(ch_table[AAT],1):ch_table[[#This Row],[AAT]])</f>
        <v>8.4722222222222254E-2</v>
      </c>
    </row>
    <row r="94" spans="1:13" ht="16" x14ac:dyDescent="0.2">
      <c r="A94" s="2">
        <v>11</v>
      </c>
      <c r="B94" s="3">
        <v>45253</v>
      </c>
      <c r="C94" s="4">
        <v>0.48055555555555557</v>
      </c>
      <c r="D94" s="8" t="s">
        <v>87</v>
      </c>
      <c r="E94" s="9" t="s">
        <v>93</v>
      </c>
      <c r="G94" s="4" cm="1">
        <f t="array" ref="G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0.14999999999999997</v>
      </c>
      <c r="H94" s="4" t="str">
        <f>IF(ch_table[[#This Row],[Subject 1]]&lt;&gt;"House rose", "",SUMIF(ch_table[Day], ch_table[[#This Row],[Day]], ch_table[Duration]))</f>
        <v/>
      </c>
      <c r="I94" s="40">
        <f>SUM(INDEX(ch_table[Duration],1):ch_table[[#This Row],[Duration]])</f>
        <v>3.3993055555555567</v>
      </c>
      <c r="J94" s="4" cm="1">
        <f t="array" ref="J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4" s="4" t="str" cm="1">
        <f t="array" ref="K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4" s="4" t="str">
        <f>IF(ch_table[[#This Row],[Subject 1]]&lt;&gt;"House rose", "",SUMIF(ch_table[Day], ch_table[[#This Row],[Day]], ch_table[AAT]))</f>
        <v/>
      </c>
      <c r="M94" s="39">
        <f>SUM(INDEX(ch_table[AAT],1):ch_table[[#This Row],[AAT]])</f>
        <v>8.4722222222222254E-2</v>
      </c>
    </row>
    <row r="95" spans="1:13" ht="16" x14ac:dyDescent="0.2">
      <c r="A95" s="2">
        <v>11</v>
      </c>
      <c r="B95" s="3">
        <v>45253</v>
      </c>
      <c r="C95" s="4">
        <v>0.63055555555555554</v>
      </c>
      <c r="D95" s="8" t="s">
        <v>20</v>
      </c>
      <c r="E95" s="9" t="s">
        <v>94</v>
      </c>
      <c r="G95" s="4" cm="1">
        <f t="array" ref="G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2.3611111111111138E-2</v>
      </c>
      <c r="H95" s="4" t="str">
        <f>IF(ch_table[[#This Row],[Subject 1]]&lt;&gt;"House rose", "",SUMIF(ch_table[Day], ch_table[[#This Row],[Day]], ch_table[Duration]))</f>
        <v/>
      </c>
      <c r="I95" s="40">
        <f>SUM(INDEX(ch_table[Duration],1):ch_table[[#This Row],[Duration]])</f>
        <v>3.4229166666666679</v>
      </c>
      <c r="J95" s="4" cm="1">
        <f t="array" ref="J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5" s="4" t="str" cm="1">
        <f t="array" ref="K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5" s="4" t="str">
        <f>IF(ch_table[[#This Row],[Subject 1]]&lt;&gt;"House rose", "",SUMIF(ch_table[Day], ch_table[[#This Row],[Day]], ch_table[AAT]))</f>
        <v/>
      </c>
      <c r="M95" s="39">
        <f>SUM(INDEX(ch_table[AAT],1):ch_table[[#This Row],[AAT]])</f>
        <v>8.4722222222222254E-2</v>
      </c>
    </row>
    <row r="96" spans="1:13" x14ac:dyDescent="0.2">
      <c r="A96" s="2">
        <v>11</v>
      </c>
      <c r="B96" s="3">
        <v>45253</v>
      </c>
      <c r="C96" s="4">
        <v>0.65416666666666667</v>
      </c>
      <c r="D96" s="8" t="s">
        <v>22</v>
      </c>
      <c r="G96" s="4" t="str" cm="1">
        <f t="array" ref="G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96" s="4">
        <f>IF(ch_table[[#This Row],[Subject 1]]&lt;&gt;"House rose", "",SUMIF(ch_table[Day], ch_table[[#This Row],[Day]], ch_table[Duration]))</f>
        <v>0.25833333333333336</v>
      </c>
      <c r="I96" s="40">
        <f>SUM(INDEX(ch_table[Duration],1):ch_table[[#This Row],[Duration]])</f>
        <v>3.4229166666666679</v>
      </c>
      <c r="J96" s="4" cm="1">
        <f t="array" ref="J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6" s="4" t="str" cm="1">
        <f t="array" ref="K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6" s="4">
        <f>IF(ch_table[[#This Row],[Subject 1]]&lt;&gt;"House rose", "",SUMIF(ch_table[Day], ch_table[[#This Row],[Day]], ch_table[AAT]))</f>
        <v>0</v>
      </c>
      <c r="M96" s="39">
        <f>SUM(INDEX(ch_table[AAT],1):ch_table[[#This Row],[AAT]])</f>
        <v>8.4722222222222254E-2</v>
      </c>
    </row>
    <row r="97" spans="1:13" x14ac:dyDescent="0.2">
      <c r="A97" s="2">
        <v>12</v>
      </c>
      <c r="B97" s="3">
        <v>45257</v>
      </c>
      <c r="C97" s="4">
        <v>0.60416666666666663</v>
      </c>
      <c r="D97" s="8" t="s">
        <v>13</v>
      </c>
      <c r="G97" s="4" cm="1">
        <f t="array" ref="G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3.4722222222223209E-3</v>
      </c>
      <c r="H97" s="4" t="str">
        <f>IF(ch_table[[#This Row],[Subject 1]]&lt;&gt;"House rose", "",SUMIF(ch_table[Day], ch_table[[#This Row],[Day]], ch_table[Duration]))</f>
        <v/>
      </c>
      <c r="I97" s="40">
        <f>SUM(INDEX(ch_table[Duration],1):ch_table[[#This Row],[Duration]])</f>
        <v>3.4263888888888903</v>
      </c>
      <c r="J97" s="4" cm="1">
        <f t="array" ref="J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7" s="4" t="str" cm="1">
        <f t="array" ref="K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7" s="4" t="str">
        <f>IF(ch_table[[#This Row],[Subject 1]]&lt;&gt;"House rose", "",SUMIF(ch_table[Day], ch_table[[#This Row],[Day]], ch_table[AAT]))</f>
        <v/>
      </c>
      <c r="M97" s="39">
        <f>SUM(INDEX(ch_table[AAT],1):ch_table[[#This Row],[AAT]])</f>
        <v>8.4722222222222254E-2</v>
      </c>
    </row>
    <row r="98" spans="1:13" ht="16" x14ac:dyDescent="0.2">
      <c r="A98" s="2">
        <v>12</v>
      </c>
      <c r="B98" s="3">
        <v>45257</v>
      </c>
      <c r="C98" s="4">
        <v>0.60763888888888895</v>
      </c>
      <c r="D98" s="8" t="s">
        <v>41</v>
      </c>
      <c r="E98" s="9" t="s">
        <v>95</v>
      </c>
      <c r="G98" s="4" cm="1">
        <f t="array" ref="G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2.9166666666666563E-2</v>
      </c>
      <c r="H98" s="4" t="str">
        <f>IF(ch_table[[#This Row],[Subject 1]]&lt;&gt;"House rose", "",SUMIF(ch_table[Day], ch_table[[#This Row],[Day]], ch_table[Duration]))</f>
        <v/>
      </c>
      <c r="I98" s="40">
        <f>SUM(INDEX(ch_table[Duration],1):ch_table[[#This Row],[Duration]])</f>
        <v>3.4555555555555566</v>
      </c>
      <c r="J98" s="4" cm="1">
        <f t="array" ref="J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8" s="4" t="str" cm="1">
        <f t="array" ref="K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8" s="4" t="str">
        <f>IF(ch_table[[#This Row],[Subject 1]]&lt;&gt;"House rose", "",SUMIF(ch_table[Day], ch_table[[#This Row],[Day]], ch_table[AAT]))</f>
        <v/>
      </c>
      <c r="M98" s="39">
        <f>SUM(INDEX(ch_table[AAT],1):ch_table[[#This Row],[AAT]])</f>
        <v>8.4722222222222254E-2</v>
      </c>
    </row>
    <row r="99" spans="1:13" ht="16" x14ac:dyDescent="0.2">
      <c r="A99" s="2">
        <v>12</v>
      </c>
      <c r="B99" s="3">
        <v>45257</v>
      </c>
      <c r="C99" s="4">
        <v>0.63680555555555551</v>
      </c>
      <c r="D99" s="8" t="s">
        <v>43</v>
      </c>
      <c r="E99" s="9" t="s">
        <v>95</v>
      </c>
      <c r="G99" s="4" cm="1">
        <f t="array" ref="G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1.1805555555555625E-2</v>
      </c>
      <c r="H99" s="4" t="str">
        <f>IF(ch_table[[#This Row],[Subject 1]]&lt;&gt;"House rose", "",SUMIF(ch_table[Day], ch_table[[#This Row],[Day]], ch_table[Duration]))</f>
        <v/>
      </c>
      <c r="I99" s="40">
        <f>SUM(INDEX(ch_table[Duration],1):ch_table[[#This Row],[Duration]])</f>
        <v>3.4673611111111122</v>
      </c>
      <c r="J99" s="4" cm="1">
        <f t="array" ref="J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9" s="4" t="str" cm="1">
        <f t="array" ref="K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9" s="4" t="str">
        <f>IF(ch_table[[#This Row],[Subject 1]]&lt;&gt;"House rose", "",SUMIF(ch_table[Day], ch_table[[#This Row],[Day]], ch_table[AAT]))</f>
        <v/>
      </c>
      <c r="M99" s="39">
        <f>SUM(INDEX(ch_table[AAT],1):ch_table[[#This Row],[AAT]])</f>
        <v>8.4722222222222254E-2</v>
      </c>
    </row>
    <row r="100" spans="1:13" ht="48" x14ac:dyDescent="0.2">
      <c r="A100" s="2">
        <v>12</v>
      </c>
      <c r="B100" s="3">
        <v>45257</v>
      </c>
      <c r="C100" s="4">
        <v>0.64861111111111114</v>
      </c>
      <c r="D100" s="8" t="s">
        <v>24</v>
      </c>
      <c r="E100" s="9" t="s">
        <v>96</v>
      </c>
      <c r="G100" s="4" cm="1">
        <f t="array" ref="G1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3.8888888888888862E-2</v>
      </c>
      <c r="H100" s="4" t="str">
        <f>IF(ch_table[[#This Row],[Subject 1]]&lt;&gt;"House rose", "",SUMIF(ch_table[Day], ch_table[[#This Row],[Day]], ch_table[Duration]))</f>
        <v/>
      </c>
      <c r="I100" s="40">
        <f>SUM(INDEX(ch_table[Duration],1):ch_table[[#This Row],[Duration]])</f>
        <v>3.506250000000001</v>
      </c>
      <c r="J100" s="4" cm="1">
        <f t="array" ref="J1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00" s="4" t="str" cm="1">
        <f t="array" ref="K1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0" s="4" t="str">
        <f>IF(ch_table[[#This Row],[Subject 1]]&lt;&gt;"House rose", "",SUMIF(ch_table[Day], ch_table[[#This Row],[Day]], ch_table[AAT]))</f>
        <v/>
      </c>
      <c r="M100" s="39">
        <f>SUM(INDEX(ch_table[AAT],1):ch_table[[#This Row],[AAT]])</f>
        <v>8.4722222222222254E-2</v>
      </c>
    </row>
    <row r="101" spans="1:13" ht="32" x14ac:dyDescent="0.2">
      <c r="A101" s="2">
        <v>12</v>
      </c>
      <c r="B101" s="3">
        <v>45257</v>
      </c>
      <c r="C101" s="4">
        <v>0.6875</v>
      </c>
      <c r="D101" s="8" t="s">
        <v>79</v>
      </c>
      <c r="E101" s="9" t="s">
        <v>97</v>
      </c>
      <c r="G101" s="4" cm="1">
        <f t="array" ref="G1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8.3333333333333037E-3</v>
      </c>
      <c r="H101" s="4" t="str">
        <f>IF(ch_table[[#This Row],[Subject 1]]&lt;&gt;"House rose", "",SUMIF(ch_table[Day], ch_table[[#This Row],[Day]], ch_table[Duration]))</f>
        <v/>
      </c>
      <c r="I101" s="40">
        <f>SUM(INDEX(ch_table[Duration],1):ch_table[[#This Row],[Duration]])</f>
        <v>3.5145833333333343</v>
      </c>
      <c r="J101" s="4" cm="1">
        <f t="array" ref="J1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01" s="4" t="str" cm="1">
        <f t="array" ref="K1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1" s="4" t="str">
        <f>IF(ch_table[[#This Row],[Subject 1]]&lt;&gt;"House rose", "",SUMIF(ch_table[Day], ch_table[[#This Row],[Day]], ch_table[AAT]))</f>
        <v/>
      </c>
      <c r="M101" s="39">
        <f>SUM(INDEX(ch_table[AAT],1):ch_table[[#This Row],[AAT]])</f>
        <v>8.4722222222222254E-2</v>
      </c>
    </row>
    <row r="102" spans="1:13" ht="16" x14ac:dyDescent="0.2">
      <c r="A102" s="2">
        <v>12</v>
      </c>
      <c r="B102" s="3">
        <v>45257</v>
      </c>
      <c r="C102" s="4">
        <v>0.6958333333333333</v>
      </c>
      <c r="D102" s="8" t="s">
        <v>87</v>
      </c>
      <c r="E102" s="9" t="s">
        <v>98</v>
      </c>
      <c r="G102" s="4" cm="1">
        <f t="array" ref="G1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0.22291666666666676</v>
      </c>
      <c r="H102" s="4" t="str">
        <f>IF(ch_table[[#This Row],[Subject 1]]&lt;&gt;"House rose", "",SUMIF(ch_table[Day], ch_table[[#This Row],[Day]], ch_table[Duration]))</f>
        <v/>
      </c>
      <c r="I102" s="40">
        <f>SUM(INDEX(ch_table[Duration],1):ch_table[[#This Row],[Duration]])</f>
        <v>3.7375000000000012</v>
      </c>
      <c r="J102" s="4" cm="1">
        <f t="array" ref="J1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02" s="4" cm="1">
        <f t="array" ref="K1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2.083333333333437E-3</v>
      </c>
      <c r="L102" s="4" t="str">
        <f>IF(ch_table[[#This Row],[Subject 1]]&lt;&gt;"House rose", "",SUMIF(ch_table[Day], ch_table[[#This Row],[Day]], ch_table[AAT]))</f>
        <v/>
      </c>
      <c r="M102" s="39">
        <f>SUM(INDEX(ch_table[AAT],1):ch_table[[#This Row],[AAT]])</f>
        <v>8.6805555555555691E-2</v>
      </c>
    </row>
    <row r="103" spans="1:13" ht="16" x14ac:dyDescent="0.2">
      <c r="A103" s="2">
        <v>12</v>
      </c>
      <c r="B103" s="3">
        <v>45257</v>
      </c>
      <c r="C103" s="4">
        <v>0.91875000000000007</v>
      </c>
      <c r="D103" s="8" t="s">
        <v>20</v>
      </c>
      <c r="E103" s="9" t="s">
        <v>99</v>
      </c>
      <c r="G103" s="4" cm="1">
        <f t="array" ref="G1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1.5972222222222165E-2</v>
      </c>
      <c r="H103" s="4" t="str">
        <f>IF(ch_table[[#This Row],[Subject 1]]&lt;&gt;"House rose", "",SUMIF(ch_table[Day], ch_table[[#This Row],[Day]], ch_table[Duration]))</f>
        <v/>
      </c>
      <c r="I103" s="40">
        <f>SUM(INDEX(ch_table[Duration],1):ch_table[[#This Row],[Duration]])</f>
        <v>3.7534722222222232</v>
      </c>
      <c r="J103" s="4" cm="1">
        <f t="array" ref="J1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03" s="4" cm="1">
        <f t="array" ref="K1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1.5972222222222165E-2</v>
      </c>
      <c r="L103" s="4" t="str">
        <f>IF(ch_table[[#This Row],[Subject 1]]&lt;&gt;"House rose", "",SUMIF(ch_table[Day], ch_table[[#This Row],[Day]], ch_table[AAT]))</f>
        <v/>
      </c>
      <c r="M103" s="39">
        <f>SUM(INDEX(ch_table[AAT],1):ch_table[[#This Row],[AAT]])</f>
        <v>0.10277777777777786</v>
      </c>
    </row>
    <row r="104" spans="1:13" x14ac:dyDescent="0.2">
      <c r="A104" s="2">
        <v>12</v>
      </c>
      <c r="B104" s="3">
        <v>45257</v>
      </c>
      <c r="C104" s="4">
        <v>0.93472222222222223</v>
      </c>
      <c r="D104" s="8" t="s">
        <v>22</v>
      </c>
      <c r="G104" s="4" t="str" cm="1">
        <f t="array" ref="G1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04" s="4">
        <f>IF(ch_table[[#This Row],[Subject 1]]&lt;&gt;"House rose", "",SUMIF(ch_table[Day], ch_table[[#This Row],[Day]], ch_table[Duration]))</f>
        <v>0.3305555555555556</v>
      </c>
      <c r="I104" s="40">
        <f>SUM(INDEX(ch_table[Duration],1):ch_table[[#This Row],[Duration]])</f>
        <v>3.7534722222222232</v>
      </c>
      <c r="J104" s="4" cm="1">
        <f t="array" ref="J1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04" s="4" t="str" cm="1">
        <f t="array" ref="K1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4" s="4">
        <f>IF(ch_table[[#This Row],[Subject 1]]&lt;&gt;"House rose", "",SUMIF(ch_table[Day], ch_table[[#This Row],[Day]], ch_table[AAT]))</f>
        <v>1.8055555555555602E-2</v>
      </c>
      <c r="M104" s="39">
        <f>SUM(INDEX(ch_table[AAT],1):ch_table[[#This Row],[AAT]])</f>
        <v>0.10277777777777786</v>
      </c>
    </row>
    <row r="105" spans="1:13" x14ac:dyDescent="0.2">
      <c r="A105" s="2">
        <v>13</v>
      </c>
      <c r="B105" s="3">
        <v>45258</v>
      </c>
      <c r="C105" s="4">
        <v>0.47916666666666669</v>
      </c>
      <c r="D105" s="8" t="s">
        <v>13</v>
      </c>
      <c r="G105" s="4" cm="1">
        <f t="array" ref="G1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05" s="4" t="str">
        <f>IF(ch_table[[#This Row],[Subject 1]]&lt;&gt;"House rose", "",SUMIF(ch_table[Day], ch_table[[#This Row],[Day]], ch_table[Duration]))</f>
        <v/>
      </c>
      <c r="I105" s="40">
        <f>SUM(INDEX(ch_table[Duration],1):ch_table[[#This Row],[Duration]])</f>
        <v>3.756250000000001</v>
      </c>
      <c r="J105" s="4" cm="1">
        <f t="array" ref="J1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5" s="4" t="str" cm="1">
        <f t="array" ref="K1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5" s="4" t="str">
        <f>IF(ch_table[[#This Row],[Subject 1]]&lt;&gt;"House rose", "",SUMIF(ch_table[Day], ch_table[[#This Row],[Day]], ch_table[AAT]))</f>
        <v/>
      </c>
      <c r="M105" s="39">
        <f>SUM(INDEX(ch_table[AAT],1):ch_table[[#This Row],[AAT]])</f>
        <v>0.10277777777777786</v>
      </c>
    </row>
    <row r="106" spans="1:13" ht="16" x14ac:dyDescent="0.2">
      <c r="A106" s="2">
        <v>13</v>
      </c>
      <c r="B106" s="3">
        <v>45258</v>
      </c>
      <c r="C106" s="4">
        <v>0.48194444444444445</v>
      </c>
      <c r="D106" s="8" t="s">
        <v>41</v>
      </c>
      <c r="E106" s="9" t="s">
        <v>100</v>
      </c>
      <c r="G106" s="4" cm="1">
        <f t="array" ref="G1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3.1249999999999944E-2</v>
      </c>
      <c r="H106" s="4" t="str">
        <f>IF(ch_table[[#This Row],[Subject 1]]&lt;&gt;"House rose", "",SUMIF(ch_table[Day], ch_table[[#This Row],[Day]], ch_table[Duration]))</f>
        <v/>
      </c>
      <c r="I106" s="40">
        <f>SUM(INDEX(ch_table[Duration],1):ch_table[[#This Row],[Duration]])</f>
        <v>3.787500000000001</v>
      </c>
      <c r="J106" s="4" cm="1">
        <f t="array" ref="J1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6" s="4" t="str" cm="1">
        <f t="array" ref="K1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6" s="4" t="str">
        <f>IF(ch_table[[#This Row],[Subject 1]]&lt;&gt;"House rose", "",SUMIF(ch_table[Day], ch_table[[#This Row],[Day]], ch_table[AAT]))</f>
        <v/>
      </c>
      <c r="M106" s="39">
        <f>SUM(INDEX(ch_table[AAT],1):ch_table[[#This Row],[AAT]])</f>
        <v>0.10277777777777786</v>
      </c>
    </row>
    <row r="107" spans="1:13" ht="16" x14ac:dyDescent="0.2">
      <c r="A107" s="2">
        <v>13</v>
      </c>
      <c r="B107" s="3">
        <v>45258</v>
      </c>
      <c r="C107" s="4">
        <v>0.5131944444444444</v>
      </c>
      <c r="D107" s="8" t="s">
        <v>43</v>
      </c>
      <c r="E107" s="9" t="s">
        <v>100</v>
      </c>
      <c r="G107" s="4" cm="1">
        <f t="array" ref="G1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1.2500000000000067E-2</v>
      </c>
      <c r="H107" s="4" t="str">
        <f>IF(ch_table[[#This Row],[Subject 1]]&lt;&gt;"House rose", "",SUMIF(ch_table[Day], ch_table[[#This Row],[Day]], ch_table[Duration]))</f>
        <v/>
      </c>
      <c r="I107" s="40">
        <f>SUM(INDEX(ch_table[Duration],1):ch_table[[#This Row],[Duration]])</f>
        <v>3.8000000000000012</v>
      </c>
      <c r="J107" s="4" cm="1">
        <f t="array" ref="J1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7" s="4" t="str" cm="1">
        <f t="array" ref="K1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7" s="4" t="str">
        <f>IF(ch_table[[#This Row],[Subject 1]]&lt;&gt;"House rose", "",SUMIF(ch_table[Day], ch_table[[#This Row],[Day]], ch_table[AAT]))</f>
        <v/>
      </c>
      <c r="M107" s="39">
        <f>SUM(INDEX(ch_table[AAT],1):ch_table[[#This Row],[AAT]])</f>
        <v>0.10277777777777786</v>
      </c>
    </row>
    <row r="108" spans="1:13" ht="32" x14ac:dyDescent="0.2">
      <c r="A108" s="2">
        <v>13</v>
      </c>
      <c r="B108" s="3">
        <v>45258</v>
      </c>
      <c r="C108" s="4">
        <v>0.52569444444444446</v>
      </c>
      <c r="D108" s="8" t="s">
        <v>24</v>
      </c>
      <c r="E108" s="9" t="s">
        <v>101</v>
      </c>
      <c r="G108" s="4" cm="1">
        <f t="array" ref="G1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2.2916666666666585E-2</v>
      </c>
      <c r="H108" s="4" t="str">
        <f>IF(ch_table[[#This Row],[Subject 1]]&lt;&gt;"House rose", "",SUMIF(ch_table[Day], ch_table[[#This Row],[Day]], ch_table[Duration]))</f>
        <v/>
      </c>
      <c r="I108" s="40">
        <f>SUM(INDEX(ch_table[Duration],1):ch_table[[#This Row],[Duration]])</f>
        <v>3.8229166666666679</v>
      </c>
      <c r="J108" s="4" cm="1">
        <f t="array" ref="J1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8" s="4" t="str" cm="1">
        <f t="array" ref="K1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8" s="4" t="str">
        <f>IF(ch_table[[#This Row],[Subject 1]]&lt;&gt;"House rose", "",SUMIF(ch_table[Day], ch_table[[#This Row],[Day]], ch_table[AAT]))</f>
        <v/>
      </c>
      <c r="M108" s="39">
        <f>SUM(INDEX(ch_table[AAT],1):ch_table[[#This Row],[AAT]])</f>
        <v>0.10277777777777786</v>
      </c>
    </row>
    <row r="109" spans="1:13" ht="32" x14ac:dyDescent="0.2">
      <c r="A109" s="2">
        <v>13</v>
      </c>
      <c r="B109" s="3">
        <v>45258</v>
      </c>
      <c r="C109" s="4">
        <v>0.54861111111111105</v>
      </c>
      <c r="D109" s="8" t="s">
        <v>24</v>
      </c>
      <c r="E109" s="9" t="s">
        <v>102</v>
      </c>
      <c r="G109" s="4" cm="1">
        <f t="array" ref="G1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3.1944444444444553E-2</v>
      </c>
      <c r="H109" s="4" t="str">
        <f>IF(ch_table[[#This Row],[Subject 1]]&lt;&gt;"House rose", "",SUMIF(ch_table[Day], ch_table[[#This Row],[Day]], ch_table[Duration]))</f>
        <v/>
      </c>
      <c r="I109" s="40">
        <f>SUM(INDEX(ch_table[Duration],1):ch_table[[#This Row],[Duration]])</f>
        <v>3.8548611111111124</v>
      </c>
      <c r="J109" s="4" cm="1">
        <f t="array" ref="J1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9" s="4" t="str" cm="1">
        <f t="array" ref="K1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9" s="4" t="str">
        <f>IF(ch_table[[#This Row],[Subject 1]]&lt;&gt;"House rose", "",SUMIF(ch_table[Day], ch_table[[#This Row],[Day]], ch_table[AAT]))</f>
        <v/>
      </c>
      <c r="M109" s="39">
        <f>SUM(INDEX(ch_table[AAT],1):ch_table[[#This Row],[AAT]])</f>
        <v>0.10277777777777786</v>
      </c>
    </row>
    <row r="110" spans="1:13" ht="16" hidden="1" x14ac:dyDescent="0.2">
      <c r="A110" s="2">
        <v>13</v>
      </c>
      <c r="B110" s="3">
        <v>45258</v>
      </c>
      <c r="C110" s="4">
        <v>0.5805555555555556</v>
      </c>
      <c r="D110" s="8" t="s">
        <v>80</v>
      </c>
      <c r="E110" s="9" t="s">
        <v>103</v>
      </c>
      <c r="F110" s="9" t="s">
        <v>82</v>
      </c>
      <c r="G110" s="4" cm="1">
        <f t="array" ref="G1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0.18194444444444446</v>
      </c>
      <c r="H110" s="4" t="str">
        <f>IF(ch_table[[#This Row],[Subject 1]]&lt;&gt;"House rose", "",SUMIF(ch_table[Day], ch_table[[#This Row],[Day]], ch_table[Duration]))</f>
        <v/>
      </c>
      <c r="I110" s="40">
        <f>SUM(INDEX(ch_table[Duration],1):ch_table[[#This Row],[Duration]])</f>
        <v>4.0368055555555564</v>
      </c>
      <c r="J110" s="4" cm="1">
        <f t="array" ref="J1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0" s="4" t="str" cm="1">
        <f t="array" ref="K1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0" s="4" t="str">
        <f>IF(ch_table[[#This Row],[Subject 1]]&lt;&gt;"House rose", "",SUMIF(ch_table[Day], ch_table[[#This Row],[Day]], ch_table[AAT]))</f>
        <v/>
      </c>
      <c r="M110" s="39">
        <f>SUM(INDEX(ch_table[AAT],1):ch_table[[#This Row],[AAT]])</f>
        <v>0.10277777777777786</v>
      </c>
    </row>
    <row r="111" spans="1:13" ht="32" x14ac:dyDescent="0.2">
      <c r="A111" s="2">
        <v>13</v>
      </c>
      <c r="B111" s="3">
        <v>45258</v>
      </c>
      <c r="C111" s="4">
        <v>0.76250000000000007</v>
      </c>
      <c r="D111" s="8" t="s">
        <v>104</v>
      </c>
      <c r="E111" s="9" t="s">
        <v>105</v>
      </c>
      <c r="F111" s="9" t="s">
        <v>52</v>
      </c>
      <c r="G111" s="4" cm="1">
        <f t="array" ref="G1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1.9444444444444375E-2</v>
      </c>
      <c r="H111" s="4" t="str">
        <f>IF(ch_table[[#This Row],[Subject 1]]&lt;&gt;"House rose", "",SUMIF(ch_table[Day], ch_table[[#This Row],[Day]], ch_table[Duration]))</f>
        <v/>
      </c>
      <c r="I111" s="40">
        <f>SUM(INDEX(ch_table[Duration],1):ch_table[[#This Row],[Duration]])</f>
        <v>4.0562500000000004</v>
      </c>
      <c r="J111" s="4" cm="1">
        <f t="array" ref="J1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1" s="4" t="str" cm="1">
        <f t="array" ref="K1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1" s="4" t="str">
        <f>IF(ch_table[[#This Row],[Subject 1]]&lt;&gt;"House rose", "",SUMIF(ch_table[Day], ch_table[[#This Row],[Day]], ch_table[AAT]))</f>
        <v/>
      </c>
      <c r="M111" s="39">
        <f>SUM(INDEX(ch_table[AAT],1):ch_table[[#This Row],[AAT]])</f>
        <v>0.10277777777777786</v>
      </c>
    </row>
    <row r="112" spans="1:13" ht="32" x14ac:dyDescent="0.2">
      <c r="A112" s="2">
        <v>13</v>
      </c>
      <c r="B112" s="3">
        <v>45258</v>
      </c>
      <c r="C112" s="4">
        <v>0.78194444444444444</v>
      </c>
      <c r="D112" s="8" t="s">
        <v>104</v>
      </c>
      <c r="E112" s="9" t="s">
        <v>106</v>
      </c>
      <c r="F112" s="9" t="s">
        <v>52</v>
      </c>
      <c r="G112" s="4" cm="1">
        <f t="array" ref="G1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1.1111111111111183E-2</v>
      </c>
      <c r="H112" s="4" t="str">
        <f>IF(ch_table[[#This Row],[Subject 1]]&lt;&gt;"House rose", "",SUMIF(ch_table[Day], ch_table[[#This Row],[Day]], ch_table[Duration]))</f>
        <v/>
      </c>
      <c r="I112" s="40">
        <f>SUM(INDEX(ch_table[Duration],1):ch_table[[#This Row],[Duration]])</f>
        <v>4.0673611111111114</v>
      </c>
      <c r="J112" s="4" cm="1">
        <f t="array" ref="J1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2" s="4" cm="1">
        <f t="array" ref="K1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1.388888888888995E-3</v>
      </c>
      <c r="L112" s="4" t="str">
        <f>IF(ch_table[[#This Row],[Subject 1]]&lt;&gt;"House rose", "",SUMIF(ch_table[Day], ch_table[[#This Row],[Day]], ch_table[AAT]))</f>
        <v/>
      </c>
      <c r="M112" s="39">
        <f>SUM(INDEX(ch_table[AAT],1):ch_table[[#This Row],[AAT]])</f>
        <v>0.10416666666666685</v>
      </c>
    </row>
    <row r="113" spans="1:13" ht="32" x14ac:dyDescent="0.2">
      <c r="A113" s="2">
        <v>13</v>
      </c>
      <c r="B113" s="3">
        <v>45258</v>
      </c>
      <c r="C113" s="4">
        <v>0.79305555555555562</v>
      </c>
      <c r="D113" s="8" t="s">
        <v>53</v>
      </c>
      <c r="E113" s="9" t="s">
        <v>107</v>
      </c>
      <c r="G113" s="4" cm="1">
        <f t="array" ref="G1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2.0833333333332149E-3</v>
      </c>
      <c r="H113" s="4" t="str">
        <f>IF(ch_table[[#This Row],[Subject 1]]&lt;&gt;"House rose", "",SUMIF(ch_table[Day], ch_table[[#This Row],[Day]], ch_table[Duration]))</f>
        <v/>
      </c>
      <c r="I113" s="40">
        <f>SUM(INDEX(ch_table[Duration],1):ch_table[[#This Row],[Duration]])</f>
        <v>4.0694444444444446</v>
      </c>
      <c r="J113" s="4" cm="1">
        <f t="array" ref="J1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3" s="4" cm="1">
        <f t="array" ref="K1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2.0833333333332149E-3</v>
      </c>
      <c r="L113" s="4" t="str">
        <f>IF(ch_table[[#This Row],[Subject 1]]&lt;&gt;"House rose", "",SUMIF(ch_table[Day], ch_table[[#This Row],[Day]], ch_table[AAT]))</f>
        <v/>
      </c>
      <c r="M113" s="39">
        <f>SUM(INDEX(ch_table[AAT],1):ch_table[[#This Row],[AAT]])</f>
        <v>0.10625000000000007</v>
      </c>
    </row>
    <row r="114" spans="1:13" ht="32" x14ac:dyDescent="0.2">
      <c r="A114" s="2">
        <v>13</v>
      </c>
      <c r="B114" s="3">
        <v>45258</v>
      </c>
      <c r="C114" s="4">
        <v>0.79513888888888884</v>
      </c>
      <c r="D114" s="8" t="s">
        <v>20</v>
      </c>
      <c r="E114" s="9" t="s">
        <v>108</v>
      </c>
      <c r="G114" s="4" cm="1">
        <f t="array" ref="G1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1.6666666666666718E-2</v>
      </c>
      <c r="H114" s="4" t="str">
        <f>IF(ch_table[[#This Row],[Subject 1]]&lt;&gt;"House rose", "",SUMIF(ch_table[Day], ch_table[[#This Row],[Day]], ch_table[Duration]))</f>
        <v/>
      </c>
      <c r="I114" s="40">
        <f>SUM(INDEX(ch_table[Duration],1):ch_table[[#This Row],[Duration]])</f>
        <v>4.0861111111111112</v>
      </c>
      <c r="J114" s="4" cm="1">
        <f t="array" ref="J1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4" s="4" cm="1">
        <f t="array" ref="K1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1.6666666666666718E-2</v>
      </c>
      <c r="L114" s="4" t="str">
        <f>IF(ch_table[[#This Row],[Subject 1]]&lt;&gt;"House rose", "",SUMIF(ch_table[Day], ch_table[[#This Row],[Day]], ch_table[AAT]))</f>
        <v/>
      </c>
      <c r="M114" s="39">
        <f>SUM(INDEX(ch_table[AAT],1):ch_table[[#This Row],[AAT]])</f>
        <v>0.12291666666666679</v>
      </c>
    </row>
    <row r="115" spans="1:13" x14ac:dyDescent="0.2">
      <c r="A115" s="2">
        <v>13</v>
      </c>
      <c r="B115" s="3">
        <v>45258</v>
      </c>
      <c r="C115" s="4">
        <v>0.81180555555555556</v>
      </c>
      <c r="D115" s="8" t="s">
        <v>22</v>
      </c>
      <c r="G115" s="4" t="str" cm="1">
        <f t="array" ref="G1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15" s="4">
        <f>IF(ch_table[[#This Row],[Subject 1]]&lt;&gt;"House rose", "",SUMIF(ch_table[Day], ch_table[[#This Row],[Day]], ch_table[Duration]))</f>
        <v>0.33263888888888887</v>
      </c>
      <c r="I115" s="40">
        <f>SUM(INDEX(ch_table[Duration],1):ch_table[[#This Row],[Duration]])</f>
        <v>4.0861111111111112</v>
      </c>
      <c r="J115" s="4" cm="1">
        <f t="array" ref="J1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5" s="4" t="str" cm="1">
        <f t="array" ref="K1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5" s="4">
        <f>IF(ch_table[[#This Row],[Subject 1]]&lt;&gt;"House rose", "",SUMIF(ch_table[Day], ch_table[[#This Row],[Day]], ch_table[AAT]))</f>
        <v>2.0138888888888928E-2</v>
      </c>
      <c r="M115" s="39">
        <f>SUM(INDEX(ch_table[AAT],1):ch_table[[#This Row],[AAT]])</f>
        <v>0.12291666666666679</v>
      </c>
    </row>
    <row r="116" spans="1:13" x14ac:dyDescent="0.2">
      <c r="A116" s="2">
        <v>14</v>
      </c>
      <c r="B116" s="3">
        <v>45259</v>
      </c>
      <c r="C116" s="4">
        <v>0.47916666666666669</v>
      </c>
      <c r="D116" s="8" t="s">
        <v>13</v>
      </c>
      <c r="G116" s="4" cm="1">
        <f t="array" ref="G1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16" s="4" t="str">
        <f>IF(ch_table[[#This Row],[Subject 1]]&lt;&gt;"House rose", "",SUMIF(ch_table[Day], ch_table[[#This Row],[Day]], ch_table[Duration]))</f>
        <v/>
      </c>
      <c r="I116" s="40">
        <f>SUM(INDEX(ch_table[Duration],1):ch_table[[#This Row],[Duration]])</f>
        <v>4.0888888888888886</v>
      </c>
      <c r="J116" s="4" cm="1">
        <f t="array" ref="J1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6" s="4" t="str" cm="1">
        <f t="array" ref="K1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6" s="4" t="str">
        <f>IF(ch_table[[#This Row],[Subject 1]]&lt;&gt;"House rose", "",SUMIF(ch_table[Day], ch_table[[#This Row],[Day]], ch_table[AAT]))</f>
        <v/>
      </c>
      <c r="M116" s="39">
        <f>SUM(INDEX(ch_table[AAT],1):ch_table[[#This Row],[AAT]])</f>
        <v>0.12291666666666679</v>
      </c>
    </row>
    <row r="117" spans="1:13" ht="16" x14ac:dyDescent="0.2">
      <c r="A117" s="2">
        <v>14</v>
      </c>
      <c r="B117" s="3">
        <v>45259</v>
      </c>
      <c r="C117" s="4">
        <v>0.48194444444444445</v>
      </c>
      <c r="D117" s="8" t="s">
        <v>41</v>
      </c>
      <c r="E117" s="9" t="s">
        <v>109</v>
      </c>
      <c r="G117" s="4" cm="1">
        <f t="array" ref="G1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1.8055555555555547E-2</v>
      </c>
      <c r="H117" s="4" t="str">
        <f>IF(ch_table[[#This Row],[Subject 1]]&lt;&gt;"House rose", "",SUMIF(ch_table[Day], ch_table[[#This Row],[Day]], ch_table[Duration]))</f>
        <v/>
      </c>
      <c r="I117" s="40">
        <f>SUM(INDEX(ch_table[Duration],1):ch_table[[#This Row],[Duration]])</f>
        <v>4.1069444444444443</v>
      </c>
      <c r="J117" s="4" cm="1">
        <f t="array" ref="J1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7" s="4" t="str" cm="1">
        <f t="array" ref="K1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7" s="4" t="str">
        <f>IF(ch_table[[#This Row],[Subject 1]]&lt;&gt;"House rose", "",SUMIF(ch_table[Day], ch_table[[#This Row],[Day]], ch_table[AAT]))</f>
        <v/>
      </c>
      <c r="M117" s="39">
        <f>SUM(INDEX(ch_table[AAT],1):ch_table[[#This Row],[AAT]])</f>
        <v>0.12291666666666679</v>
      </c>
    </row>
    <row r="118" spans="1:13" ht="32" x14ac:dyDescent="0.2">
      <c r="A118" s="2">
        <v>14</v>
      </c>
      <c r="B118" s="3">
        <v>45259</v>
      </c>
      <c r="C118" s="4">
        <v>0.5</v>
      </c>
      <c r="D118" s="8" t="s">
        <v>16</v>
      </c>
      <c r="E118" s="9" t="s">
        <v>110</v>
      </c>
      <c r="G118" s="4" cm="1">
        <f t="array" ref="G1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18" s="4" t="str">
        <f>IF(ch_table[[#This Row],[Subject 1]]&lt;&gt;"House rose", "",SUMIF(ch_table[Day], ch_table[[#This Row],[Day]], ch_table[Duration]))</f>
        <v/>
      </c>
      <c r="I118" s="40">
        <f>SUM(INDEX(ch_table[Duration],1):ch_table[[#This Row],[Duration]])</f>
        <v>4.1076388888888884</v>
      </c>
      <c r="J118" s="4" cm="1">
        <f t="array" ref="J1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8" s="4" t="str" cm="1">
        <f t="array" ref="K1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8" s="4" t="str">
        <f>IF(ch_table[[#This Row],[Subject 1]]&lt;&gt;"House rose", "",SUMIF(ch_table[Day], ch_table[[#This Row],[Day]], ch_table[AAT]))</f>
        <v/>
      </c>
      <c r="M118" s="39">
        <f>SUM(INDEX(ch_table[AAT],1):ch_table[[#This Row],[AAT]])</f>
        <v>0.12291666666666679</v>
      </c>
    </row>
    <row r="119" spans="1:13" ht="16" x14ac:dyDescent="0.2">
      <c r="A119" s="2">
        <v>14</v>
      </c>
      <c r="B119" s="3">
        <v>45259</v>
      </c>
      <c r="C119" s="4">
        <v>0.50069444444444444</v>
      </c>
      <c r="D119" s="8" t="s">
        <v>41</v>
      </c>
      <c r="E119" s="9" t="s">
        <v>58</v>
      </c>
      <c r="G119" s="4" cm="1">
        <f t="array" ref="G1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2.777777777777779E-2</v>
      </c>
      <c r="H119" s="4" t="str">
        <f>IF(ch_table[[#This Row],[Subject 1]]&lt;&gt;"House rose", "",SUMIF(ch_table[Day], ch_table[[#This Row],[Day]], ch_table[Duration]))</f>
        <v/>
      </c>
      <c r="I119" s="40">
        <f>SUM(INDEX(ch_table[Duration],1):ch_table[[#This Row],[Duration]])</f>
        <v>4.1354166666666661</v>
      </c>
      <c r="J119" s="4" cm="1">
        <f t="array" ref="J1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9" s="4" t="str" cm="1">
        <f t="array" ref="K1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9" s="4" t="str">
        <f>IF(ch_table[[#This Row],[Subject 1]]&lt;&gt;"House rose", "",SUMIF(ch_table[Day], ch_table[[#This Row],[Day]], ch_table[AAT]))</f>
        <v/>
      </c>
      <c r="M119" s="39">
        <f>SUM(INDEX(ch_table[AAT],1):ch_table[[#This Row],[AAT]])</f>
        <v>0.12291666666666679</v>
      </c>
    </row>
    <row r="120" spans="1:13" ht="48" x14ac:dyDescent="0.2">
      <c r="A120" s="2">
        <v>14</v>
      </c>
      <c r="B120" s="3">
        <v>45259</v>
      </c>
      <c r="C120" s="4">
        <v>0.52847222222222223</v>
      </c>
      <c r="D120" s="8" t="s">
        <v>24</v>
      </c>
      <c r="E120" s="9" t="s">
        <v>111</v>
      </c>
      <c r="G120" s="4" cm="1">
        <f t="array" ref="G1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1.9444444444444486E-2</v>
      </c>
      <c r="H120" s="4" t="str">
        <f>IF(ch_table[[#This Row],[Subject 1]]&lt;&gt;"House rose", "",SUMIF(ch_table[Day], ch_table[[#This Row],[Day]], ch_table[Duration]))</f>
        <v/>
      </c>
      <c r="I120" s="40">
        <f>SUM(INDEX(ch_table[Duration],1):ch_table[[#This Row],[Duration]])</f>
        <v>4.1548611111111109</v>
      </c>
      <c r="J120" s="4" cm="1">
        <f t="array" ref="J1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0" s="4" t="str" cm="1">
        <f t="array" ref="K1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0" s="4" t="str">
        <f>IF(ch_table[[#This Row],[Subject 1]]&lt;&gt;"House rose", "",SUMIF(ch_table[Day], ch_table[[#This Row],[Day]], ch_table[AAT]))</f>
        <v/>
      </c>
      <c r="M120" s="39">
        <f>SUM(INDEX(ch_table[AAT],1):ch_table[[#This Row],[AAT]])</f>
        <v>0.12291666666666679</v>
      </c>
    </row>
    <row r="121" spans="1:13" ht="48" x14ac:dyDescent="0.2">
      <c r="A121" s="2">
        <v>14</v>
      </c>
      <c r="B121" s="3">
        <v>45259</v>
      </c>
      <c r="C121" s="4">
        <v>0.54791666666666672</v>
      </c>
      <c r="D121" s="8" t="s">
        <v>79</v>
      </c>
      <c r="E121" s="9" t="s">
        <v>112</v>
      </c>
      <c r="G121" s="4" cm="1">
        <f t="array" ref="G1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4.1666666666666519E-3</v>
      </c>
      <c r="H121" s="4" t="str">
        <f>IF(ch_table[[#This Row],[Subject 1]]&lt;&gt;"House rose", "",SUMIF(ch_table[Day], ch_table[[#This Row],[Day]], ch_table[Duration]))</f>
        <v/>
      </c>
      <c r="I121" s="40">
        <f>SUM(INDEX(ch_table[Duration],1):ch_table[[#This Row],[Duration]])</f>
        <v>4.1590277777777773</v>
      </c>
      <c r="J121" s="4" cm="1">
        <f t="array" ref="J1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1" s="4" t="str" cm="1">
        <f t="array" ref="K1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1" s="4" t="str">
        <f>IF(ch_table[[#This Row],[Subject 1]]&lt;&gt;"House rose", "",SUMIF(ch_table[Day], ch_table[[#This Row],[Day]], ch_table[AAT]))</f>
        <v/>
      </c>
      <c r="M121" s="39">
        <f>SUM(INDEX(ch_table[AAT],1):ch_table[[#This Row],[AAT]])</f>
        <v>0.12291666666666679</v>
      </c>
    </row>
    <row r="122" spans="1:13" ht="32" x14ac:dyDescent="0.2">
      <c r="A122" s="2">
        <v>14</v>
      </c>
      <c r="B122" s="3">
        <v>45259</v>
      </c>
      <c r="C122" s="4">
        <v>0.55208333333333337</v>
      </c>
      <c r="D122" s="8" t="s">
        <v>174</v>
      </c>
      <c r="E122" s="9" t="s">
        <v>113</v>
      </c>
      <c r="F122" s="9" t="s">
        <v>52</v>
      </c>
      <c r="G122" s="4" cm="1">
        <f t="array" ref="G1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1.5277777777777724E-2</v>
      </c>
      <c r="H122" s="4" t="str">
        <f>IF(ch_table[[#This Row],[Subject 1]]&lt;&gt;"House rose", "",SUMIF(ch_table[Day], ch_table[[#This Row],[Day]], ch_table[Duration]))</f>
        <v/>
      </c>
      <c r="I122" s="40">
        <f>SUM(INDEX(ch_table[Duration],1):ch_table[[#This Row],[Duration]])</f>
        <v>4.1743055555555548</v>
      </c>
      <c r="J122" s="4" cm="1">
        <f t="array" ref="J1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2" s="4" t="str" cm="1">
        <f t="array" ref="K1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2" s="4" t="str">
        <f>IF(ch_table[[#This Row],[Subject 1]]&lt;&gt;"House rose", "",SUMIF(ch_table[Day], ch_table[[#This Row],[Day]], ch_table[AAT]))</f>
        <v/>
      </c>
      <c r="M122" s="39">
        <f>SUM(INDEX(ch_table[AAT],1):ch_table[[#This Row],[AAT]])</f>
        <v>0.12291666666666679</v>
      </c>
    </row>
    <row r="123" spans="1:13" ht="16" x14ac:dyDescent="0.2">
      <c r="A123" s="2">
        <v>14</v>
      </c>
      <c r="B123" s="3">
        <v>45259</v>
      </c>
      <c r="C123" s="4">
        <v>0.56736111111111109</v>
      </c>
      <c r="D123" s="8" t="s">
        <v>73</v>
      </c>
      <c r="E123" s="9" t="s">
        <v>986</v>
      </c>
      <c r="F123" s="9" t="s">
        <v>52</v>
      </c>
      <c r="G123" s="4" cm="1">
        <f t="array" ref="G1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0.18333333333333335</v>
      </c>
      <c r="H123" s="4" t="str">
        <f>IF(ch_table[[#This Row],[Subject 1]]&lt;&gt;"House rose", "",SUMIF(ch_table[Day], ch_table[[#This Row],[Day]], ch_table[Duration]))</f>
        <v/>
      </c>
      <c r="I123" s="40">
        <f>SUM(INDEX(ch_table[Duration],1):ch_table[[#This Row],[Duration]])</f>
        <v>4.3576388888888884</v>
      </c>
      <c r="J123" s="4" cm="1">
        <f t="array" ref="J1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3" s="4" t="str" cm="1">
        <f t="array" ref="K1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3" s="4" t="str">
        <f>IF(ch_table[[#This Row],[Subject 1]]&lt;&gt;"House rose", "",SUMIF(ch_table[Day], ch_table[[#This Row],[Day]], ch_table[AAT]))</f>
        <v/>
      </c>
      <c r="M123" s="39">
        <f>SUM(INDEX(ch_table[AAT],1):ch_table[[#This Row],[AAT]])</f>
        <v>0.12291666666666679</v>
      </c>
    </row>
    <row r="124" spans="1:13" ht="16" x14ac:dyDescent="0.2">
      <c r="A124" s="2">
        <v>14</v>
      </c>
      <c r="B124" s="3">
        <v>45259</v>
      </c>
      <c r="C124" s="4">
        <v>0.75069444444444444</v>
      </c>
      <c r="D124" s="8" t="s">
        <v>75</v>
      </c>
      <c r="E124" s="9" t="s">
        <v>114</v>
      </c>
      <c r="F124" s="9" t="s">
        <v>52</v>
      </c>
      <c r="G124" s="4" cm="1">
        <f t="array" ref="G1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1.1111111111111183E-2</v>
      </c>
      <c r="H124" s="4" t="str">
        <f>IF(ch_table[[#This Row],[Subject 1]]&lt;&gt;"House rose", "",SUMIF(ch_table[Day], ch_table[[#This Row],[Day]], ch_table[Duration]))</f>
        <v/>
      </c>
      <c r="I124" s="40">
        <f>SUM(INDEX(ch_table[Duration],1):ch_table[[#This Row],[Duration]])</f>
        <v>4.3687499999999995</v>
      </c>
      <c r="J124" s="4" cm="1">
        <f t="array" ref="J1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4" s="4" t="str" cm="1">
        <f t="array" ref="K1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4" s="4" t="str">
        <f>IF(ch_table[[#This Row],[Subject 1]]&lt;&gt;"House rose", "",SUMIF(ch_table[Day], ch_table[[#This Row],[Day]], ch_table[AAT]))</f>
        <v/>
      </c>
      <c r="M124" s="39">
        <f>SUM(INDEX(ch_table[AAT],1):ch_table[[#This Row],[AAT]])</f>
        <v>0.12291666666666679</v>
      </c>
    </row>
    <row r="125" spans="1:13" ht="16" x14ac:dyDescent="0.2">
      <c r="A125" s="2">
        <v>14</v>
      </c>
      <c r="B125" s="3">
        <v>45259</v>
      </c>
      <c r="C125" s="4">
        <v>0.76180555555555562</v>
      </c>
      <c r="D125" s="8" t="s">
        <v>53</v>
      </c>
      <c r="E125" s="9" t="s">
        <v>115</v>
      </c>
      <c r="G125" s="4" cm="1">
        <f t="array" ref="G1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1.3888888888887729E-3</v>
      </c>
      <c r="H125" s="4" t="str">
        <f>IF(ch_table[[#This Row],[Subject 1]]&lt;&gt;"House rose", "",SUMIF(ch_table[Day], ch_table[[#This Row],[Day]], ch_table[Duration]))</f>
        <v/>
      </c>
      <c r="I125" s="40">
        <f>SUM(INDEX(ch_table[Duration],1):ch_table[[#This Row],[Duration]])</f>
        <v>4.3701388888888886</v>
      </c>
      <c r="J125" s="4" cm="1">
        <f t="array" ref="J1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5" s="4" t="str" cm="1">
        <f t="array" ref="K1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5" s="4" t="str">
        <f>IF(ch_table[[#This Row],[Subject 1]]&lt;&gt;"House rose", "",SUMIF(ch_table[Day], ch_table[[#This Row],[Day]], ch_table[AAT]))</f>
        <v/>
      </c>
      <c r="M125" s="39">
        <f>SUM(INDEX(ch_table[AAT],1):ch_table[[#This Row],[AAT]])</f>
        <v>0.12291666666666679</v>
      </c>
    </row>
    <row r="126" spans="1:13" ht="16" x14ac:dyDescent="0.2">
      <c r="A126" s="2">
        <v>14</v>
      </c>
      <c r="B126" s="3">
        <v>45259</v>
      </c>
      <c r="C126" s="4">
        <v>0.7631944444444444</v>
      </c>
      <c r="D126" s="8" t="s">
        <v>20</v>
      </c>
      <c r="E126" s="9" t="s">
        <v>116</v>
      </c>
      <c r="G126" s="4" cm="1">
        <f t="array" ref="G1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2.6388888888888906E-2</v>
      </c>
      <c r="H126" s="4" t="str">
        <f>IF(ch_table[[#This Row],[Subject 1]]&lt;&gt;"House rose", "",SUMIF(ch_table[Day], ch_table[[#This Row],[Day]], ch_table[Duration]))</f>
        <v/>
      </c>
      <c r="I126" s="40">
        <f>SUM(INDEX(ch_table[Duration],1):ch_table[[#This Row],[Duration]])</f>
        <v>4.3965277777777771</v>
      </c>
      <c r="J126" s="4" cm="1">
        <f t="array" ref="J1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6" s="4" t="str" cm="1">
        <f t="array" ref="K1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6" s="4" t="str">
        <f>IF(ch_table[[#This Row],[Subject 1]]&lt;&gt;"House rose", "",SUMIF(ch_table[Day], ch_table[[#This Row],[Day]], ch_table[AAT]))</f>
        <v/>
      </c>
      <c r="M126" s="39">
        <f>SUM(INDEX(ch_table[AAT],1):ch_table[[#This Row],[AAT]])</f>
        <v>0.12291666666666679</v>
      </c>
    </row>
    <row r="127" spans="1:13" x14ac:dyDescent="0.2">
      <c r="A127" s="2">
        <v>14</v>
      </c>
      <c r="B127" s="3">
        <v>45259</v>
      </c>
      <c r="C127" s="4">
        <v>0.7895833333333333</v>
      </c>
      <c r="D127" s="8" t="s">
        <v>22</v>
      </c>
      <c r="G127" s="4" t="str" cm="1">
        <f t="array" ref="G1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27" s="4">
        <f>IF(ch_table[[#This Row],[Subject 1]]&lt;&gt;"House rose", "",SUMIF(ch_table[Day], ch_table[[#This Row],[Day]], ch_table[Duration]))</f>
        <v>0.31041666666666662</v>
      </c>
      <c r="I127" s="40">
        <f>SUM(INDEX(ch_table[Duration],1):ch_table[[#This Row],[Duration]])</f>
        <v>4.3965277777777771</v>
      </c>
      <c r="J127" s="4" cm="1">
        <f t="array" ref="J1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7" s="4" t="str" cm="1">
        <f t="array" ref="K1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7" s="4">
        <f>IF(ch_table[[#This Row],[Subject 1]]&lt;&gt;"House rose", "",SUMIF(ch_table[Day], ch_table[[#This Row],[Day]], ch_table[AAT]))</f>
        <v>0</v>
      </c>
      <c r="M127" s="39">
        <f>SUM(INDEX(ch_table[AAT],1):ch_table[[#This Row],[AAT]])</f>
        <v>0.12291666666666679</v>
      </c>
    </row>
    <row r="128" spans="1:13" x14ac:dyDescent="0.2">
      <c r="A128" s="2">
        <v>15</v>
      </c>
      <c r="B128" s="3">
        <v>45260</v>
      </c>
      <c r="C128" s="4">
        <v>0.39583333333333331</v>
      </c>
      <c r="D128" s="8" t="s">
        <v>13</v>
      </c>
      <c r="G128" s="4" cm="1">
        <f t="array" ref="G1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28" s="4" t="str">
        <f>IF(ch_table[[#This Row],[Subject 1]]&lt;&gt;"House rose", "",SUMIF(ch_table[Day], ch_table[[#This Row],[Day]], ch_table[Duration]))</f>
        <v/>
      </c>
      <c r="I128" s="40">
        <f>SUM(INDEX(ch_table[Duration],1):ch_table[[#This Row],[Duration]])</f>
        <v>4.3993055555555554</v>
      </c>
      <c r="J128" s="4" cm="1">
        <f t="array" ref="J1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28" s="4" t="str" cm="1">
        <f t="array" ref="K1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8" s="4" t="str">
        <f>IF(ch_table[[#This Row],[Subject 1]]&lt;&gt;"House rose", "",SUMIF(ch_table[Day], ch_table[[#This Row],[Day]], ch_table[AAT]))</f>
        <v/>
      </c>
      <c r="M128" s="39">
        <f>SUM(INDEX(ch_table[AAT],1):ch_table[[#This Row],[AAT]])</f>
        <v>0.12291666666666679</v>
      </c>
    </row>
    <row r="129" spans="1:13" ht="16" x14ac:dyDescent="0.2">
      <c r="A129" s="2">
        <v>15</v>
      </c>
      <c r="B129" s="3">
        <v>45260</v>
      </c>
      <c r="C129" s="4">
        <v>0.39861111111111108</v>
      </c>
      <c r="D129" s="8" t="s">
        <v>41</v>
      </c>
      <c r="E129" s="9" t="s">
        <v>117</v>
      </c>
      <c r="G129" s="4" cm="1">
        <f t="array" ref="G1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3.0555555555555614E-2</v>
      </c>
      <c r="H129" s="4" t="str">
        <f>IF(ch_table[[#This Row],[Subject 1]]&lt;&gt;"House rose", "",SUMIF(ch_table[Day], ch_table[[#This Row],[Day]], ch_table[Duration]))</f>
        <v/>
      </c>
      <c r="I129" s="40">
        <f>SUM(INDEX(ch_table[Duration],1):ch_table[[#This Row],[Duration]])</f>
        <v>4.4298611111111112</v>
      </c>
      <c r="J129" s="4" cm="1">
        <f t="array" ref="J1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29" s="4" t="str" cm="1">
        <f t="array" ref="K1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9" s="4" t="str">
        <f>IF(ch_table[[#This Row],[Subject 1]]&lt;&gt;"House rose", "",SUMIF(ch_table[Day], ch_table[[#This Row],[Day]], ch_table[AAT]))</f>
        <v/>
      </c>
      <c r="M129" s="39">
        <f>SUM(INDEX(ch_table[AAT],1):ch_table[[#This Row],[AAT]])</f>
        <v>0.12291666666666679</v>
      </c>
    </row>
    <row r="130" spans="1:13" ht="16" x14ac:dyDescent="0.2">
      <c r="A130" s="2">
        <v>15</v>
      </c>
      <c r="B130" s="3">
        <v>45260</v>
      </c>
      <c r="C130" s="4">
        <v>0.4291666666666667</v>
      </c>
      <c r="D130" s="8" t="s">
        <v>43</v>
      </c>
      <c r="E130" s="9" t="s">
        <v>117</v>
      </c>
      <c r="G130" s="4" cm="1">
        <f t="array" ref="G1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1.1111111111111072E-2</v>
      </c>
      <c r="H130" s="4" t="str">
        <f>IF(ch_table[[#This Row],[Subject 1]]&lt;&gt;"House rose", "",SUMIF(ch_table[Day], ch_table[[#This Row],[Day]], ch_table[Duration]))</f>
        <v/>
      </c>
      <c r="I130" s="40">
        <f>SUM(INDEX(ch_table[Duration],1):ch_table[[#This Row],[Duration]])</f>
        <v>4.4409722222222223</v>
      </c>
      <c r="J130" s="4" cm="1">
        <f t="array" ref="J1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0" s="4" t="str" cm="1">
        <f t="array" ref="K1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0" s="4" t="str">
        <f>IF(ch_table[[#This Row],[Subject 1]]&lt;&gt;"House rose", "",SUMIF(ch_table[Day], ch_table[[#This Row],[Day]], ch_table[AAT]))</f>
        <v/>
      </c>
      <c r="M130" s="39">
        <f>SUM(INDEX(ch_table[AAT],1):ch_table[[#This Row],[AAT]])</f>
        <v>0.12291666666666679</v>
      </c>
    </row>
    <row r="131" spans="1:13" ht="16" x14ac:dyDescent="0.2">
      <c r="A131" s="2">
        <v>15</v>
      </c>
      <c r="B131" s="3">
        <v>45260</v>
      </c>
      <c r="C131" s="4">
        <v>0.44027777777777777</v>
      </c>
      <c r="D131" s="8" t="s">
        <v>35</v>
      </c>
      <c r="E131" s="9" t="s">
        <v>118</v>
      </c>
      <c r="G131" s="4" cm="1">
        <f t="array" ref="G1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5.4861111111111083E-2</v>
      </c>
      <c r="H131" s="4" t="str">
        <f>IF(ch_table[[#This Row],[Subject 1]]&lt;&gt;"House rose", "",SUMIF(ch_table[Day], ch_table[[#This Row],[Day]], ch_table[Duration]))</f>
        <v/>
      </c>
      <c r="I131" s="40">
        <f>SUM(INDEX(ch_table[Duration],1):ch_table[[#This Row],[Duration]])</f>
        <v>4.4958333333333336</v>
      </c>
      <c r="J131" s="4" cm="1">
        <f t="array" ref="J1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1" s="4" t="str" cm="1">
        <f t="array" ref="K1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1" s="4" t="str">
        <f>IF(ch_table[[#This Row],[Subject 1]]&lt;&gt;"House rose", "",SUMIF(ch_table[Day], ch_table[[#This Row],[Day]], ch_table[AAT]))</f>
        <v/>
      </c>
      <c r="M131" s="39">
        <f>SUM(INDEX(ch_table[AAT],1):ch_table[[#This Row],[AAT]])</f>
        <v>0.12291666666666679</v>
      </c>
    </row>
    <row r="132" spans="1:13" ht="32" x14ac:dyDescent="0.2">
      <c r="A132" s="2">
        <v>15</v>
      </c>
      <c r="B132" s="3">
        <v>45260</v>
      </c>
      <c r="C132" s="4">
        <v>0.49513888888888885</v>
      </c>
      <c r="D132" s="8" t="s">
        <v>80</v>
      </c>
      <c r="E132" s="9" t="s">
        <v>985</v>
      </c>
      <c r="G132" s="4" cm="1">
        <f t="array" ref="G1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5.3472222222222199E-2</v>
      </c>
      <c r="H132" s="4" t="str">
        <f>IF(ch_table[[#This Row],[Subject 1]]&lt;&gt;"House rose", "",SUMIF(ch_table[Day], ch_table[[#This Row],[Day]], ch_table[Duration]))</f>
        <v/>
      </c>
      <c r="I132" s="40">
        <f>SUM(INDEX(ch_table[Duration],1):ch_table[[#This Row],[Duration]])</f>
        <v>4.5493055555555557</v>
      </c>
      <c r="J132" s="4" cm="1">
        <f t="array" ref="J1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2" s="4" t="str" cm="1">
        <f t="array" ref="K1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2" s="4" t="str">
        <f>IF(ch_table[[#This Row],[Subject 1]]&lt;&gt;"House rose", "",SUMIF(ch_table[Day], ch_table[[#This Row],[Day]], ch_table[AAT]))</f>
        <v/>
      </c>
      <c r="M132" s="39">
        <f>SUM(INDEX(ch_table[AAT],1):ch_table[[#This Row],[AAT]])</f>
        <v>0.12291666666666679</v>
      </c>
    </row>
    <row r="133" spans="1:13" ht="16" x14ac:dyDescent="0.2">
      <c r="A133" s="2">
        <v>15</v>
      </c>
      <c r="B133" s="3">
        <v>45260</v>
      </c>
      <c r="C133" s="4">
        <v>0.54861111111111105</v>
      </c>
      <c r="D133" s="8" t="s">
        <v>119</v>
      </c>
      <c r="E133" s="9" t="s">
        <v>120</v>
      </c>
      <c r="G133" s="4" cm="1">
        <f t="array" ref="G1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7.6388888888889728E-3</v>
      </c>
      <c r="H133" s="4" t="str">
        <f>IF(ch_table[[#This Row],[Subject 1]]&lt;&gt;"House rose", "",SUMIF(ch_table[Day], ch_table[[#This Row],[Day]], ch_table[Duration]))</f>
        <v/>
      </c>
      <c r="I133" s="40">
        <f>SUM(INDEX(ch_table[Duration],1):ch_table[[#This Row],[Duration]])</f>
        <v>4.5569444444444445</v>
      </c>
      <c r="J133" s="4" cm="1">
        <f t="array" ref="J1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3" s="4" t="str" cm="1">
        <f t="array" ref="K1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3" s="4" t="str">
        <f>IF(ch_table[[#This Row],[Subject 1]]&lt;&gt;"House rose", "",SUMIF(ch_table[Day], ch_table[[#This Row],[Day]], ch_table[AAT]))</f>
        <v/>
      </c>
      <c r="M133" s="39">
        <f>SUM(INDEX(ch_table[AAT],1):ch_table[[#This Row],[AAT]])</f>
        <v>0.12291666666666679</v>
      </c>
    </row>
    <row r="134" spans="1:13" ht="16" x14ac:dyDescent="0.2">
      <c r="A134" s="2">
        <v>15</v>
      </c>
      <c r="B134" s="3">
        <v>45260</v>
      </c>
      <c r="C134" s="4">
        <v>0.55625000000000002</v>
      </c>
      <c r="D134" s="8" t="s">
        <v>75</v>
      </c>
      <c r="E134" s="9" t="s">
        <v>120</v>
      </c>
      <c r="G134" s="4" cm="1">
        <f t="array" ref="G1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34" s="4" t="str">
        <f>IF(ch_table[[#This Row],[Subject 1]]&lt;&gt;"House rose", "",SUMIF(ch_table[Day], ch_table[[#This Row],[Day]], ch_table[Duration]))</f>
        <v/>
      </c>
      <c r="I134" s="40">
        <f>SUM(INDEX(ch_table[Duration],1):ch_table[[#This Row],[Duration]])</f>
        <v>4.5597222222222218</v>
      </c>
      <c r="J134" s="4" cm="1">
        <f t="array" ref="J1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4" s="4" t="str" cm="1">
        <f t="array" ref="K1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4" s="4" t="str">
        <f>IF(ch_table[[#This Row],[Subject 1]]&lt;&gt;"House rose", "",SUMIF(ch_table[Day], ch_table[[#This Row],[Day]], ch_table[AAT]))</f>
        <v/>
      </c>
      <c r="M134" s="39">
        <f>SUM(INDEX(ch_table[AAT],1):ch_table[[#This Row],[AAT]])</f>
        <v>0.12291666666666679</v>
      </c>
    </row>
    <row r="135" spans="1:13" ht="16" x14ac:dyDescent="0.2">
      <c r="A135" s="2">
        <v>15</v>
      </c>
      <c r="B135" s="3">
        <v>45260</v>
      </c>
      <c r="C135" s="4">
        <v>0.55902777777777779</v>
      </c>
      <c r="D135" s="8" t="s">
        <v>20</v>
      </c>
      <c r="E135" s="9" t="s">
        <v>121</v>
      </c>
      <c r="G135" s="4" cm="1">
        <f t="array" ref="G1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2.5000000000000022E-2</v>
      </c>
      <c r="H135" s="4" t="str">
        <f>IF(ch_table[[#This Row],[Subject 1]]&lt;&gt;"House rose", "",SUMIF(ch_table[Day], ch_table[[#This Row],[Day]], ch_table[Duration]))</f>
        <v/>
      </c>
      <c r="I135" s="40">
        <f>SUM(INDEX(ch_table[Duration],1):ch_table[[#This Row],[Duration]])</f>
        <v>4.5847222222222221</v>
      </c>
      <c r="J135" s="4" cm="1">
        <f t="array" ref="J1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5" s="4" t="str" cm="1">
        <f t="array" ref="K1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5" s="4" t="str">
        <f>IF(ch_table[[#This Row],[Subject 1]]&lt;&gt;"House rose", "",SUMIF(ch_table[Day], ch_table[[#This Row],[Day]], ch_table[AAT]))</f>
        <v/>
      </c>
      <c r="M135" s="39">
        <f>SUM(INDEX(ch_table[AAT],1):ch_table[[#This Row],[AAT]])</f>
        <v>0.12291666666666679</v>
      </c>
    </row>
    <row r="136" spans="1:13" x14ac:dyDescent="0.2">
      <c r="A136" s="2">
        <v>15</v>
      </c>
      <c r="B136" s="3">
        <v>45260</v>
      </c>
      <c r="C136" s="4">
        <v>0.58402777777777781</v>
      </c>
      <c r="D136" s="8" t="s">
        <v>22</v>
      </c>
      <c r="G136" s="4" t="str" cm="1">
        <f t="array" ref="G1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36" s="4">
        <f>IF(ch_table[[#This Row],[Subject 1]]&lt;&gt;"House rose", "",SUMIF(ch_table[Day], ch_table[[#This Row],[Day]], ch_table[Duration]))</f>
        <v>0.1881944444444445</v>
      </c>
      <c r="I136" s="40">
        <f>SUM(INDEX(ch_table[Duration],1):ch_table[[#This Row],[Duration]])</f>
        <v>4.5847222222222221</v>
      </c>
      <c r="J136" s="4" cm="1">
        <f t="array" ref="J1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6" s="4" t="str" cm="1">
        <f t="array" ref="K1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6" s="4">
        <f>IF(ch_table[[#This Row],[Subject 1]]&lt;&gt;"House rose", "",SUMIF(ch_table[Day], ch_table[[#This Row],[Day]], ch_table[AAT]))</f>
        <v>0</v>
      </c>
      <c r="M136" s="39">
        <f>SUM(INDEX(ch_table[AAT],1):ch_table[[#This Row],[AAT]])</f>
        <v>0.12291666666666679</v>
      </c>
    </row>
    <row r="137" spans="1:13" x14ac:dyDescent="0.2">
      <c r="A137" s="2">
        <v>16</v>
      </c>
      <c r="B137" s="3">
        <v>45264</v>
      </c>
      <c r="C137" s="4">
        <v>0.60416666666666663</v>
      </c>
      <c r="D137" s="8" t="s">
        <v>13</v>
      </c>
      <c r="G137" s="4" cm="1">
        <f t="array" ref="G1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37" s="4" t="str">
        <f>IF(ch_table[[#This Row],[Subject 1]]&lt;&gt;"House rose", "",SUMIF(ch_table[Day], ch_table[[#This Row],[Day]], ch_table[Duration]))</f>
        <v/>
      </c>
      <c r="I137" s="40">
        <f>SUM(INDEX(ch_table[Duration],1):ch_table[[#This Row],[Duration]])</f>
        <v>4.5875000000000004</v>
      </c>
      <c r="J137" s="4" cm="1">
        <f t="array" ref="J1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37" s="4" t="str" cm="1">
        <f t="array" ref="K1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7" s="4" t="str">
        <f>IF(ch_table[[#This Row],[Subject 1]]&lt;&gt;"House rose", "",SUMIF(ch_table[Day], ch_table[[#This Row],[Day]], ch_table[AAT]))</f>
        <v/>
      </c>
      <c r="M137" s="39">
        <f>SUM(INDEX(ch_table[AAT],1):ch_table[[#This Row],[AAT]])</f>
        <v>0.12291666666666679</v>
      </c>
    </row>
    <row r="138" spans="1:13" ht="16" x14ac:dyDescent="0.2">
      <c r="A138" s="2">
        <v>16</v>
      </c>
      <c r="B138" s="3">
        <v>45264</v>
      </c>
      <c r="C138" s="4">
        <v>0.6069444444444444</v>
      </c>
      <c r="D138" s="8" t="s">
        <v>16</v>
      </c>
      <c r="E138" s="9" t="s">
        <v>198</v>
      </c>
      <c r="G138" s="4" cm="1">
        <f t="array" ref="G1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6.94444444444553E-4</v>
      </c>
      <c r="H138" s="4" t="str">
        <f>IF(ch_table[[#This Row],[Subject 1]]&lt;&gt;"House rose", "",SUMIF(ch_table[Day], ch_table[[#This Row],[Day]], ch_table[Duration]))</f>
        <v/>
      </c>
      <c r="I138" s="40">
        <f>SUM(INDEX(ch_table[Duration],1):ch_table[[#This Row],[Duration]])</f>
        <v>4.5881944444444454</v>
      </c>
      <c r="J138" s="4" cm="1">
        <f t="array" ref="J1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38" s="4" t="str" cm="1">
        <f t="array" ref="K1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8" s="4" t="str">
        <f>IF(ch_table[[#This Row],[Subject 1]]&lt;&gt;"House rose", "",SUMIF(ch_table[Day], ch_table[[#This Row],[Day]], ch_table[AAT]))</f>
        <v/>
      </c>
      <c r="M138" s="39">
        <f>SUM(INDEX(ch_table[AAT],1):ch_table[[#This Row],[AAT]])</f>
        <v>0.12291666666666679</v>
      </c>
    </row>
    <row r="139" spans="1:13" ht="16" x14ac:dyDescent="0.2">
      <c r="A139" s="2">
        <v>16</v>
      </c>
      <c r="B139" s="3">
        <v>45264</v>
      </c>
      <c r="C139" s="4">
        <v>0.60763888888888895</v>
      </c>
      <c r="D139" s="8" t="s">
        <v>41</v>
      </c>
      <c r="E139" s="9" t="s">
        <v>199</v>
      </c>
      <c r="G139" s="4" cm="1">
        <f t="array" ref="G1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2.9861111111111116E-2</v>
      </c>
      <c r="H139" s="4" t="str">
        <f>IF(ch_table[[#This Row],[Subject 1]]&lt;&gt;"House rose", "",SUMIF(ch_table[Day], ch_table[[#This Row],[Day]], ch_table[Duration]))</f>
        <v/>
      </c>
      <c r="I139" s="40">
        <f>SUM(INDEX(ch_table[Duration],1):ch_table[[#This Row],[Duration]])</f>
        <v>4.6180555555555562</v>
      </c>
      <c r="J139" s="4" cm="1">
        <f t="array" ref="J1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39" s="4" t="str" cm="1">
        <f t="array" ref="K1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9" s="4" t="str">
        <f>IF(ch_table[[#This Row],[Subject 1]]&lt;&gt;"House rose", "",SUMIF(ch_table[Day], ch_table[[#This Row],[Day]], ch_table[AAT]))</f>
        <v/>
      </c>
      <c r="M139" s="39">
        <f>SUM(INDEX(ch_table[AAT],1):ch_table[[#This Row],[AAT]])</f>
        <v>0.12291666666666679</v>
      </c>
    </row>
    <row r="140" spans="1:13" ht="16" x14ac:dyDescent="0.2">
      <c r="A140" s="2">
        <v>16</v>
      </c>
      <c r="B140" s="3">
        <v>45264</v>
      </c>
      <c r="C140" s="4">
        <v>0.63750000000000007</v>
      </c>
      <c r="D140" s="8" t="s">
        <v>43</v>
      </c>
      <c r="E140" s="9" t="s">
        <v>199</v>
      </c>
      <c r="G140" s="4" cm="1">
        <f t="array" ref="G1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9.7222222222221877E-3</v>
      </c>
      <c r="H140" s="4" t="str">
        <f>IF(ch_table[[#This Row],[Subject 1]]&lt;&gt;"House rose", "",SUMIF(ch_table[Day], ch_table[[#This Row],[Day]], ch_table[Duration]))</f>
        <v/>
      </c>
      <c r="I140" s="40">
        <f>SUM(INDEX(ch_table[Duration],1):ch_table[[#This Row],[Duration]])</f>
        <v>4.6277777777777782</v>
      </c>
      <c r="J140" s="4" cm="1">
        <f t="array" ref="J1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40" s="4" t="str" cm="1">
        <f t="array" ref="K1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0" s="4" t="str">
        <f>IF(ch_table[[#This Row],[Subject 1]]&lt;&gt;"House rose", "",SUMIF(ch_table[Day], ch_table[[#This Row],[Day]], ch_table[AAT]))</f>
        <v/>
      </c>
      <c r="M140" s="39">
        <f>SUM(INDEX(ch_table[AAT],1):ch_table[[#This Row],[AAT]])</f>
        <v>0.12291666666666679</v>
      </c>
    </row>
    <row r="141" spans="1:13" ht="48" x14ac:dyDescent="0.2">
      <c r="A141" s="2">
        <v>16</v>
      </c>
      <c r="B141" s="3">
        <v>45264</v>
      </c>
      <c r="C141" s="4">
        <v>0.64722222222222225</v>
      </c>
      <c r="D141" s="8" t="s">
        <v>24</v>
      </c>
      <c r="E141" s="9" t="s">
        <v>357</v>
      </c>
      <c r="G141" s="4" cm="1">
        <f t="array" ref="G1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4.0972222222222188E-2</v>
      </c>
      <c r="H141" s="4" t="str">
        <f>IF(ch_table[[#This Row],[Subject 1]]&lt;&gt;"House rose", "",SUMIF(ch_table[Day], ch_table[[#This Row],[Day]], ch_table[Duration]))</f>
        <v/>
      </c>
      <c r="I141" s="40">
        <f>SUM(INDEX(ch_table[Duration],1):ch_table[[#This Row],[Duration]])</f>
        <v>4.6687500000000002</v>
      </c>
      <c r="J141" s="4" cm="1">
        <f t="array" ref="J1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41" s="4" t="str" cm="1">
        <f t="array" ref="K1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1" s="4" t="str">
        <f>IF(ch_table[[#This Row],[Subject 1]]&lt;&gt;"House rose", "",SUMIF(ch_table[Day], ch_table[[#This Row],[Day]], ch_table[AAT]))</f>
        <v/>
      </c>
      <c r="M141" s="39">
        <f>SUM(INDEX(ch_table[AAT],1):ch_table[[#This Row],[AAT]])</f>
        <v>0.12291666666666679</v>
      </c>
    </row>
    <row r="142" spans="1:13" ht="32" x14ac:dyDescent="0.2">
      <c r="A142" s="2">
        <v>16</v>
      </c>
      <c r="B142" s="3">
        <v>45264</v>
      </c>
      <c r="C142" s="4">
        <v>0.68819444444444444</v>
      </c>
      <c r="D142" s="8" t="s">
        <v>27</v>
      </c>
      <c r="E142" s="9" t="s">
        <v>358</v>
      </c>
      <c r="G142" s="4" cm="1">
        <f t="array" ref="G1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4.5833333333333393E-2</v>
      </c>
      <c r="H142" s="4" t="str">
        <f>IF(ch_table[[#This Row],[Subject 1]]&lt;&gt;"House rose", "",SUMIF(ch_table[Day], ch_table[[#This Row],[Day]], ch_table[Duration]))</f>
        <v/>
      </c>
      <c r="I142" s="40">
        <f>SUM(INDEX(ch_table[Duration],1):ch_table[[#This Row],[Duration]])</f>
        <v>4.7145833333333336</v>
      </c>
      <c r="J142" s="4" cm="1">
        <f t="array" ref="J1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42" s="4" t="str" cm="1">
        <f t="array" ref="K1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2" s="4" t="str">
        <f>IF(ch_table[[#This Row],[Subject 1]]&lt;&gt;"House rose", "",SUMIF(ch_table[Day], ch_table[[#This Row],[Day]], ch_table[AAT]))</f>
        <v/>
      </c>
      <c r="M142" s="39">
        <f>SUM(INDEX(ch_table[AAT],1):ch_table[[#This Row],[AAT]])</f>
        <v>0.12291666666666679</v>
      </c>
    </row>
    <row r="143" spans="1:13" ht="32" x14ac:dyDescent="0.2">
      <c r="A143" s="2">
        <v>16</v>
      </c>
      <c r="B143" s="3">
        <v>45264</v>
      </c>
      <c r="C143" s="4">
        <v>0.73402777777777783</v>
      </c>
      <c r="D143" s="8" t="s">
        <v>27</v>
      </c>
      <c r="E143" s="9" t="s">
        <v>359</v>
      </c>
      <c r="G143" s="4" cm="1">
        <f t="array" ref="G1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2.2222222222222143E-2</v>
      </c>
      <c r="H143" s="4" t="str">
        <f>IF(ch_table[[#This Row],[Subject 1]]&lt;&gt;"House rose", "",SUMIF(ch_table[Day], ch_table[[#This Row],[Day]], ch_table[Duration]))</f>
        <v/>
      </c>
      <c r="I143" s="40">
        <f>SUM(INDEX(ch_table[Duration],1):ch_table[[#This Row],[Duration]])</f>
        <v>4.7368055555555557</v>
      </c>
      <c r="J143" s="4" cm="1">
        <f t="array" ref="J1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43" s="4" t="str" cm="1">
        <f t="array" ref="K1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3" s="4" t="str">
        <f>IF(ch_table[[#This Row],[Subject 1]]&lt;&gt;"House rose", "",SUMIF(ch_table[Day], ch_table[[#This Row],[Day]], ch_table[AAT]))</f>
        <v/>
      </c>
      <c r="M143" s="39">
        <f>SUM(INDEX(ch_table[AAT],1):ch_table[[#This Row],[AAT]])</f>
        <v>0.12291666666666679</v>
      </c>
    </row>
    <row r="144" spans="1:13" ht="16" x14ac:dyDescent="0.2">
      <c r="A144" s="2">
        <v>16</v>
      </c>
      <c r="B144" s="3">
        <v>45264</v>
      </c>
      <c r="C144" s="4">
        <v>0.75624999999999998</v>
      </c>
      <c r="D144" s="8" t="s">
        <v>73</v>
      </c>
      <c r="E144" s="9" t="s">
        <v>361</v>
      </c>
      <c r="F144" s="9" t="s">
        <v>52</v>
      </c>
      <c r="G144" s="4" cm="1">
        <f t="array" ref="G1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0.15694444444444455</v>
      </c>
      <c r="H144" s="4" t="str">
        <f>IF(ch_table[[#This Row],[Subject 1]]&lt;&gt;"House rose", "",SUMIF(ch_table[Day], ch_table[[#This Row],[Day]], ch_table[Duration]))</f>
        <v/>
      </c>
      <c r="I144" s="40">
        <f>SUM(INDEX(ch_table[Duration],1):ch_table[[#This Row],[Duration]])</f>
        <v>4.8937500000000007</v>
      </c>
      <c r="J144" s="4" cm="1">
        <f t="array" ref="J1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44" s="4" t="str" cm="1">
        <f t="array" ref="K1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4" s="4" t="str">
        <f>IF(ch_table[[#This Row],[Subject 1]]&lt;&gt;"House rose", "",SUMIF(ch_table[Day], ch_table[[#This Row],[Day]], ch_table[AAT]))</f>
        <v/>
      </c>
      <c r="M144" s="39">
        <f>SUM(INDEX(ch_table[AAT],1):ch_table[[#This Row],[AAT]])</f>
        <v>0.12291666666666679</v>
      </c>
    </row>
    <row r="145" spans="1:13" ht="16" x14ac:dyDescent="0.2">
      <c r="A145" s="2">
        <v>16</v>
      </c>
      <c r="B145" s="3">
        <v>45264</v>
      </c>
      <c r="C145" s="4">
        <v>0.91319444444444453</v>
      </c>
      <c r="D145" s="8" t="s">
        <v>75</v>
      </c>
      <c r="E145" s="9" t="s">
        <v>361</v>
      </c>
      <c r="G145" s="4" cm="1">
        <f t="array" ref="G1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1.3888888888887729E-3</v>
      </c>
      <c r="H145" s="4" t="str">
        <f>IF(ch_table[[#This Row],[Subject 1]]&lt;&gt;"House rose", "",SUMIF(ch_table[Day], ch_table[[#This Row],[Day]], ch_table[Duration]))</f>
        <v/>
      </c>
      <c r="I145" s="40">
        <f>SUM(INDEX(ch_table[Duration],1):ch_table[[#This Row],[Duration]])</f>
        <v>4.8951388888888898</v>
      </c>
      <c r="J145" s="4" cm="1">
        <f t="array" ref="J1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45" s="4" t="str" cm="1">
        <f t="array" ref="K1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5" s="4" t="str">
        <f>IF(ch_table[[#This Row],[Subject 1]]&lt;&gt;"House rose", "",SUMIF(ch_table[Day], ch_table[[#This Row],[Day]], ch_table[AAT]))</f>
        <v/>
      </c>
      <c r="M145" s="39">
        <f>SUM(INDEX(ch_table[AAT],1):ch_table[[#This Row],[AAT]])</f>
        <v>0.12291666666666679</v>
      </c>
    </row>
    <row r="146" spans="1:13" ht="16" x14ac:dyDescent="0.2">
      <c r="A146" s="2">
        <v>16</v>
      </c>
      <c r="B146" s="3">
        <v>45264</v>
      </c>
      <c r="C146" s="4">
        <v>0.9145833333333333</v>
      </c>
      <c r="D146" s="8" t="s">
        <v>29</v>
      </c>
      <c r="F146" s="9" t="s">
        <v>52</v>
      </c>
      <c r="G146" s="4" cm="1">
        <f t="array" ref="G1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1.2500000000000067E-2</v>
      </c>
      <c r="H146" s="4" t="str">
        <f>IF(ch_table[[#This Row],[Subject 1]]&lt;&gt;"House rose", "",SUMIF(ch_table[Day], ch_table[[#This Row],[Day]], ch_table[Duration]))</f>
        <v/>
      </c>
      <c r="I146" s="40">
        <f>SUM(INDEX(ch_table[Duration],1):ch_table[[#This Row],[Duration]])</f>
        <v>4.90763888888889</v>
      </c>
      <c r="J146" s="4" cm="1">
        <f t="array" ref="J1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46" s="4" cm="1">
        <f t="array" ref="K1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1.0416666666666741E-2</v>
      </c>
      <c r="L146" s="4" t="str">
        <f>IF(ch_table[[#This Row],[Subject 1]]&lt;&gt;"House rose", "",SUMIF(ch_table[Day], ch_table[[#This Row],[Day]], ch_table[AAT]))</f>
        <v/>
      </c>
      <c r="M146" s="39">
        <f>SUM(INDEX(ch_table[AAT],1):ch_table[[#This Row],[AAT]])</f>
        <v>0.13333333333333353</v>
      </c>
    </row>
    <row r="147" spans="1:13" ht="32" x14ac:dyDescent="0.2">
      <c r="A147" s="2">
        <v>16</v>
      </c>
      <c r="B147" s="3">
        <v>45264</v>
      </c>
      <c r="C147" s="4">
        <v>0.92708333333333337</v>
      </c>
      <c r="D147" s="8" t="s">
        <v>20</v>
      </c>
      <c r="E147" s="9" t="s">
        <v>362</v>
      </c>
      <c r="G147" s="4" cm="1">
        <f t="array" ref="G1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2.0138888888888928E-2</v>
      </c>
      <c r="H147" s="4" t="str">
        <f>IF(ch_table[[#This Row],[Subject 1]]&lt;&gt;"House rose", "",SUMIF(ch_table[Day], ch_table[[#This Row],[Day]], ch_table[Duration]))</f>
        <v/>
      </c>
      <c r="I147" s="40">
        <f>SUM(INDEX(ch_table[Duration],1):ch_table[[#This Row],[Duration]])</f>
        <v>4.9277777777777789</v>
      </c>
      <c r="J147" s="4" cm="1">
        <f t="array" ref="J1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47" s="4" cm="1">
        <f t="array" ref="K1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2.0138888888888928E-2</v>
      </c>
      <c r="L147" s="4" t="str">
        <f>IF(ch_table[[#This Row],[Subject 1]]&lt;&gt;"House rose", "",SUMIF(ch_table[Day], ch_table[[#This Row],[Day]], ch_table[AAT]))</f>
        <v/>
      </c>
      <c r="M147" s="39">
        <f>SUM(INDEX(ch_table[AAT],1):ch_table[[#This Row],[AAT]])</f>
        <v>0.15347222222222245</v>
      </c>
    </row>
    <row r="148" spans="1:13" x14ac:dyDescent="0.2">
      <c r="A148" s="2">
        <v>16</v>
      </c>
      <c r="B148" s="3">
        <v>45264</v>
      </c>
      <c r="C148" s="4">
        <v>0.9472222222222223</v>
      </c>
      <c r="D148" s="8" t="s">
        <v>22</v>
      </c>
      <c r="G148" s="4" t="str" cm="1">
        <f t="array" ref="G1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48" s="4">
        <f>IF(ch_table[[#This Row],[Subject 1]]&lt;&gt;"House rose", "",SUMIF(ch_table[Day], ch_table[[#This Row],[Day]], ch_table[Duration]))</f>
        <v>0.34305555555555567</v>
      </c>
      <c r="I148" s="40">
        <f>SUM(INDEX(ch_table[Duration],1):ch_table[[#This Row],[Duration]])</f>
        <v>4.9277777777777789</v>
      </c>
      <c r="J148" s="4" cm="1">
        <f t="array" ref="J1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48" s="4" t="str" cm="1">
        <f t="array" ref="K1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8" s="4">
        <f>IF(ch_table[[#This Row],[Subject 1]]&lt;&gt;"House rose", "",SUMIF(ch_table[Day], ch_table[[#This Row],[Day]], ch_table[AAT]))</f>
        <v>3.0555555555555669E-2</v>
      </c>
      <c r="M148" s="39">
        <f>SUM(INDEX(ch_table[AAT],1):ch_table[[#This Row],[AAT]])</f>
        <v>0.15347222222222245</v>
      </c>
    </row>
    <row r="149" spans="1:13" x14ac:dyDescent="0.2">
      <c r="A149" s="2">
        <v>17</v>
      </c>
      <c r="B149" s="3">
        <v>45265</v>
      </c>
      <c r="C149" s="4">
        <v>0.47916666666666669</v>
      </c>
      <c r="D149" s="8" t="s">
        <v>13</v>
      </c>
      <c r="G149" s="4" cm="1">
        <f t="array" ref="G1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49" s="4" t="str">
        <f>IF(ch_table[[#This Row],[Subject 1]]&lt;&gt;"House rose", "",SUMIF(ch_table[Day], ch_table[[#This Row],[Day]], ch_table[Duration]))</f>
        <v/>
      </c>
      <c r="I149" s="40">
        <f>SUM(INDEX(ch_table[Duration],1):ch_table[[#This Row],[Duration]])</f>
        <v>4.9305555555555571</v>
      </c>
      <c r="J149" s="4" cm="1">
        <f t="array" ref="J1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9" s="4" t="str" cm="1">
        <f t="array" ref="K1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9" s="4" t="str">
        <f>IF(ch_table[[#This Row],[Subject 1]]&lt;&gt;"House rose", "",SUMIF(ch_table[Day], ch_table[[#This Row],[Day]], ch_table[AAT]))</f>
        <v/>
      </c>
      <c r="M149" s="39">
        <f>SUM(INDEX(ch_table[AAT],1):ch_table[[#This Row],[AAT]])</f>
        <v>0.15347222222222245</v>
      </c>
    </row>
    <row r="150" spans="1:13" ht="16" x14ac:dyDescent="0.2">
      <c r="A150" s="2">
        <v>17</v>
      </c>
      <c r="B150" s="3">
        <v>45265</v>
      </c>
      <c r="C150" s="4">
        <v>0.48194444444444445</v>
      </c>
      <c r="D150" s="8" t="s">
        <v>41</v>
      </c>
      <c r="E150" s="9" t="s">
        <v>363</v>
      </c>
      <c r="G150" s="4" cm="1">
        <f t="array" ref="G1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3.2638888888888828E-2</v>
      </c>
      <c r="H150" s="4" t="str">
        <f>IF(ch_table[[#This Row],[Subject 1]]&lt;&gt;"House rose", "",SUMIF(ch_table[Day], ch_table[[#This Row],[Day]], ch_table[Duration]))</f>
        <v/>
      </c>
      <c r="I150" s="40">
        <f>SUM(INDEX(ch_table[Duration],1):ch_table[[#This Row],[Duration]])</f>
        <v>4.9631944444444462</v>
      </c>
      <c r="J150" s="4" cm="1">
        <f t="array" ref="J1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0" s="4" t="str" cm="1">
        <f t="array" ref="K1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0" s="4" t="str">
        <f>IF(ch_table[[#This Row],[Subject 1]]&lt;&gt;"House rose", "",SUMIF(ch_table[Day], ch_table[[#This Row],[Day]], ch_table[AAT]))</f>
        <v/>
      </c>
      <c r="M150" s="39">
        <f>SUM(INDEX(ch_table[AAT],1):ch_table[[#This Row],[AAT]])</f>
        <v>0.15347222222222245</v>
      </c>
    </row>
    <row r="151" spans="1:13" ht="16" x14ac:dyDescent="0.2">
      <c r="A151" s="2">
        <v>17</v>
      </c>
      <c r="B151" s="3">
        <v>45265</v>
      </c>
      <c r="C151" s="4">
        <v>0.51458333333333328</v>
      </c>
      <c r="D151" s="8" t="s">
        <v>43</v>
      </c>
      <c r="E151" s="9" t="s">
        <v>363</v>
      </c>
      <c r="G151" s="4" cm="1">
        <f t="array" ref="G1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1.5972222222222276E-2</v>
      </c>
      <c r="H151" s="4" t="str">
        <f>IF(ch_table[[#This Row],[Subject 1]]&lt;&gt;"House rose", "",SUMIF(ch_table[Day], ch_table[[#This Row],[Day]], ch_table[Duration]))</f>
        <v/>
      </c>
      <c r="I151" s="40">
        <f>SUM(INDEX(ch_table[Duration],1):ch_table[[#This Row],[Duration]])</f>
        <v>4.9791666666666687</v>
      </c>
      <c r="J151" s="4" cm="1">
        <f t="array" ref="J1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1" s="4" t="str" cm="1">
        <f t="array" ref="K1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1" s="4" t="str">
        <f>IF(ch_table[[#This Row],[Subject 1]]&lt;&gt;"House rose", "",SUMIF(ch_table[Day], ch_table[[#This Row],[Day]], ch_table[AAT]))</f>
        <v/>
      </c>
      <c r="M151" s="39">
        <f>SUM(INDEX(ch_table[AAT],1):ch_table[[#This Row],[AAT]])</f>
        <v>0.15347222222222245</v>
      </c>
    </row>
    <row r="152" spans="1:13" ht="48" x14ac:dyDescent="0.2">
      <c r="A152" s="2">
        <v>17</v>
      </c>
      <c r="B152" s="3">
        <v>45265</v>
      </c>
      <c r="C152" s="4">
        <v>0.53055555555555556</v>
      </c>
      <c r="D152" s="8" t="s">
        <v>24</v>
      </c>
      <c r="E152" s="9" t="s">
        <v>364</v>
      </c>
      <c r="G152" s="4" cm="1">
        <f t="array" ref="G1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2.6388888888888906E-2</v>
      </c>
      <c r="H152" s="4" t="str">
        <f>IF(ch_table[[#This Row],[Subject 1]]&lt;&gt;"House rose", "",SUMIF(ch_table[Day], ch_table[[#This Row],[Day]], ch_table[Duration]))</f>
        <v/>
      </c>
      <c r="I152" s="40">
        <f>SUM(INDEX(ch_table[Duration],1):ch_table[[#This Row],[Duration]])</f>
        <v>5.0055555555555573</v>
      </c>
      <c r="J152" s="4" cm="1">
        <f t="array" ref="J1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2" s="4" t="str" cm="1">
        <f t="array" ref="K1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2" s="4" t="str">
        <f>IF(ch_table[[#This Row],[Subject 1]]&lt;&gt;"House rose", "",SUMIF(ch_table[Day], ch_table[[#This Row],[Day]], ch_table[AAT]))</f>
        <v/>
      </c>
      <c r="M152" s="39">
        <f>SUM(INDEX(ch_table[AAT],1):ch_table[[#This Row],[AAT]])</f>
        <v>0.15347222222222245</v>
      </c>
    </row>
    <row r="153" spans="1:13" ht="16" x14ac:dyDescent="0.2">
      <c r="A153" s="2">
        <v>17</v>
      </c>
      <c r="B153" s="3">
        <v>45265</v>
      </c>
      <c r="C153" s="4">
        <v>0.55694444444444446</v>
      </c>
      <c r="D153" s="8" t="s">
        <v>181</v>
      </c>
      <c r="E153" s="9" t="s">
        <v>365</v>
      </c>
      <c r="G153" s="4" cm="1">
        <f t="array" ref="G1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0.1347222222222223</v>
      </c>
      <c r="H153" s="4" t="str">
        <f>IF(ch_table[[#This Row],[Subject 1]]&lt;&gt;"House rose", "",SUMIF(ch_table[Day], ch_table[[#This Row],[Day]], ch_table[Duration]))</f>
        <v/>
      </c>
      <c r="I153" s="40">
        <f>SUM(INDEX(ch_table[Duration],1):ch_table[[#This Row],[Duration]])</f>
        <v>5.1402777777777793</v>
      </c>
      <c r="J153" s="4" cm="1">
        <f t="array" ref="J1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3" s="4" t="str" cm="1">
        <f t="array" ref="K1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3" s="4" t="str">
        <f>IF(ch_table[[#This Row],[Subject 1]]&lt;&gt;"House rose", "",SUMIF(ch_table[Day], ch_table[[#This Row],[Day]], ch_table[AAT]))</f>
        <v/>
      </c>
      <c r="M153" s="39">
        <f>SUM(INDEX(ch_table[AAT],1):ch_table[[#This Row],[AAT]])</f>
        <v>0.15347222222222245</v>
      </c>
    </row>
    <row r="154" spans="1:13" ht="16" x14ac:dyDescent="0.2">
      <c r="A154" s="2">
        <v>17</v>
      </c>
      <c r="B154" s="3">
        <v>45265</v>
      </c>
      <c r="C154" s="4">
        <v>0.69166666666666676</v>
      </c>
      <c r="D154" s="8" t="s">
        <v>181</v>
      </c>
      <c r="E154" s="9" t="s">
        <v>366</v>
      </c>
      <c r="G154" s="4" cm="1">
        <f t="array" ref="G1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0.10069444444444431</v>
      </c>
      <c r="H154" s="4" t="str">
        <f>IF(ch_table[[#This Row],[Subject 1]]&lt;&gt;"House rose", "",SUMIF(ch_table[Day], ch_table[[#This Row],[Day]], ch_table[Duration]))</f>
        <v/>
      </c>
      <c r="I154" s="40">
        <f>SUM(INDEX(ch_table[Duration],1):ch_table[[#This Row],[Duration]])</f>
        <v>5.2409722222222239</v>
      </c>
      <c r="J154" s="4" cm="1">
        <f t="array" ref="J1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4" s="4" cm="1">
        <f t="array" ref="K1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54" s="4" t="str">
        <f>IF(ch_table[[#This Row],[Subject 1]]&lt;&gt;"House rose", "",SUMIF(ch_table[Day], ch_table[[#This Row],[Day]], ch_table[AAT]))</f>
        <v/>
      </c>
      <c r="M154" s="39">
        <f>SUM(INDEX(ch_table[AAT],1):ch_table[[#This Row],[AAT]])</f>
        <v>0.1541666666666669</v>
      </c>
    </row>
    <row r="155" spans="1:13" ht="32" x14ac:dyDescent="0.2">
      <c r="A155" s="2">
        <v>17</v>
      </c>
      <c r="B155" s="3">
        <v>45265</v>
      </c>
      <c r="C155" s="4">
        <v>0.79236111111111107</v>
      </c>
      <c r="D155" s="8" t="s">
        <v>63</v>
      </c>
      <c r="E155" s="9" t="s">
        <v>367</v>
      </c>
      <c r="G155" s="4" cm="1">
        <f t="array" ref="G1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55" s="4" t="str">
        <f>IF(ch_table[[#This Row],[Subject 1]]&lt;&gt;"House rose", "",SUMIF(ch_table[Day], ch_table[[#This Row],[Day]], ch_table[Duration]))</f>
        <v/>
      </c>
      <c r="I155" s="40">
        <f>SUM(INDEX(ch_table[Duration],1):ch_table[[#This Row],[Duration]])</f>
        <v>5.2430555555555571</v>
      </c>
      <c r="J155" s="4" cm="1">
        <f t="array" ref="J1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5" s="4" cm="1">
        <f t="array" ref="K1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2.0833333333333259E-3</v>
      </c>
      <c r="L155" s="4" t="str">
        <f>IF(ch_table[[#This Row],[Subject 1]]&lt;&gt;"House rose", "",SUMIF(ch_table[Day], ch_table[[#This Row],[Day]], ch_table[AAT]))</f>
        <v/>
      </c>
      <c r="M155" s="39">
        <f>SUM(INDEX(ch_table[AAT],1):ch_table[[#This Row],[AAT]])</f>
        <v>0.15625000000000022</v>
      </c>
    </row>
    <row r="156" spans="1:13" x14ac:dyDescent="0.2">
      <c r="A156" s="2">
        <v>17</v>
      </c>
      <c r="B156" s="3">
        <v>45265</v>
      </c>
      <c r="C156" s="4">
        <v>0.7944444444444444</v>
      </c>
      <c r="D156" s="8" t="s">
        <v>22</v>
      </c>
      <c r="G156" s="4" t="str" cm="1">
        <f t="array" ref="G1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56" s="4">
        <f>IF(ch_table[[#This Row],[Subject 1]]&lt;&gt;"House rose", "",SUMIF(ch_table[Day], ch_table[[#This Row],[Day]], ch_table[Duration]))</f>
        <v>0.31527777777777771</v>
      </c>
      <c r="I156" s="40">
        <f>SUM(INDEX(ch_table[Duration],1):ch_table[[#This Row],[Duration]])</f>
        <v>5.2430555555555571</v>
      </c>
      <c r="J156" s="4" cm="1">
        <f t="array" ref="J1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6" s="4" t="str" cm="1">
        <f t="array" ref="K1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6" s="4">
        <f>IF(ch_table[[#This Row],[Subject 1]]&lt;&gt;"House rose", "",SUMIF(ch_table[Day], ch_table[[#This Row],[Day]], ch_table[AAT]))</f>
        <v>2.7777777777777679E-3</v>
      </c>
      <c r="M156" s="39">
        <f>SUM(INDEX(ch_table[AAT],1):ch_table[[#This Row],[AAT]])</f>
        <v>0.15625000000000022</v>
      </c>
    </row>
    <row r="157" spans="1:13" x14ac:dyDescent="0.2">
      <c r="A157" s="2">
        <v>18</v>
      </c>
      <c r="B157" s="3">
        <v>45266</v>
      </c>
      <c r="C157" s="4">
        <v>0.47916666666666669</v>
      </c>
      <c r="D157" s="8" t="s">
        <v>13</v>
      </c>
      <c r="G157" s="4" cm="1">
        <f t="array" ref="G1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57" s="4" t="str">
        <f>IF(ch_table[[#This Row],[Subject 1]]&lt;&gt;"House rose", "",SUMIF(ch_table[Day], ch_table[[#This Row],[Day]], ch_table[Duration]))</f>
        <v/>
      </c>
      <c r="I157" s="40">
        <f>SUM(INDEX(ch_table[Duration],1):ch_table[[#This Row],[Duration]])</f>
        <v>5.2458333333333353</v>
      </c>
      <c r="J157" s="4" cm="1">
        <f t="array" ref="J1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7" s="4" t="str" cm="1">
        <f t="array" ref="K1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7" s="4" t="str">
        <f>IF(ch_table[[#This Row],[Subject 1]]&lt;&gt;"House rose", "",SUMIF(ch_table[Day], ch_table[[#This Row],[Day]], ch_table[AAT]))</f>
        <v/>
      </c>
      <c r="M157" s="39">
        <f>SUM(INDEX(ch_table[AAT],1):ch_table[[#This Row],[AAT]])</f>
        <v>0.15625000000000022</v>
      </c>
    </row>
    <row r="158" spans="1:13" ht="16" x14ac:dyDescent="0.2">
      <c r="A158" s="2">
        <v>18</v>
      </c>
      <c r="B158" s="3">
        <v>45266</v>
      </c>
      <c r="C158" s="4">
        <v>0.48194444444444445</v>
      </c>
      <c r="D158" s="8" t="s">
        <v>41</v>
      </c>
      <c r="E158" s="9" t="s">
        <v>368</v>
      </c>
      <c r="G158" s="4" cm="1">
        <f t="array" ref="G1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1.8749999999999989E-2</v>
      </c>
      <c r="H158" s="4" t="str">
        <f>IF(ch_table[[#This Row],[Subject 1]]&lt;&gt;"House rose", "",SUMIF(ch_table[Day], ch_table[[#This Row],[Day]], ch_table[Duration]))</f>
        <v/>
      </c>
      <c r="I158" s="40">
        <f>SUM(INDEX(ch_table[Duration],1):ch_table[[#This Row],[Duration]])</f>
        <v>5.2645833333333352</v>
      </c>
      <c r="J158" s="4" cm="1">
        <f t="array" ref="J1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8" s="4" t="str" cm="1">
        <f t="array" ref="K1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8" s="4" t="str">
        <f>IF(ch_table[[#This Row],[Subject 1]]&lt;&gt;"House rose", "",SUMIF(ch_table[Day], ch_table[[#This Row],[Day]], ch_table[AAT]))</f>
        <v/>
      </c>
      <c r="M158" s="39">
        <f>SUM(INDEX(ch_table[AAT],1):ch_table[[#This Row],[AAT]])</f>
        <v>0.15625000000000022</v>
      </c>
    </row>
    <row r="159" spans="1:13" ht="16" x14ac:dyDescent="0.2">
      <c r="A159" s="2">
        <v>18</v>
      </c>
      <c r="B159" s="3">
        <v>45266</v>
      </c>
      <c r="C159" s="4">
        <v>0.50069444444444444</v>
      </c>
      <c r="D159" s="8" t="s">
        <v>16</v>
      </c>
      <c r="E159" s="9" t="s">
        <v>369</v>
      </c>
      <c r="G159" s="4" cm="1">
        <f t="array" ref="G1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59" s="4" t="str">
        <f>IF(ch_table[[#This Row],[Subject 1]]&lt;&gt;"House rose", "",SUMIF(ch_table[Day], ch_table[[#This Row],[Day]], ch_table[Duration]))</f>
        <v/>
      </c>
      <c r="I159" s="40">
        <f>SUM(INDEX(ch_table[Duration],1):ch_table[[#This Row],[Duration]])</f>
        <v>5.2652777777777793</v>
      </c>
      <c r="J159" s="4" cm="1">
        <f t="array" ref="J1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9" s="4" t="str" cm="1">
        <f t="array" ref="K1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9" s="4" t="str">
        <f>IF(ch_table[[#This Row],[Subject 1]]&lt;&gt;"House rose", "",SUMIF(ch_table[Day], ch_table[[#This Row],[Day]], ch_table[AAT]))</f>
        <v/>
      </c>
      <c r="M159" s="39">
        <f>SUM(INDEX(ch_table[AAT],1):ch_table[[#This Row],[AAT]])</f>
        <v>0.15625000000000022</v>
      </c>
    </row>
    <row r="160" spans="1:13" ht="16" x14ac:dyDescent="0.2">
      <c r="A160" s="2">
        <v>18</v>
      </c>
      <c r="B160" s="3">
        <v>45266</v>
      </c>
      <c r="C160" s="4">
        <v>0.50138888888888888</v>
      </c>
      <c r="D160" s="8" t="s">
        <v>41</v>
      </c>
      <c r="E160" s="9" t="s">
        <v>58</v>
      </c>
      <c r="G160" s="4" cm="1">
        <f t="array" ref="G1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2.9861111111111116E-2</v>
      </c>
      <c r="H160" s="4" t="str">
        <f>IF(ch_table[[#This Row],[Subject 1]]&lt;&gt;"House rose", "",SUMIF(ch_table[Day], ch_table[[#This Row],[Day]], ch_table[Duration]))</f>
        <v/>
      </c>
      <c r="I160" s="40">
        <f>SUM(INDEX(ch_table[Duration],1):ch_table[[#This Row],[Duration]])</f>
        <v>5.2951388888888902</v>
      </c>
      <c r="J160" s="4" cm="1">
        <f t="array" ref="J1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0" s="4" t="str" cm="1">
        <f t="array" ref="K1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0" s="4" t="str">
        <f>IF(ch_table[[#This Row],[Subject 1]]&lt;&gt;"House rose", "",SUMIF(ch_table[Day], ch_table[[#This Row],[Day]], ch_table[AAT]))</f>
        <v/>
      </c>
      <c r="M160" s="39">
        <f>SUM(INDEX(ch_table[AAT],1):ch_table[[#This Row],[AAT]])</f>
        <v>0.15625000000000022</v>
      </c>
    </row>
    <row r="161" spans="1:13" ht="48" x14ac:dyDescent="0.2">
      <c r="A161" s="2">
        <v>18</v>
      </c>
      <c r="B161" s="3">
        <v>45266</v>
      </c>
      <c r="C161" s="4">
        <v>0.53125</v>
      </c>
      <c r="D161" s="8" t="s">
        <v>27</v>
      </c>
      <c r="E161" s="9" t="s">
        <v>370</v>
      </c>
      <c r="G161" s="4" cm="1">
        <f t="array" ref="G1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4.3055555555555514E-2</v>
      </c>
      <c r="H161" s="4" t="str">
        <f>IF(ch_table[[#This Row],[Subject 1]]&lt;&gt;"House rose", "",SUMIF(ch_table[Day], ch_table[[#This Row],[Day]], ch_table[Duration]))</f>
        <v/>
      </c>
      <c r="I161" s="40">
        <f>SUM(INDEX(ch_table[Duration],1):ch_table[[#This Row],[Duration]])</f>
        <v>5.3381944444444454</v>
      </c>
      <c r="J161" s="4" cm="1">
        <f t="array" ref="J1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1" s="4" t="str" cm="1">
        <f t="array" ref="K1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1" s="4" t="str">
        <f>IF(ch_table[[#This Row],[Subject 1]]&lt;&gt;"House rose", "",SUMIF(ch_table[Day], ch_table[[#This Row],[Day]], ch_table[AAT]))</f>
        <v/>
      </c>
      <c r="M161" s="39">
        <f>SUM(INDEX(ch_table[AAT],1):ch_table[[#This Row],[AAT]])</f>
        <v>0.15625000000000022</v>
      </c>
    </row>
    <row r="162" spans="1:13" ht="32" x14ac:dyDescent="0.2">
      <c r="A162" s="2">
        <v>18</v>
      </c>
      <c r="B162" s="3">
        <v>45266</v>
      </c>
      <c r="C162" s="4">
        <v>0.57430555555555551</v>
      </c>
      <c r="D162" s="8" t="s">
        <v>27</v>
      </c>
      <c r="E162" s="9" t="s">
        <v>371</v>
      </c>
      <c r="G162" s="4" cm="1">
        <f t="array" ref="G1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3.9583333333333304E-2</v>
      </c>
      <c r="H162" s="4" t="str">
        <f>IF(ch_table[[#This Row],[Subject 1]]&lt;&gt;"House rose", "",SUMIF(ch_table[Day], ch_table[[#This Row],[Day]], ch_table[Duration]))</f>
        <v/>
      </c>
      <c r="I162" s="40">
        <f>SUM(INDEX(ch_table[Duration],1):ch_table[[#This Row],[Duration]])</f>
        <v>5.3777777777777782</v>
      </c>
      <c r="J162" s="4" cm="1">
        <f t="array" ref="J1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2" s="4" t="str" cm="1">
        <f t="array" ref="K1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2" s="4" t="str">
        <f>IF(ch_table[[#This Row],[Subject 1]]&lt;&gt;"House rose", "",SUMIF(ch_table[Day], ch_table[[#This Row],[Day]], ch_table[AAT]))</f>
        <v/>
      </c>
      <c r="M162" s="39">
        <f>SUM(INDEX(ch_table[AAT],1):ch_table[[#This Row],[AAT]])</f>
        <v>0.15625000000000022</v>
      </c>
    </row>
    <row r="163" spans="1:13" ht="48" x14ac:dyDescent="0.2">
      <c r="A163" s="2">
        <v>18</v>
      </c>
      <c r="B163" s="3">
        <v>45266</v>
      </c>
      <c r="C163" s="4">
        <v>0.61388888888888882</v>
      </c>
      <c r="D163" s="8" t="s">
        <v>79</v>
      </c>
      <c r="E163" s="9" t="s">
        <v>372</v>
      </c>
      <c r="G163" s="4" cm="1">
        <f t="array" ref="G1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3.4722222222223209E-3</v>
      </c>
      <c r="H163" s="4" t="str">
        <f>IF(ch_table[[#This Row],[Subject 1]]&lt;&gt;"House rose", "",SUMIF(ch_table[Day], ch_table[[#This Row],[Day]], ch_table[Duration]))</f>
        <v/>
      </c>
      <c r="I163" s="40">
        <f>SUM(INDEX(ch_table[Duration],1):ch_table[[#This Row],[Duration]])</f>
        <v>5.3812500000000005</v>
      </c>
      <c r="J163" s="4" cm="1">
        <f t="array" ref="J1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3" s="4" t="str" cm="1">
        <f t="array" ref="K1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3" s="4" t="str">
        <f>IF(ch_table[[#This Row],[Subject 1]]&lt;&gt;"House rose", "",SUMIF(ch_table[Day], ch_table[[#This Row],[Day]], ch_table[AAT]))</f>
        <v/>
      </c>
      <c r="M163" s="39">
        <f>SUM(INDEX(ch_table[AAT],1):ch_table[[#This Row],[AAT]])</f>
        <v>0.15625000000000022</v>
      </c>
    </row>
    <row r="164" spans="1:13" ht="16" x14ac:dyDescent="0.2">
      <c r="A164" s="2">
        <v>18</v>
      </c>
      <c r="B164" s="3">
        <v>45266</v>
      </c>
      <c r="C164" s="4">
        <v>0.61736111111111114</v>
      </c>
      <c r="D164" s="8" t="s">
        <v>183</v>
      </c>
      <c r="E164" s="9" t="s">
        <v>373</v>
      </c>
      <c r="G164" s="4" cm="1">
        <f t="array" ref="G1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1.1805555555555514E-2</v>
      </c>
      <c r="H164" s="4" t="str">
        <f>IF(ch_table[[#This Row],[Subject 1]]&lt;&gt;"House rose", "",SUMIF(ch_table[Day], ch_table[[#This Row],[Day]], ch_table[Duration]))</f>
        <v/>
      </c>
      <c r="I164" s="40">
        <f>SUM(INDEX(ch_table[Duration],1):ch_table[[#This Row],[Duration]])</f>
        <v>5.3930555555555557</v>
      </c>
      <c r="J164" s="4" cm="1">
        <f t="array" ref="J1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4" s="4" t="str" cm="1">
        <f t="array" ref="K1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4" s="4" t="str">
        <f>IF(ch_table[[#This Row],[Subject 1]]&lt;&gt;"House rose", "",SUMIF(ch_table[Day], ch_table[[#This Row],[Day]], ch_table[AAT]))</f>
        <v/>
      </c>
      <c r="M164" s="39">
        <f>SUM(INDEX(ch_table[AAT],1):ch_table[[#This Row],[AAT]])</f>
        <v>0.15625000000000022</v>
      </c>
    </row>
    <row r="165" spans="1:13" ht="32" x14ac:dyDescent="0.2">
      <c r="A165" s="2">
        <v>18</v>
      </c>
      <c r="B165" s="3">
        <v>45266</v>
      </c>
      <c r="C165" s="4">
        <v>0.62916666666666665</v>
      </c>
      <c r="D165" s="8" t="s">
        <v>80</v>
      </c>
      <c r="E165" s="9" t="s">
        <v>984</v>
      </c>
      <c r="G165" s="4" cm="1">
        <f t="array" ref="G1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0.12638888888888888</v>
      </c>
      <c r="H165" s="4" t="str">
        <f>IF(ch_table[[#This Row],[Subject 1]]&lt;&gt;"House rose", "",SUMIF(ch_table[Day], ch_table[[#This Row],[Day]], ch_table[Duration]))</f>
        <v/>
      </c>
      <c r="I165" s="40">
        <f>SUM(INDEX(ch_table[Duration],1):ch_table[[#This Row],[Duration]])</f>
        <v>5.5194444444444448</v>
      </c>
      <c r="J165" s="4" cm="1">
        <f t="array" ref="J1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5" s="4" t="str" cm="1">
        <f t="array" ref="K1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5" s="4" t="str">
        <f>IF(ch_table[[#This Row],[Subject 1]]&lt;&gt;"House rose", "",SUMIF(ch_table[Day], ch_table[[#This Row],[Day]], ch_table[AAT]))</f>
        <v/>
      </c>
      <c r="M165" s="39">
        <f>SUM(INDEX(ch_table[AAT],1):ch_table[[#This Row],[AAT]])</f>
        <v>0.15625000000000022</v>
      </c>
    </row>
    <row r="166" spans="1:13" ht="32" x14ac:dyDescent="0.2">
      <c r="A166" s="2">
        <v>18</v>
      </c>
      <c r="B166" s="3">
        <v>45266</v>
      </c>
      <c r="C166" s="4">
        <v>0.75555555555555554</v>
      </c>
      <c r="D166" s="8" t="s">
        <v>27</v>
      </c>
      <c r="E166" s="9" t="s">
        <v>374</v>
      </c>
      <c r="G166" s="4" cm="1">
        <f t="array" ref="G1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5.3472222222222254E-2</v>
      </c>
      <c r="H166" s="4" t="str">
        <f>IF(ch_table[[#This Row],[Subject 1]]&lt;&gt;"House rose", "",SUMIF(ch_table[Day], ch_table[[#This Row],[Day]], ch_table[Duration]))</f>
        <v/>
      </c>
      <c r="I166" s="40">
        <f>SUM(INDEX(ch_table[Duration],1):ch_table[[#This Row],[Duration]])</f>
        <v>5.572916666666667</v>
      </c>
      <c r="J166" s="4" cm="1">
        <f t="array" ref="J1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6" s="4" cm="1">
        <f t="array" ref="K1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1.736111111111116E-2</v>
      </c>
      <c r="L166" s="4" t="str">
        <f>IF(ch_table[[#This Row],[Subject 1]]&lt;&gt;"House rose", "",SUMIF(ch_table[Day], ch_table[[#This Row],[Day]], ch_table[AAT]))</f>
        <v/>
      </c>
      <c r="M166" s="39">
        <f>SUM(INDEX(ch_table[AAT],1):ch_table[[#This Row],[AAT]])</f>
        <v>0.17361111111111138</v>
      </c>
    </row>
    <row r="167" spans="1:13" ht="32" x14ac:dyDescent="0.2">
      <c r="A167" s="2">
        <v>18</v>
      </c>
      <c r="B167" s="3">
        <v>45266</v>
      </c>
      <c r="C167" s="4">
        <v>0.80902777777777779</v>
      </c>
      <c r="D167" s="8" t="s">
        <v>20</v>
      </c>
      <c r="E167" s="9" t="s">
        <v>375</v>
      </c>
      <c r="G167" s="4" cm="1">
        <f t="array" ref="G1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1.5972222222222276E-2</v>
      </c>
      <c r="H167" s="4" t="str">
        <f>IF(ch_table[[#This Row],[Subject 1]]&lt;&gt;"House rose", "",SUMIF(ch_table[Day], ch_table[[#This Row],[Day]], ch_table[Duration]))</f>
        <v/>
      </c>
      <c r="I167" s="40">
        <f>SUM(INDEX(ch_table[Duration],1):ch_table[[#This Row],[Duration]])</f>
        <v>5.5888888888888895</v>
      </c>
      <c r="J167" s="4" cm="1">
        <f t="array" ref="J1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7" s="4" cm="1">
        <f t="array" ref="K1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1.5972222222222276E-2</v>
      </c>
      <c r="L167" s="4" t="str">
        <f>IF(ch_table[[#This Row],[Subject 1]]&lt;&gt;"House rose", "",SUMIF(ch_table[Day], ch_table[[#This Row],[Day]], ch_table[AAT]))</f>
        <v/>
      </c>
      <c r="M167" s="39">
        <f>SUM(INDEX(ch_table[AAT],1):ch_table[[#This Row],[AAT]])</f>
        <v>0.18958333333333366</v>
      </c>
    </row>
    <row r="168" spans="1:13" x14ac:dyDescent="0.2">
      <c r="A168" s="2">
        <v>18</v>
      </c>
      <c r="B168" s="3">
        <v>45266</v>
      </c>
      <c r="C168" s="4">
        <v>0.82500000000000007</v>
      </c>
      <c r="D168" s="8" t="s">
        <v>22</v>
      </c>
      <c r="G168" s="4" t="str" cm="1">
        <f t="array" ref="G1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68" s="4">
        <f>IF(ch_table[[#This Row],[Subject 1]]&lt;&gt;"House rose", "",SUMIF(ch_table[Day], ch_table[[#This Row],[Day]], ch_table[Duration]))</f>
        <v>0.34583333333333338</v>
      </c>
      <c r="I168" s="40">
        <f>SUM(INDEX(ch_table[Duration],1):ch_table[[#This Row],[Duration]])</f>
        <v>5.5888888888888895</v>
      </c>
      <c r="J168" s="4" cm="1">
        <f t="array" ref="J1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8" s="4" t="str" cm="1">
        <f t="array" ref="K1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8" s="4">
        <f>IF(ch_table[[#This Row],[Subject 1]]&lt;&gt;"House rose", "",SUMIF(ch_table[Day], ch_table[[#This Row],[Day]], ch_table[AAT]))</f>
        <v>3.3333333333333437E-2</v>
      </c>
      <c r="M168" s="39">
        <f>SUM(INDEX(ch_table[AAT],1):ch_table[[#This Row],[AAT]])</f>
        <v>0.18958333333333366</v>
      </c>
    </row>
    <row r="169" spans="1:13" x14ac:dyDescent="0.2">
      <c r="A169" s="2">
        <v>19</v>
      </c>
      <c r="B169" s="3">
        <v>45267</v>
      </c>
      <c r="C169" s="4">
        <v>0.39583333333333331</v>
      </c>
      <c r="D169" s="8" t="s">
        <v>13</v>
      </c>
      <c r="G169" s="4" cm="1">
        <f t="array" ref="G1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69" s="4" t="str">
        <f>IF(ch_table[[#This Row],[Subject 1]]&lt;&gt;"House rose", "",SUMIF(ch_table[Day], ch_table[[#This Row],[Day]], ch_table[Duration]))</f>
        <v/>
      </c>
      <c r="I169" s="40">
        <f>SUM(INDEX(ch_table[Duration],1):ch_table[[#This Row],[Duration]])</f>
        <v>5.5916666666666668</v>
      </c>
      <c r="J169" s="4" cm="1">
        <f t="array" ref="J1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9" s="4" t="str" cm="1">
        <f t="array" ref="K1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9" s="4" t="str">
        <f>IF(ch_table[[#This Row],[Subject 1]]&lt;&gt;"House rose", "",SUMIF(ch_table[Day], ch_table[[#This Row],[Day]], ch_table[AAT]))</f>
        <v/>
      </c>
      <c r="M169" s="39">
        <f>SUM(INDEX(ch_table[AAT],1):ch_table[[#This Row],[AAT]])</f>
        <v>0.18958333333333366</v>
      </c>
    </row>
    <row r="170" spans="1:13" ht="16" x14ac:dyDescent="0.2">
      <c r="A170" s="2">
        <v>19</v>
      </c>
      <c r="B170" s="3">
        <v>45267</v>
      </c>
      <c r="C170" s="4">
        <v>0.39861111111111108</v>
      </c>
      <c r="D170" s="8" t="s">
        <v>41</v>
      </c>
      <c r="E170" s="9" t="s">
        <v>376</v>
      </c>
      <c r="G170" s="4" cm="1">
        <f t="array" ref="G1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1.8055555555555602E-2</v>
      </c>
      <c r="H170" s="4" t="str">
        <f>IF(ch_table[[#This Row],[Subject 1]]&lt;&gt;"House rose", "",SUMIF(ch_table[Day], ch_table[[#This Row],[Day]], ch_table[Duration]))</f>
        <v/>
      </c>
      <c r="I170" s="40">
        <f>SUM(INDEX(ch_table[Duration],1):ch_table[[#This Row],[Duration]])</f>
        <v>5.6097222222222225</v>
      </c>
      <c r="J170" s="4" cm="1">
        <f t="array" ref="J1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0" s="4" t="str" cm="1">
        <f t="array" ref="K1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0" s="4" t="str">
        <f>IF(ch_table[[#This Row],[Subject 1]]&lt;&gt;"House rose", "",SUMIF(ch_table[Day], ch_table[[#This Row],[Day]], ch_table[AAT]))</f>
        <v/>
      </c>
      <c r="M170" s="39">
        <f>SUM(INDEX(ch_table[AAT],1):ch_table[[#This Row],[AAT]])</f>
        <v>0.18958333333333366</v>
      </c>
    </row>
    <row r="171" spans="1:13" ht="16" x14ac:dyDescent="0.2">
      <c r="A171" s="2">
        <v>19</v>
      </c>
      <c r="B171" s="3">
        <v>45267</v>
      </c>
      <c r="C171" s="4">
        <v>0.41666666666666669</v>
      </c>
      <c r="D171" s="8" t="s">
        <v>43</v>
      </c>
      <c r="E171" s="9" t="s">
        <v>376</v>
      </c>
      <c r="G171" s="4" cm="1">
        <f t="array" ref="G1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2.2916666666666696E-2</v>
      </c>
      <c r="H171" s="4" t="str">
        <f>IF(ch_table[[#This Row],[Subject 1]]&lt;&gt;"House rose", "",SUMIF(ch_table[Day], ch_table[[#This Row],[Day]], ch_table[Duration]))</f>
        <v/>
      </c>
      <c r="I171" s="40">
        <f>SUM(INDEX(ch_table[Duration],1):ch_table[[#This Row],[Duration]])</f>
        <v>5.6326388888888896</v>
      </c>
      <c r="J171" s="4" cm="1">
        <f t="array" ref="J1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1" s="4" t="str" cm="1">
        <f t="array" ref="K1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1" s="4" t="str">
        <f>IF(ch_table[[#This Row],[Subject 1]]&lt;&gt;"House rose", "",SUMIF(ch_table[Day], ch_table[[#This Row],[Day]], ch_table[AAT]))</f>
        <v/>
      </c>
      <c r="M171" s="39">
        <f>SUM(INDEX(ch_table[AAT],1):ch_table[[#This Row],[AAT]])</f>
        <v>0.18958333333333366</v>
      </c>
    </row>
    <row r="172" spans="1:13" ht="64" x14ac:dyDescent="0.2">
      <c r="A172" s="2">
        <v>19</v>
      </c>
      <c r="B172" s="3">
        <v>45267</v>
      </c>
      <c r="C172" s="4">
        <v>0.43958333333333338</v>
      </c>
      <c r="D172" s="8" t="s">
        <v>24</v>
      </c>
      <c r="E172" s="9" t="s">
        <v>377</v>
      </c>
      <c r="G172" s="4" cm="1">
        <f t="array" ref="G1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1.388888888888884E-2</v>
      </c>
      <c r="H172" s="4" t="str">
        <f>IF(ch_table[[#This Row],[Subject 1]]&lt;&gt;"House rose", "",SUMIF(ch_table[Day], ch_table[[#This Row],[Day]], ch_table[Duration]))</f>
        <v/>
      </c>
      <c r="I172" s="40">
        <f>SUM(INDEX(ch_table[Duration],1):ch_table[[#This Row],[Duration]])</f>
        <v>5.6465277777777789</v>
      </c>
      <c r="J172" s="4" cm="1">
        <f t="array" ref="J1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2" s="4" t="str" cm="1">
        <f t="array" ref="K1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2" s="4" t="str">
        <f>IF(ch_table[[#This Row],[Subject 1]]&lt;&gt;"House rose", "",SUMIF(ch_table[Day], ch_table[[#This Row],[Day]], ch_table[AAT]))</f>
        <v/>
      </c>
      <c r="M172" s="39">
        <f>SUM(INDEX(ch_table[AAT],1):ch_table[[#This Row],[AAT]])</f>
        <v>0.18958333333333366</v>
      </c>
    </row>
    <row r="173" spans="1:13" ht="48" x14ac:dyDescent="0.2">
      <c r="A173" s="2">
        <v>19</v>
      </c>
      <c r="B173" s="3">
        <v>45267</v>
      </c>
      <c r="C173" s="4">
        <v>0.45347222222222222</v>
      </c>
      <c r="D173" s="8" t="s">
        <v>27</v>
      </c>
      <c r="E173" s="9" t="s">
        <v>378</v>
      </c>
      <c r="G173" s="4" cm="1">
        <f t="array" ref="G1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2.1527777777777812E-2</v>
      </c>
      <c r="H173" s="4" t="str">
        <f>IF(ch_table[[#This Row],[Subject 1]]&lt;&gt;"House rose", "",SUMIF(ch_table[Day], ch_table[[#This Row],[Day]], ch_table[Duration]))</f>
        <v/>
      </c>
      <c r="I173" s="40">
        <f>SUM(INDEX(ch_table[Duration],1):ch_table[[#This Row],[Duration]])</f>
        <v>5.668055555555557</v>
      </c>
      <c r="J173" s="4" cm="1">
        <f t="array" ref="J1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3" s="4" t="str" cm="1">
        <f t="array" ref="K1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3" s="4" t="str">
        <f>IF(ch_table[[#This Row],[Subject 1]]&lt;&gt;"House rose", "",SUMIF(ch_table[Day], ch_table[[#This Row],[Day]], ch_table[AAT]))</f>
        <v/>
      </c>
      <c r="M173" s="39">
        <f>SUM(INDEX(ch_table[AAT],1):ch_table[[#This Row],[AAT]])</f>
        <v>0.18958333333333366</v>
      </c>
    </row>
    <row r="174" spans="1:13" ht="16" x14ac:dyDescent="0.2">
      <c r="A174" s="2">
        <v>19</v>
      </c>
      <c r="B174" s="3">
        <v>45267</v>
      </c>
      <c r="C174" s="4">
        <v>0.47500000000000003</v>
      </c>
      <c r="D174" s="8" t="s">
        <v>35</v>
      </c>
      <c r="E174" s="9" t="s">
        <v>36</v>
      </c>
      <c r="G174" s="4" cm="1">
        <f t="array" ref="G1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4.0972222222222132E-2</v>
      </c>
      <c r="H174" s="4" t="str">
        <f>IF(ch_table[[#This Row],[Subject 1]]&lt;&gt;"House rose", "",SUMIF(ch_table[Day], ch_table[[#This Row],[Day]], ch_table[Duration]))</f>
        <v/>
      </c>
      <c r="I174" s="40">
        <f>SUM(INDEX(ch_table[Duration],1):ch_table[[#This Row],[Duration]])</f>
        <v>5.7090277777777789</v>
      </c>
      <c r="J174" s="4" cm="1">
        <f t="array" ref="J1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4" s="4" t="str" cm="1">
        <f t="array" ref="K1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4" s="4" t="str">
        <f>IF(ch_table[[#This Row],[Subject 1]]&lt;&gt;"House rose", "",SUMIF(ch_table[Day], ch_table[[#This Row],[Day]], ch_table[AAT]))</f>
        <v/>
      </c>
      <c r="M174" s="39">
        <f>SUM(INDEX(ch_table[AAT],1):ch_table[[#This Row],[AAT]])</f>
        <v>0.18958333333333366</v>
      </c>
    </row>
    <row r="175" spans="1:13" ht="32" x14ac:dyDescent="0.2">
      <c r="A175" s="2">
        <v>19</v>
      </c>
      <c r="B175" s="3">
        <v>45267</v>
      </c>
      <c r="C175" s="4">
        <v>0.51597222222222217</v>
      </c>
      <c r="D175" s="8" t="s">
        <v>27</v>
      </c>
      <c r="E175" s="9" t="s">
        <v>379</v>
      </c>
      <c r="G175" s="4" cm="1">
        <f t="array" ref="G1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2.5000000000000022E-2</v>
      </c>
      <c r="H175" s="4" t="str">
        <f>IF(ch_table[[#This Row],[Subject 1]]&lt;&gt;"House rose", "",SUMIF(ch_table[Day], ch_table[[#This Row],[Day]], ch_table[Duration]))</f>
        <v/>
      </c>
      <c r="I175" s="40">
        <f>SUM(INDEX(ch_table[Duration],1):ch_table[[#This Row],[Duration]])</f>
        <v>5.7340277777777793</v>
      </c>
      <c r="J175" s="4" cm="1">
        <f t="array" ref="J1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5" s="4" t="str" cm="1">
        <f t="array" ref="K1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5" s="4" t="str">
        <f>IF(ch_table[[#This Row],[Subject 1]]&lt;&gt;"House rose", "",SUMIF(ch_table[Day], ch_table[[#This Row],[Day]], ch_table[AAT]))</f>
        <v/>
      </c>
      <c r="M175" s="39">
        <f>SUM(INDEX(ch_table[AAT],1):ch_table[[#This Row],[AAT]])</f>
        <v>0.18958333333333366</v>
      </c>
    </row>
    <row r="176" spans="1:13" ht="16" x14ac:dyDescent="0.2">
      <c r="A176" s="2">
        <v>19</v>
      </c>
      <c r="B176" s="3">
        <v>45267</v>
      </c>
      <c r="C176" s="4">
        <v>0.54097222222222219</v>
      </c>
      <c r="D176" s="8" t="s">
        <v>165</v>
      </c>
      <c r="E176" s="9" t="s">
        <v>380</v>
      </c>
      <c r="G176" s="4" cm="1">
        <f t="array" ref="G1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0.11250000000000004</v>
      </c>
      <c r="H176" s="4" t="str">
        <f>IF(ch_table[[#This Row],[Subject 1]]&lt;&gt;"House rose", "",SUMIF(ch_table[Day], ch_table[[#This Row],[Day]], ch_table[Duration]))</f>
        <v/>
      </c>
      <c r="I176" s="40">
        <f>SUM(INDEX(ch_table[Duration],1):ch_table[[#This Row],[Duration]])</f>
        <v>5.8465277777777791</v>
      </c>
      <c r="J176" s="4" cm="1">
        <f t="array" ref="J1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6" s="4" t="str" cm="1">
        <f t="array" ref="K1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6" s="4" t="str">
        <f>IF(ch_table[[#This Row],[Subject 1]]&lt;&gt;"House rose", "",SUMIF(ch_table[Day], ch_table[[#This Row],[Day]], ch_table[AAT]))</f>
        <v/>
      </c>
      <c r="M176" s="39">
        <f>SUM(INDEX(ch_table[AAT],1):ch_table[[#This Row],[AAT]])</f>
        <v>0.18958333333333366</v>
      </c>
    </row>
    <row r="177" spans="1:13" ht="32" x14ac:dyDescent="0.2">
      <c r="A177" s="2">
        <v>19</v>
      </c>
      <c r="B177" s="3">
        <v>45267</v>
      </c>
      <c r="C177" s="4">
        <v>0.65347222222222223</v>
      </c>
      <c r="D177" s="8" t="s">
        <v>165</v>
      </c>
      <c r="E177" s="9" t="s">
        <v>381</v>
      </c>
      <c r="G177" s="4" cm="1">
        <f t="array" ref="G1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5.4861111111111138E-2</v>
      </c>
      <c r="H177" s="4" t="str">
        <f>IF(ch_table[[#This Row],[Subject 1]]&lt;&gt;"House rose", "",SUMIF(ch_table[Day], ch_table[[#This Row],[Day]], ch_table[Duration]))</f>
        <v/>
      </c>
      <c r="I177" s="40">
        <f>SUM(INDEX(ch_table[Duration],1):ch_table[[#This Row],[Duration]])</f>
        <v>5.9013888888888903</v>
      </c>
      <c r="J177" s="4" cm="1">
        <f t="array" ref="J1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7" s="4" t="str" cm="1">
        <f t="array" ref="K1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7" s="4" t="str">
        <f>IF(ch_table[[#This Row],[Subject 1]]&lt;&gt;"House rose", "",SUMIF(ch_table[Day], ch_table[[#This Row],[Day]], ch_table[AAT]))</f>
        <v/>
      </c>
      <c r="M177" s="39">
        <f>SUM(INDEX(ch_table[AAT],1):ch_table[[#This Row],[AAT]])</f>
        <v>0.18958333333333366</v>
      </c>
    </row>
    <row r="178" spans="1:13" ht="32" x14ac:dyDescent="0.2">
      <c r="A178" s="2">
        <v>19</v>
      </c>
      <c r="B178" s="3">
        <v>45267</v>
      </c>
      <c r="C178" s="4">
        <v>0.70833333333333337</v>
      </c>
      <c r="D178" s="8" t="s">
        <v>20</v>
      </c>
      <c r="E178" s="9" t="s">
        <v>382</v>
      </c>
      <c r="G178" s="4" cm="1">
        <f t="array" ref="G1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1.388888888888884E-2</v>
      </c>
      <c r="H178" s="4" t="str">
        <f>IF(ch_table[[#This Row],[Subject 1]]&lt;&gt;"House rose", "",SUMIF(ch_table[Day], ch_table[[#This Row],[Day]], ch_table[Duration]))</f>
        <v/>
      </c>
      <c r="I178" s="40">
        <f>SUM(INDEX(ch_table[Duration],1):ch_table[[#This Row],[Duration]])</f>
        <v>5.9152777777777796</v>
      </c>
      <c r="J178" s="4" cm="1">
        <f t="array" ref="J1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8" s="4" cm="1">
        <f t="array" ref="K1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1.388888888888884E-2</v>
      </c>
      <c r="L178" s="4" t="str">
        <f>IF(ch_table[[#This Row],[Subject 1]]&lt;&gt;"House rose", "",SUMIF(ch_table[Day], ch_table[[#This Row],[Day]], ch_table[AAT]))</f>
        <v/>
      </c>
      <c r="M178" s="39">
        <f>SUM(INDEX(ch_table[AAT],1):ch_table[[#This Row],[AAT]])</f>
        <v>0.2034722222222225</v>
      </c>
    </row>
    <row r="179" spans="1:13" x14ac:dyDescent="0.2">
      <c r="A179" s="2">
        <v>19</v>
      </c>
      <c r="B179" s="3">
        <v>45267</v>
      </c>
      <c r="C179" s="4">
        <v>0.72222222222222221</v>
      </c>
      <c r="D179" s="8" t="s">
        <v>22</v>
      </c>
      <c r="G179" s="4" t="str" cm="1">
        <f t="array" ref="G1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79" s="4">
        <f>IF(ch_table[[#This Row],[Subject 1]]&lt;&gt;"House rose", "",SUMIF(ch_table[Day], ch_table[[#This Row],[Day]], ch_table[Duration]))</f>
        <v>0.3263888888888889</v>
      </c>
      <c r="I179" s="40">
        <f>SUM(INDEX(ch_table[Duration],1):ch_table[[#This Row],[Duration]])</f>
        <v>5.9152777777777796</v>
      </c>
      <c r="J179" s="4" cm="1">
        <f t="array" ref="J1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9" s="4" t="str" cm="1">
        <f t="array" ref="K1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9" s="4">
        <f>IF(ch_table[[#This Row],[Subject 1]]&lt;&gt;"House rose", "",SUMIF(ch_table[Day], ch_table[[#This Row],[Day]], ch_table[AAT]))</f>
        <v>1.388888888888884E-2</v>
      </c>
      <c r="M179" s="39">
        <f>SUM(INDEX(ch_table[AAT],1):ch_table[[#This Row],[AAT]])</f>
        <v>0.2034722222222225</v>
      </c>
    </row>
    <row r="180" spans="1:13" x14ac:dyDescent="0.2">
      <c r="A180" s="2">
        <v>20</v>
      </c>
      <c r="B180" s="3">
        <v>45271</v>
      </c>
      <c r="C180" s="4">
        <v>0.60416666666666663</v>
      </c>
      <c r="D180" s="8" t="s">
        <v>13</v>
      </c>
      <c r="G180" s="4" cm="1">
        <f t="array" ref="G1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80" s="4" t="str">
        <f>IF(ch_table[[#This Row],[Subject 1]]&lt;&gt;"House rose", "",SUMIF(ch_table[Day], ch_table[[#This Row],[Day]], ch_table[Duration]))</f>
        <v/>
      </c>
      <c r="I180" s="40">
        <f>SUM(INDEX(ch_table[Duration],1):ch_table[[#This Row],[Duration]])</f>
        <v>5.9180555555555578</v>
      </c>
      <c r="J180" s="4" cm="1">
        <f t="array" ref="J1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0" s="4" t="str" cm="1">
        <f t="array" ref="K1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0" s="4" t="str">
        <f>IF(ch_table[[#This Row],[Subject 1]]&lt;&gt;"House rose", "",SUMIF(ch_table[Day], ch_table[[#This Row],[Day]], ch_table[AAT]))</f>
        <v/>
      </c>
      <c r="M180" s="39">
        <f>SUM(INDEX(ch_table[AAT],1):ch_table[[#This Row],[AAT]])</f>
        <v>0.2034722222222225</v>
      </c>
    </row>
    <row r="181" spans="1:13" ht="16" x14ac:dyDescent="0.2">
      <c r="A181" s="2">
        <v>20</v>
      </c>
      <c r="B181" s="3">
        <v>45271</v>
      </c>
      <c r="C181" s="4">
        <v>0.6069444444444444</v>
      </c>
      <c r="D181" s="8" t="s">
        <v>41</v>
      </c>
      <c r="E181" s="9" t="s">
        <v>383</v>
      </c>
      <c r="G181" s="4" cm="1">
        <f t="array" ref="G1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2.777777777777779E-2</v>
      </c>
      <c r="H181" s="4" t="str">
        <f>IF(ch_table[[#This Row],[Subject 1]]&lt;&gt;"House rose", "",SUMIF(ch_table[Day], ch_table[[#This Row],[Day]], ch_table[Duration]))</f>
        <v/>
      </c>
      <c r="I181" s="40">
        <f>SUM(INDEX(ch_table[Duration],1):ch_table[[#This Row],[Duration]])</f>
        <v>5.9458333333333355</v>
      </c>
      <c r="J181" s="4" cm="1">
        <f t="array" ref="J1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1" s="4" t="str" cm="1">
        <f t="array" ref="K1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1" s="4" t="str">
        <f>IF(ch_table[[#This Row],[Subject 1]]&lt;&gt;"House rose", "",SUMIF(ch_table[Day], ch_table[[#This Row],[Day]], ch_table[AAT]))</f>
        <v/>
      </c>
      <c r="M181" s="39">
        <f>SUM(INDEX(ch_table[AAT],1):ch_table[[#This Row],[AAT]])</f>
        <v>0.2034722222222225</v>
      </c>
    </row>
    <row r="182" spans="1:13" ht="16" x14ac:dyDescent="0.2">
      <c r="A182" s="2">
        <v>20</v>
      </c>
      <c r="B182" s="3">
        <v>45271</v>
      </c>
      <c r="C182" s="4">
        <v>0.63472222222222219</v>
      </c>
      <c r="D182" s="8" t="s">
        <v>43</v>
      </c>
      <c r="E182" s="9" t="s">
        <v>383</v>
      </c>
      <c r="G182" s="4" cm="1">
        <f t="array" ref="G1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1.1111111111111183E-2</v>
      </c>
      <c r="H182" s="4" t="str">
        <f>IF(ch_table[[#This Row],[Subject 1]]&lt;&gt;"House rose", "",SUMIF(ch_table[Day], ch_table[[#This Row],[Day]], ch_table[Duration]))</f>
        <v/>
      </c>
      <c r="I182" s="40">
        <f>SUM(INDEX(ch_table[Duration],1):ch_table[[#This Row],[Duration]])</f>
        <v>5.9569444444444466</v>
      </c>
      <c r="J182" s="4" cm="1">
        <f t="array" ref="J1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2" s="4" t="str" cm="1">
        <f t="array" ref="K1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2" s="4" t="str">
        <f>IF(ch_table[[#This Row],[Subject 1]]&lt;&gt;"House rose", "",SUMIF(ch_table[Day], ch_table[[#This Row],[Day]], ch_table[AAT]))</f>
        <v/>
      </c>
      <c r="M182" s="39">
        <f>SUM(INDEX(ch_table[AAT],1):ch_table[[#This Row],[AAT]])</f>
        <v>0.2034722222222225</v>
      </c>
    </row>
    <row r="183" spans="1:13" ht="64" x14ac:dyDescent="0.2">
      <c r="A183" s="2">
        <v>20</v>
      </c>
      <c r="B183" s="3">
        <v>45271</v>
      </c>
      <c r="C183" s="4">
        <v>0.64583333333333337</v>
      </c>
      <c r="D183" s="8" t="s">
        <v>24</v>
      </c>
      <c r="E183" s="9" t="s">
        <v>384</v>
      </c>
      <c r="G183" s="4" cm="1">
        <f t="array" ref="G1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3.6805555555555536E-2</v>
      </c>
      <c r="H183" s="4" t="str">
        <f>IF(ch_table[[#This Row],[Subject 1]]&lt;&gt;"House rose", "",SUMIF(ch_table[Day], ch_table[[#This Row],[Day]], ch_table[Duration]))</f>
        <v/>
      </c>
      <c r="I183" s="40">
        <f>SUM(INDEX(ch_table[Duration],1):ch_table[[#This Row],[Duration]])</f>
        <v>5.9937500000000021</v>
      </c>
      <c r="J183" s="4" cm="1">
        <f t="array" ref="J1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3" s="4" t="str" cm="1">
        <f t="array" ref="K1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3" s="4" t="str">
        <f>IF(ch_table[[#This Row],[Subject 1]]&lt;&gt;"House rose", "",SUMIF(ch_table[Day], ch_table[[#This Row],[Day]], ch_table[AAT]))</f>
        <v/>
      </c>
      <c r="M183" s="39">
        <f>SUM(INDEX(ch_table[AAT],1):ch_table[[#This Row],[AAT]])</f>
        <v>0.2034722222222225</v>
      </c>
    </row>
    <row r="184" spans="1:13" ht="48" x14ac:dyDescent="0.2">
      <c r="A184" s="2">
        <v>20</v>
      </c>
      <c r="B184" s="3">
        <v>45271</v>
      </c>
      <c r="C184" s="4">
        <v>0.68263888888888891</v>
      </c>
      <c r="D184" s="8" t="s">
        <v>24</v>
      </c>
      <c r="E184" s="9" t="s">
        <v>385</v>
      </c>
      <c r="G184" s="4" cm="1">
        <f t="array" ref="G1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3.4027777777777768E-2</v>
      </c>
      <c r="H184" s="4" t="str">
        <f>IF(ch_table[[#This Row],[Subject 1]]&lt;&gt;"House rose", "",SUMIF(ch_table[Day], ch_table[[#This Row],[Day]], ch_table[Duration]))</f>
        <v/>
      </c>
      <c r="I184" s="40">
        <f>SUM(INDEX(ch_table[Duration],1):ch_table[[#This Row],[Duration]])</f>
        <v>6.0277777777777803</v>
      </c>
      <c r="J184" s="4" cm="1">
        <f t="array" ref="J1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4" s="4" t="str" cm="1">
        <f t="array" ref="K1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4" s="4" t="str">
        <f>IF(ch_table[[#This Row],[Subject 1]]&lt;&gt;"House rose", "",SUMIF(ch_table[Day], ch_table[[#This Row],[Day]], ch_table[AAT]))</f>
        <v/>
      </c>
      <c r="M184" s="39">
        <f>SUM(INDEX(ch_table[AAT],1):ch_table[[#This Row],[AAT]])</f>
        <v>0.2034722222222225</v>
      </c>
    </row>
    <row r="185" spans="1:13" ht="16" hidden="1" x14ac:dyDescent="0.2">
      <c r="A185" s="2">
        <v>20</v>
      </c>
      <c r="B185" s="3">
        <v>45271</v>
      </c>
      <c r="C185" s="4">
        <v>0.71666666666666667</v>
      </c>
      <c r="D185" s="8" t="s">
        <v>80</v>
      </c>
      <c r="E185" s="9" t="s">
        <v>386</v>
      </c>
      <c r="F185" s="9" t="s">
        <v>82</v>
      </c>
      <c r="G185" s="4" cm="1">
        <f t="array" ref="G1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0.15277777777777779</v>
      </c>
      <c r="H185" s="4" t="str">
        <f>IF(ch_table[[#This Row],[Subject 1]]&lt;&gt;"House rose", "",SUMIF(ch_table[Day], ch_table[[#This Row],[Day]], ch_table[Duration]))</f>
        <v/>
      </c>
      <c r="I185" s="40">
        <f>SUM(INDEX(ch_table[Duration],1):ch_table[[#This Row],[Duration]])</f>
        <v>6.180555555555558</v>
      </c>
      <c r="J185" s="4" cm="1">
        <f t="array" ref="J1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5" s="4" t="str" cm="1">
        <f t="array" ref="K1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5" s="4" t="str">
        <f>IF(ch_table[[#This Row],[Subject 1]]&lt;&gt;"House rose", "",SUMIF(ch_table[Day], ch_table[[#This Row],[Day]], ch_table[AAT]))</f>
        <v/>
      </c>
      <c r="M185" s="39">
        <f>SUM(INDEX(ch_table[AAT],1):ch_table[[#This Row],[AAT]])</f>
        <v>0.2034722222222225</v>
      </c>
    </row>
    <row r="186" spans="1:13" ht="16" x14ac:dyDescent="0.2">
      <c r="A186" s="2">
        <v>20</v>
      </c>
      <c r="B186" s="3">
        <v>45271</v>
      </c>
      <c r="C186" s="4">
        <v>0.86944444444444446</v>
      </c>
      <c r="D186" s="8" t="s">
        <v>53</v>
      </c>
      <c r="E186" s="9" t="s">
        <v>387</v>
      </c>
      <c r="G186" s="4" cm="1">
        <f t="array" ref="G1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86" s="4" t="str">
        <f>IF(ch_table[[#This Row],[Subject 1]]&lt;&gt;"House rose", "",SUMIF(ch_table[Day], ch_table[[#This Row],[Day]], ch_table[Duration]))</f>
        <v/>
      </c>
      <c r="I186" s="40">
        <f>SUM(INDEX(ch_table[Duration],1):ch_table[[#This Row],[Duration]])</f>
        <v>6.1812500000000021</v>
      </c>
      <c r="J186" s="4" cm="1">
        <f t="array" ref="J1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6" s="4" t="str" cm="1">
        <f t="array" ref="K1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6" s="4" t="str">
        <f>IF(ch_table[[#This Row],[Subject 1]]&lt;&gt;"House rose", "",SUMIF(ch_table[Day], ch_table[[#This Row],[Day]], ch_table[AAT]))</f>
        <v/>
      </c>
      <c r="M186" s="39">
        <f>SUM(INDEX(ch_table[AAT],1):ch_table[[#This Row],[AAT]])</f>
        <v>0.2034722222222225</v>
      </c>
    </row>
    <row r="187" spans="1:13" ht="16" x14ac:dyDescent="0.2">
      <c r="A187" s="2">
        <v>20</v>
      </c>
      <c r="B187" s="3">
        <v>45271</v>
      </c>
      <c r="C187" s="4">
        <v>0.87013888888888891</v>
      </c>
      <c r="D187" s="8" t="s">
        <v>20</v>
      </c>
      <c r="E187" s="9" t="s">
        <v>388</v>
      </c>
      <c r="G187" s="4" cm="1">
        <f t="array" ref="G1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1.5277777777777724E-2</v>
      </c>
      <c r="H187" s="4" t="str">
        <f>IF(ch_table[[#This Row],[Subject 1]]&lt;&gt;"House rose", "",SUMIF(ch_table[Day], ch_table[[#This Row],[Day]], ch_table[Duration]))</f>
        <v/>
      </c>
      <c r="I187" s="40">
        <f>SUM(INDEX(ch_table[Duration],1):ch_table[[#This Row],[Duration]])</f>
        <v>6.1965277777777796</v>
      </c>
      <c r="J187" s="4" cm="1">
        <f t="array" ref="J1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7" s="4" t="str" cm="1">
        <f t="array" ref="K1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7" s="4" t="str">
        <f>IF(ch_table[[#This Row],[Subject 1]]&lt;&gt;"House rose", "",SUMIF(ch_table[Day], ch_table[[#This Row],[Day]], ch_table[AAT]))</f>
        <v/>
      </c>
      <c r="M187" s="39">
        <f>SUM(INDEX(ch_table[AAT],1):ch_table[[#This Row],[AAT]])</f>
        <v>0.2034722222222225</v>
      </c>
    </row>
    <row r="188" spans="1:13" x14ac:dyDescent="0.2">
      <c r="A188" s="2">
        <v>20</v>
      </c>
      <c r="B188" s="3">
        <v>45271</v>
      </c>
      <c r="C188" s="4">
        <v>0.88541666666666663</v>
      </c>
      <c r="D188" s="8" t="s">
        <v>22</v>
      </c>
      <c r="G188" s="4" t="str" cm="1">
        <f t="array" ref="G1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88" s="4">
        <f>IF(ch_table[[#This Row],[Subject 1]]&lt;&gt;"House rose", "",SUMIF(ch_table[Day], ch_table[[#This Row],[Day]], ch_table[Duration]))</f>
        <v>0.28125</v>
      </c>
      <c r="I188" s="40">
        <f>SUM(INDEX(ch_table[Duration],1):ch_table[[#This Row],[Duration]])</f>
        <v>6.1965277777777796</v>
      </c>
      <c r="J188" s="4" cm="1">
        <f t="array" ref="J1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8" s="4" t="str" cm="1">
        <f t="array" ref="K1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8" s="4">
        <f>IF(ch_table[[#This Row],[Subject 1]]&lt;&gt;"House rose", "",SUMIF(ch_table[Day], ch_table[[#This Row],[Day]], ch_table[AAT]))</f>
        <v>0</v>
      </c>
      <c r="M188" s="39">
        <f>SUM(INDEX(ch_table[AAT],1):ch_table[[#This Row],[AAT]])</f>
        <v>0.2034722222222225</v>
      </c>
    </row>
    <row r="189" spans="1:13" x14ac:dyDescent="0.2">
      <c r="A189" s="2">
        <v>21</v>
      </c>
      <c r="B189" s="3">
        <v>45272</v>
      </c>
      <c r="C189" s="4">
        <v>0.47916666666666669</v>
      </c>
      <c r="D189" s="8" t="s">
        <v>13</v>
      </c>
      <c r="G189" s="4" cm="1">
        <f t="array" ref="G1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89" s="4" t="str">
        <f>IF(ch_table[[#This Row],[Subject 1]]&lt;&gt;"House rose", "",SUMIF(ch_table[Day], ch_table[[#This Row],[Day]], ch_table[Duration]))</f>
        <v/>
      </c>
      <c r="I189" s="40">
        <f>SUM(INDEX(ch_table[Duration],1):ch_table[[#This Row],[Duration]])</f>
        <v>6.1993055555555578</v>
      </c>
      <c r="J189" s="4" cm="1">
        <f t="array" ref="J1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9" s="4" t="str" cm="1">
        <f t="array" ref="K1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9" s="4" t="str">
        <f>IF(ch_table[[#This Row],[Subject 1]]&lt;&gt;"House rose", "",SUMIF(ch_table[Day], ch_table[[#This Row],[Day]], ch_table[AAT]))</f>
        <v/>
      </c>
      <c r="M189" s="39">
        <f>SUM(INDEX(ch_table[AAT],1):ch_table[[#This Row],[AAT]])</f>
        <v>0.2034722222222225</v>
      </c>
    </row>
    <row r="190" spans="1:13" ht="32" x14ac:dyDescent="0.2">
      <c r="A190" s="2">
        <v>21</v>
      </c>
      <c r="B190" s="3">
        <v>45272</v>
      </c>
      <c r="C190" s="4">
        <v>0.48194444444444445</v>
      </c>
      <c r="D190" s="8" t="s">
        <v>16</v>
      </c>
      <c r="E190" s="9" t="s">
        <v>389</v>
      </c>
      <c r="G190" s="4" cm="1">
        <f t="array" ref="G1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90" s="4" t="str">
        <f>IF(ch_table[[#This Row],[Subject 1]]&lt;&gt;"House rose", "",SUMIF(ch_table[Day], ch_table[[#This Row],[Day]], ch_table[Duration]))</f>
        <v/>
      </c>
      <c r="I190" s="40">
        <f>SUM(INDEX(ch_table[Duration],1):ch_table[[#This Row],[Duration]])</f>
        <v>6.200000000000002</v>
      </c>
      <c r="J190" s="4" cm="1">
        <f t="array" ref="J1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0" s="4" t="str" cm="1">
        <f t="array" ref="K1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0" s="4" t="str">
        <f>IF(ch_table[[#This Row],[Subject 1]]&lt;&gt;"House rose", "",SUMIF(ch_table[Day], ch_table[[#This Row],[Day]], ch_table[AAT]))</f>
        <v/>
      </c>
      <c r="M190" s="39">
        <f>SUM(INDEX(ch_table[AAT],1):ch_table[[#This Row],[AAT]])</f>
        <v>0.2034722222222225</v>
      </c>
    </row>
    <row r="191" spans="1:13" ht="16" x14ac:dyDescent="0.2">
      <c r="A191" s="2">
        <v>21</v>
      </c>
      <c r="B191" s="3">
        <v>45272</v>
      </c>
      <c r="C191" s="4">
        <v>0.4826388888888889</v>
      </c>
      <c r="D191" s="8" t="s">
        <v>41</v>
      </c>
      <c r="E191" s="9" t="s">
        <v>390</v>
      </c>
      <c r="G191" s="4" cm="1">
        <f t="array" ref="G1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2.9861111111111172E-2</v>
      </c>
      <c r="H191" s="4" t="str">
        <f>IF(ch_table[[#This Row],[Subject 1]]&lt;&gt;"House rose", "",SUMIF(ch_table[Day], ch_table[[#This Row],[Day]], ch_table[Duration]))</f>
        <v/>
      </c>
      <c r="I191" s="40">
        <f>SUM(INDEX(ch_table[Duration],1):ch_table[[#This Row],[Duration]])</f>
        <v>6.2298611111111128</v>
      </c>
      <c r="J191" s="4" cm="1">
        <f t="array" ref="J1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1" s="4" t="str" cm="1">
        <f t="array" ref="K1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1" s="4" t="str">
        <f>IF(ch_table[[#This Row],[Subject 1]]&lt;&gt;"House rose", "",SUMIF(ch_table[Day], ch_table[[#This Row],[Day]], ch_table[AAT]))</f>
        <v/>
      </c>
      <c r="M191" s="39">
        <f>SUM(INDEX(ch_table[AAT],1):ch_table[[#This Row],[AAT]])</f>
        <v>0.2034722222222225</v>
      </c>
    </row>
    <row r="192" spans="1:13" ht="16" x14ac:dyDescent="0.2">
      <c r="A192" s="2">
        <v>21</v>
      </c>
      <c r="B192" s="3">
        <v>45272</v>
      </c>
      <c r="C192" s="4">
        <v>0.51250000000000007</v>
      </c>
      <c r="D192" s="8" t="s">
        <v>43</v>
      </c>
      <c r="E192" s="9" t="s">
        <v>390</v>
      </c>
      <c r="G192" s="4" cm="1">
        <f t="array" ref="G1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8.3333333333333037E-3</v>
      </c>
      <c r="H192" s="4" t="str">
        <f>IF(ch_table[[#This Row],[Subject 1]]&lt;&gt;"House rose", "",SUMIF(ch_table[Day], ch_table[[#This Row],[Day]], ch_table[Duration]))</f>
        <v/>
      </c>
      <c r="I192" s="40">
        <f>SUM(INDEX(ch_table[Duration],1):ch_table[[#This Row],[Duration]])</f>
        <v>6.2381944444444457</v>
      </c>
      <c r="J192" s="4" cm="1">
        <f t="array" ref="J1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2" s="4" t="str" cm="1">
        <f t="array" ref="K1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2" s="4" t="str">
        <f>IF(ch_table[[#This Row],[Subject 1]]&lt;&gt;"House rose", "",SUMIF(ch_table[Day], ch_table[[#This Row],[Day]], ch_table[AAT]))</f>
        <v/>
      </c>
      <c r="M192" s="39">
        <f>SUM(INDEX(ch_table[AAT],1):ch_table[[#This Row],[AAT]])</f>
        <v>0.2034722222222225</v>
      </c>
    </row>
    <row r="193" spans="1:13" ht="32" x14ac:dyDescent="0.2">
      <c r="A193" s="2">
        <v>21</v>
      </c>
      <c r="B193" s="3">
        <v>45272</v>
      </c>
      <c r="C193" s="4">
        <v>0.52083333333333337</v>
      </c>
      <c r="D193" s="8" t="s">
        <v>44</v>
      </c>
      <c r="E193" s="9" t="s">
        <v>391</v>
      </c>
      <c r="G193" s="4" cm="1">
        <f t="array" ref="G1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93" s="4" t="str">
        <f>IF(ch_table[[#This Row],[Subject 1]]&lt;&gt;"House rose", "",SUMIF(ch_table[Day], ch_table[[#This Row],[Day]], ch_table[Duration]))</f>
        <v/>
      </c>
      <c r="I193" s="40">
        <f>SUM(INDEX(ch_table[Duration],1):ch_table[[#This Row],[Duration]])</f>
        <v>6.2402777777777789</v>
      </c>
      <c r="J193" s="4" cm="1">
        <f t="array" ref="J1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3" s="4" t="str" cm="1">
        <f t="array" ref="K1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3" s="4" t="str">
        <f>IF(ch_table[[#This Row],[Subject 1]]&lt;&gt;"House rose", "",SUMIF(ch_table[Day], ch_table[[#This Row],[Day]], ch_table[AAT]))</f>
        <v/>
      </c>
      <c r="M193" s="39">
        <f>SUM(INDEX(ch_table[AAT],1):ch_table[[#This Row],[AAT]])</f>
        <v>0.2034722222222225</v>
      </c>
    </row>
    <row r="194" spans="1:13" ht="32" x14ac:dyDescent="0.2">
      <c r="A194" s="2">
        <v>21</v>
      </c>
      <c r="B194" s="3">
        <v>45272</v>
      </c>
      <c r="C194" s="4">
        <v>0.5229166666666667</v>
      </c>
      <c r="D194" s="8" t="s">
        <v>80</v>
      </c>
      <c r="E194" s="9" t="s">
        <v>983</v>
      </c>
      <c r="F194" s="9" t="s">
        <v>52</v>
      </c>
      <c r="G194" s="4" cm="1">
        <f t="array" ref="G1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0.29861111111111105</v>
      </c>
      <c r="H194" s="4" t="str">
        <f>IF(ch_table[[#This Row],[Subject 1]]&lt;&gt;"House rose", "",SUMIF(ch_table[Day], ch_table[[#This Row],[Day]], ch_table[Duration]))</f>
        <v/>
      </c>
      <c r="I194" s="40">
        <f>SUM(INDEX(ch_table[Duration],1):ch_table[[#This Row],[Duration]])</f>
        <v>6.5388888888888896</v>
      </c>
      <c r="J194" s="4" cm="1">
        <f t="array" ref="J1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4" s="4" cm="1">
        <f t="array" ref="K1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2.9861111111111116E-2</v>
      </c>
      <c r="L194" s="4" t="str">
        <f>IF(ch_table[[#This Row],[Subject 1]]&lt;&gt;"House rose", "",SUMIF(ch_table[Day], ch_table[[#This Row],[Day]], ch_table[AAT]))</f>
        <v/>
      </c>
      <c r="M194" s="39">
        <f>SUM(INDEX(ch_table[AAT],1):ch_table[[#This Row],[AAT]])</f>
        <v>0.23333333333333361</v>
      </c>
    </row>
    <row r="195" spans="1:13" ht="48" x14ac:dyDescent="0.2">
      <c r="A195" s="2">
        <v>21</v>
      </c>
      <c r="B195" s="3">
        <v>45272</v>
      </c>
      <c r="C195" s="4">
        <v>0.82152777777777775</v>
      </c>
      <c r="D195" s="8" t="s">
        <v>63</v>
      </c>
      <c r="E195" s="9" t="s">
        <v>392</v>
      </c>
      <c r="G195" s="4" cm="1">
        <f t="array" ref="G1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2.7777777777778789E-3</v>
      </c>
      <c r="H195" s="4" t="str">
        <f>IF(ch_table[[#This Row],[Subject 1]]&lt;&gt;"House rose", "",SUMIF(ch_table[Day], ch_table[[#This Row],[Day]], ch_table[Duration]))</f>
        <v/>
      </c>
      <c r="I195" s="40">
        <f>SUM(INDEX(ch_table[Duration],1):ch_table[[#This Row],[Duration]])</f>
        <v>6.5416666666666679</v>
      </c>
      <c r="J195" s="4" cm="1">
        <f t="array" ref="J1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5" s="4" cm="1">
        <f t="array" ref="K1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2.7777777777778789E-3</v>
      </c>
      <c r="L195" s="4" t="str">
        <f>IF(ch_table[[#This Row],[Subject 1]]&lt;&gt;"House rose", "",SUMIF(ch_table[Day], ch_table[[#This Row],[Day]], ch_table[AAT]))</f>
        <v/>
      </c>
      <c r="M195" s="39">
        <f>SUM(INDEX(ch_table[AAT],1):ch_table[[#This Row],[AAT]])</f>
        <v>0.23611111111111149</v>
      </c>
    </row>
    <row r="196" spans="1:13" ht="16" x14ac:dyDescent="0.2">
      <c r="A196" s="2">
        <v>21</v>
      </c>
      <c r="B196" s="3">
        <v>45272</v>
      </c>
      <c r="C196" s="4">
        <v>0.82430555555555562</v>
      </c>
      <c r="D196" s="8" t="s">
        <v>20</v>
      </c>
      <c r="E196" s="9" t="s">
        <v>393</v>
      </c>
      <c r="G196" s="4" cm="1">
        <f t="array" ref="G1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1.8749999999999933E-2</v>
      </c>
      <c r="H196" s="4" t="str">
        <f>IF(ch_table[[#This Row],[Subject 1]]&lt;&gt;"House rose", "",SUMIF(ch_table[Day], ch_table[[#This Row],[Day]], ch_table[Duration]))</f>
        <v/>
      </c>
      <c r="I196" s="40">
        <f>SUM(INDEX(ch_table[Duration],1):ch_table[[#This Row],[Duration]])</f>
        <v>6.5604166666666677</v>
      </c>
      <c r="J196" s="4" cm="1">
        <f t="array" ref="J1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6" s="4" cm="1">
        <f t="array" ref="K1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1.8749999999999933E-2</v>
      </c>
      <c r="L196" s="4" t="str">
        <f>IF(ch_table[[#This Row],[Subject 1]]&lt;&gt;"House rose", "",SUMIF(ch_table[Day], ch_table[[#This Row],[Day]], ch_table[AAT]))</f>
        <v/>
      </c>
      <c r="M196" s="39">
        <f>SUM(INDEX(ch_table[AAT],1):ch_table[[#This Row],[AAT]])</f>
        <v>0.25486111111111143</v>
      </c>
    </row>
    <row r="197" spans="1:13" x14ac:dyDescent="0.2">
      <c r="A197" s="2">
        <v>21</v>
      </c>
      <c r="B197" s="3">
        <v>45272</v>
      </c>
      <c r="C197" s="4">
        <v>0.84305555555555556</v>
      </c>
      <c r="D197" s="8" t="s">
        <v>22</v>
      </c>
      <c r="G197" s="4" t="str" cm="1">
        <f t="array" ref="G1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97" s="4">
        <f>IF(ch_table[[#This Row],[Subject 1]]&lt;&gt;"House rose", "",SUMIF(ch_table[Day], ch_table[[#This Row],[Day]], ch_table[Duration]))</f>
        <v>0.36388888888888887</v>
      </c>
      <c r="I197" s="40">
        <f>SUM(INDEX(ch_table[Duration],1):ch_table[[#This Row],[Duration]])</f>
        <v>6.5604166666666677</v>
      </c>
      <c r="J197" s="4" cm="1">
        <f t="array" ref="J1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7" s="4" t="str" cm="1">
        <f t="array" ref="K1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7" s="4">
        <f>IF(ch_table[[#This Row],[Subject 1]]&lt;&gt;"House rose", "",SUMIF(ch_table[Day], ch_table[[#This Row],[Day]], ch_table[AAT]))</f>
        <v>5.1388888888888928E-2</v>
      </c>
      <c r="M197" s="39">
        <f>SUM(INDEX(ch_table[AAT],1):ch_table[[#This Row],[AAT]])</f>
        <v>0.25486111111111143</v>
      </c>
    </row>
    <row r="198" spans="1:13" x14ac:dyDescent="0.2">
      <c r="A198" s="2">
        <v>22</v>
      </c>
      <c r="B198" s="3">
        <v>45273</v>
      </c>
      <c r="C198" s="4">
        <v>0.47916666666666669</v>
      </c>
      <c r="D198" s="8" t="s">
        <v>13</v>
      </c>
      <c r="G198" s="4" cm="1">
        <f t="array" ref="G1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98" s="4" t="str">
        <f>IF(ch_table[[#This Row],[Subject 1]]&lt;&gt;"House rose", "",SUMIF(ch_table[Day], ch_table[[#This Row],[Day]], ch_table[Duration]))</f>
        <v/>
      </c>
      <c r="I198" s="40">
        <f>SUM(INDEX(ch_table[Duration],1):ch_table[[#This Row],[Duration]])</f>
        <v>6.563194444444445</v>
      </c>
      <c r="J198" s="4" cm="1">
        <f t="array" ref="J1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8" s="4" t="str" cm="1">
        <f t="array" ref="K1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8" s="4" t="str">
        <f>IF(ch_table[[#This Row],[Subject 1]]&lt;&gt;"House rose", "",SUMIF(ch_table[Day], ch_table[[#This Row],[Day]], ch_table[AAT]))</f>
        <v/>
      </c>
      <c r="M198" s="39">
        <f>SUM(INDEX(ch_table[AAT],1):ch_table[[#This Row],[AAT]])</f>
        <v>0.25486111111111143</v>
      </c>
    </row>
    <row r="199" spans="1:13" ht="16" x14ac:dyDescent="0.2">
      <c r="A199" s="2">
        <v>22</v>
      </c>
      <c r="B199" s="3">
        <v>45273</v>
      </c>
      <c r="C199" s="4">
        <v>0.48194444444444445</v>
      </c>
      <c r="D199" s="8" t="s">
        <v>41</v>
      </c>
      <c r="E199" s="9" t="s">
        <v>394</v>
      </c>
      <c r="G199" s="4" cm="1">
        <f t="array" ref="G1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1.8055555555555547E-2</v>
      </c>
      <c r="H199" s="4" t="str">
        <f>IF(ch_table[[#This Row],[Subject 1]]&lt;&gt;"House rose", "",SUMIF(ch_table[Day], ch_table[[#This Row],[Day]], ch_table[Duration]))</f>
        <v/>
      </c>
      <c r="I199" s="40">
        <f>SUM(INDEX(ch_table[Duration],1):ch_table[[#This Row],[Duration]])</f>
        <v>6.5812500000000007</v>
      </c>
      <c r="J199" s="4" cm="1">
        <f t="array" ref="J1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9" s="4" t="str" cm="1">
        <f t="array" ref="K1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9" s="4" t="str">
        <f>IF(ch_table[[#This Row],[Subject 1]]&lt;&gt;"House rose", "",SUMIF(ch_table[Day], ch_table[[#This Row],[Day]], ch_table[AAT]))</f>
        <v/>
      </c>
      <c r="M199" s="39">
        <f>SUM(INDEX(ch_table[AAT],1):ch_table[[#This Row],[AAT]])</f>
        <v>0.25486111111111143</v>
      </c>
    </row>
    <row r="200" spans="1:13" ht="16" x14ac:dyDescent="0.2">
      <c r="A200" s="2">
        <v>22</v>
      </c>
      <c r="B200" s="3">
        <v>45273</v>
      </c>
      <c r="C200" s="4">
        <v>0.5</v>
      </c>
      <c r="D200" s="8" t="s">
        <v>41</v>
      </c>
      <c r="E200" s="9" t="s">
        <v>58</v>
      </c>
      <c r="G200" s="4" cm="1">
        <f t="array" ref="G2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2.3611111111111138E-2</v>
      </c>
      <c r="H200" s="4" t="str">
        <f>IF(ch_table[[#This Row],[Subject 1]]&lt;&gt;"House rose", "",SUMIF(ch_table[Day], ch_table[[#This Row],[Day]], ch_table[Duration]))</f>
        <v/>
      </c>
      <c r="I200" s="40">
        <f>SUM(INDEX(ch_table[Duration],1):ch_table[[#This Row],[Duration]])</f>
        <v>6.604861111111112</v>
      </c>
      <c r="J200" s="4" cm="1">
        <f t="array" ref="J2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0" s="4" t="str" cm="1">
        <f t="array" ref="K2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0" s="4" t="str">
        <f>IF(ch_table[[#This Row],[Subject 1]]&lt;&gt;"House rose", "",SUMIF(ch_table[Day], ch_table[[#This Row],[Day]], ch_table[AAT]))</f>
        <v/>
      </c>
      <c r="M200" s="39">
        <f>SUM(INDEX(ch_table[AAT],1):ch_table[[#This Row],[AAT]])</f>
        <v>0.25486111111111143</v>
      </c>
    </row>
    <row r="201" spans="1:13" ht="32" x14ac:dyDescent="0.2">
      <c r="A201" s="2">
        <v>22</v>
      </c>
      <c r="B201" s="3">
        <v>45273</v>
      </c>
      <c r="C201" s="4">
        <v>0.52361111111111114</v>
      </c>
      <c r="D201" s="8" t="s">
        <v>27</v>
      </c>
      <c r="E201" s="9" t="s">
        <v>395</v>
      </c>
      <c r="G201" s="4" cm="1">
        <f t="array" ref="G2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3.472222222222221E-2</v>
      </c>
      <c r="H201" s="4" t="str">
        <f>IF(ch_table[[#This Row],[Subject 1]]&lt;&gt;"House rose", "",SUMIF(ch_table[Day], ch_table[[#This Row],[Day]], ch_table[Duration]))</f>
        <v/>
      </c>
      <c r="I201" s="40">
        <f>SUM(INDEX(ch_table[Duration],1):ch_table[[#This Row],[Duration]])</f>
        <v>6.6395833333333343</v>
      </c>
      <c r="J201" s="4" cm="1">
        <f t="array" ref="J2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1" s="4" t="str" cm="1">
        <f t="array" ref="K2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1" s="4" t="str">
        <f>IF(ch_table[[#This Row],[Subject 1]]&lt;&gt;"House rose", "",SUMIF(ch_table[Day], ch_table[[#This Row],[Day]], ch_table[AAT]))</f>
        <v/>
      </c>
      <c r="M201" s="39">
        <f>SUM(INDEX(ch_table[AAT],1):ch_table[[#This Row],[AAT]])</f>
        <v>0.25486111111111143</v>
      </c>
    </row>
    <row r="202" spans="1:13" ht="32" x14ac:dyDescent="0.2">
      <c r="A202" s="2">
        <v>22</v>
      </c>
      <c r="B202" s="3">
        <v>45273</v>
      </c>
      <c r="C202" s="4">
        <v>0.55833333333333335</v>
      </c>
      <c r="D202" s="8" t="s">
        <v>27</v>
      </c>
      <c r="E202" s="9" t="s">
        <v>396</v>
      </c>
      <c r="G202" s="4" cm="1">
        <f t="array" ref="G2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2.2916666666666585E-2</v>
      </c>
      <c r="H202" s="4" t="str">
        <f>IF(ch_table[[#This Row],[Subject 1]]&lt;&gt;"House rose", "",SUMIF(ch_table[Day], ch_table[[#This Row],[Day]], ch_table[Duration]))</f>
        <v/>
      </c>
      <c r="I202" s="40">
        <f>SUM(INDEX(ch_table[Duration],1):ch_table[[#This Row],[Duration]])</f>
        <v>6.6625000000000005</v>
      </c>
      <c r="J202" s="4" cm="1">
        <f t="array" ref="J2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2" s="4" t="str" cm="1">
        <f t="array" ref="K2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2" s="4" t="str">
        <f>IF(ch_table[[#This Row],[Subject 1]]&lt;&gt;"House rose", "",SUMIF(ch_table[Day], ch_table[[#This Row],[Day]], ch_table[AAT]))</f>
        <v/>
      </c>
      <c r="M202" s="39">
        <f>SUM(INDEX(ch_table[AAT],1):ch_table[[#This Row],[AAT]])</f>
        <v>0.25486111111111143</v>
      </c>
    </row>
    <row r="203" spans="1:13" ht="32" x14ac:dyDescent="0.2">
      <c r="A203" s="2">
        <v>22</v>
      </c>
      <c r="B203" s="3">
        <v>45273</v>
      </c>
      <c r="C203" s="4">
        <v>0.58124999999999993</v>
      </c>
      <c r="D203" s="8" t="s">
        <v>44</v>
      </c>
      <c r="E203" s="9" t="s">
        <v>397</v>
      </c>
      <c r="G203" s="4" cm="1">
        <f t="array" ref="G2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2.7777777777778789E-3</v>
      </c>
      <c r="H203" s="4" t="str">
        <f>IF(ch_table[[#This Row],[Subject 1]]&lt;&gt;"House rose", "",SUMIF(ch_table[Day], ch_table[[#This Row],[Day]], ch_table[Duration]))</f>
        <v/>
      </c>
      <c r="I203" s="40">
        <f>SUM(INDEX(ch_table[Duration],1):ch_table[[#This Row],[Duration]])</f>
        <v>6.6652777777777787</v>
      </c>
      <c r="J203" s="4" cm="1">
        <f t="array" ref="J2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3" s="4" t="str" cm="1">
        <f t="array" ref="K2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3" s="4" t="str">
        <f>IF(ch_table[[#This Row],[Subject 1]]&lt;&gt;"House rose", "",SUMIF(ch_table[Day], ch_table[[#This Row],[Day]], ch_table[AAT]))</f>
        <v/>
      </c>
      <c r="M203" s="39">
        <f>SUM(INDEX(ch_table[AAT],1):ch_table[[#This Row],[AAT]])</f>
        <v>0.25486111111111143</v>
      </c>
    </row>
    <row r="204" spans="1:13" ht="16" x14ac:dyDescent="0.2">
      <c r="A204" s="2">
        <v>22</v>
      </c>
      <c r="B204" s="3">
        <v>45273</v>
      </c>
      <c r="C204" s="4">
        <v>0.58402777777777781</v>
      </c>
      <c r="D204" s="8" t="s">
        <v>80</v>
      </c>
      <c r="E204" s="9" t="s">
        <v>398</v>
      </c>
      <c r="F204" s="9" t="s">
        <v>52</v>
      </c>
      <c r="G204" s="4" cm="1">
        <f t="array" ref="G2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9.9305555555555425E-2</v>
      </c>
      <c r="H204" s="4" t="str">
        <f>IF(ch_table[[#This Row],[Subject 1]]&lt;&gt;"House rose", "",SUMIF(ch_table[Day], ch_table[[#This Row],[Day]], ch_table[Duration]))</f>
        <v/>
      </c>
      <c r="I204" s="40">
        <f>SUM(INDEX(ch_table[Duration],1):ch_table[[#This Row],[Duration]])</f>
        <v>6.7645833333333343</v>
      </c>
      <c r="J204" s="4" cm="1">
        <f t="array" ref="J2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4" s="4" t="str" cm="1">
        <f t="array" ref="K2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4" s="4" t="str">
        <f>IF(ch_table[[#This Row],[Subject 1]]&lt;&gt;"House rose", "",SUMIF(ch_table[Day], ch_table[[#This Row],[Day]], ch_table[AAT]))</f>
        <v/>
      </c>
      <c r="M204" s="39">
        <f>SUM(INDEX(ch_table[AAT],1):ch_table[[#This Row],[AAT]])</f>
        <v>0.25486111111111143</v>
      </c>
    </row>
    <row r="205" spans="1:13" ht="48" x14ac:dyDescent="0.2">
      <c r="A205" s="2">
        <v>22</v>
      </c>
      <c r="B205" s="3">
        <v>45273</v>
      </c>
      <c r="C205" s="4">
        <v>0.68333333333333324</v>
      </c>
      <c r="D205" s="8" t="s">
        <v>63</v>
      </c>
      <c r="E205" s="9" t="s">
        <v>399</v>
      </c>
      <c r="G205" s="4" cm="1">
        <f t="array" ref="G2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205" s="4" t="str">
        <f>IF(ch_table[[#This Row],[Subject 1]]&lt;&gt;"House rose", "",SUMIF(ch_table[Day], ch_table[[#This Row],[Day]], ch_table[Duration]))</f>
        <v/>
      </c>
      <c r="I205" s="40">
        <f>SUM(INDEX(ch_table[Duration],1):ch_table[[#This Row],[Duration]])</f>
        <v>6.7666666666666675</v>
      </c>
      <c r="J205" s="4" cm="1">
        <f t="array" ref="J2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5" s="4" t="str" cm="1">
        <f t="array" ref="K2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5" s="4" t="str">
        <f>IF(ch_table[[#This Row],[Subject 1]]&lt;&gt;"House rose", "",SUMIF(ch_table[Day], ch_table[[#This Row],[Day]], ch_table[AAT]))</f>
        <v/>
      </c>
      <c r="M205" s="39">
        <f>SUM(INDEX(ch_table[AAT],1):ch_table[[#This Row],[AAT]])</f>
        <v>0.25486111111111143</v>
      </c>
    </row>
    <row r="206" spans="1:13" ht="32" x14ac:dyDescent="0.2">
      <c r="A206" s="2">
        <v>22</v>
      </c>
      <c r="B206" s="3">
        <v>45273</v>
      </c>
      <c r="C206" s="4">
        <v>0.68541666666666667</v>
      </c>
      <c r="D206" s="8" t="s">
        <v>20</v>
      </c>
      <c r="E206" s="9" t="s">
        <v>400</v>
      </c>
      <c r="G206" s="4" cm="1">
        <f t="array" ref="G2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2.8472222222222232E-2</v>
      </c>
      <c r="H206" s="4" t="str">
        <f>IF(ch_table[[#This Row],[Subject 1]]&lt;&gt;"House rose", "",SUMIF(ch_table[Day], ch_table[[#This Row],[Day]], ch_table[Duration]))</f>
        <v/>
      </c>
      <c r="I206" s="40">
        <f>SUM(INDEX(ch_table[Duration],1):ch_table[[#This Row],[Duration]])</f>
        <v>6.7951388888888893</v>
      </c>
      <c r="J206" s="4" cm="1">
        <f t="array" ref="J2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6" s="4" t="str" cm="1">
        <f t="array" ref="K2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6" s="4" t="str">
        <f>IF(ch_table[[#This Row],[Subject 1]]&lt;&gt;"House rose", "",SUMIF(ch_table[Day], ch_table[[#This Row],[Day]], ch_table[AAT]))</f>
        <v/>
      </c>
      <c r="M206" s="39">
        <f>SUM(INDEX(ch_table[AAT],1):ch_table[[#This Row],[AAT]])</f>
        <v>0.25486111111111143</v>
      </c>
    </row>
    <row r="207" spans="1:13" x14ac:dyDescent="0.2">
      <c r="A207" s="2">
        <v>22</v>
      </c>
      <c r="B207" s="3">
        <v>45273</v>
      </c>
      <c r="C207" s="4">
        <v>0.71388888888888891</v>
      </c>
      <c r="D207" s="8" t="s">
        <v>22</v>
      </c>
      <c r="G207" s="4" t="str" cm="1">
        <f t="array" ref="G2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07" s="4">
        <f>IF(ch_table[[#This Row],[Subject 1]]&lt;&gt;"House rose", "",SUMIF(ch_table[Day], ch_table[[#This Row],[Day]], ch_table[Duration]))</f>
        <v>0.23472222222222222</v>
      </c>
      <c r="I207" s="40">
        <f>SUM(INDEX(ch_table[Duration],1):ch_table[[#This Row],[Duration]])</f>
        <v>6.7951388888888893</v>
      </c>
      <c r="J207" s="4" cm="1">
        <f t="array" ref="J2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7" s="4" t="str" cm="1">
        <f t="array" ref="K2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7" s="4">
        <f>IF(ch_table[[#This Row],[Subject 1]]&lt;&gt;"House rose", "",SUMIF(ch_table[Day], ch_table[[#This Row],[Day]], ch_table[AAT]))</f>
        <v>0</v>
      </c>
      <c r="M207" s="39">
        <f>SUM(INDEX(ch_table[AAT],1):ch_table[[#This Row],[AAT]])</f>
        <v>0.25486111111111143</v>
      </c>
    </row>
    <row r="208" spans="1:13" x14ac:dyDescent="0.2">
      <c r="A208" s="2">
        <v>23</v>
      </c>
      <c r="B208" s="3">
        <v>45274</v>
      </c>
      <c r="C208" s="4">
        <v>0.39583333333333331</v>
      </c>
      <c r="D208" s="8" t="s">
        <v>13</v>
      </c>
      <c r="G208" s="4" cm="1">
        <f t="array" ref="G2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08" s="4" t="str">
        <f>IF(ch_table[[#This Row],[Subject 1]]&lt;&gt;"House rose", "",SUMIF(ch_table[Day], ch_table[[#This Row],[Day]], ch_table[Duration]))</f>
        <v/>
      </c>
      <c r="I208" s="40">
        <f>SUM(INDEX(ch_table[Duration],1):ch_table[[#This Row],[Duration]])</f>
        <v>6.7979166666666675</v>
      </c>
      <c r="J208" s="4" cm="1">
        <f t="array" ref="J2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08" s="4" t="str" cm="1">
        <f t="array" ref="K2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8" s="4" t="str">
        <f>IF(ch_table[[#This Row],[Subject 1]]&lt;&gt;"House rose", "",SUMIF(ch_table[Day], ch_table[[#This Row],[Day]], ch_table[AAT]))</f>
        <v/>
      </c>
      <c r="M208" s="39">
        <f>SUM(INDEX(ch_table[AAT],1):ch_table[[#This Row],[AAT]])</f>
        <v>0.25486111111111143</v>
      </c>
    </row>
    <row r="209" spans="1:13" ht="16" x14ac:dyDescent="0.2">
      <c r="A209" s="2">
        <v>23</v>
      </c>
      <c r="B209" s="3">
        <v>45274</v>
      </c>
      <c r="C209" s="4">
        <v>0.39861111111111108</v>
      </c>
      <c r="D209" s="8" t="s">
        <v>41</v>
      </c>
      <c r="E209" s="9" t="s">
        <v>401</v>
      </c>
      <c r="G209" s="4" cm="1">
        <f t="array" ref="G2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2.916666666666673E-2</v>
      </c>
      <c r="H209" s="4" t="str">
        <f>IF(ch_table[[#This Row],[Subject 1]]&lt;&gt;"House rose", "",SUMIF(ch_table[Day], ch_table[[#This Row],[Day]], ch_table[Duration]))</f>
        <v/>
      </c>
      <c r="I209" s="40">
        <f>SUM(INDEX(ch_table[Duration],1):ch_table[[#This Row],[Duration]])</f>
        <v>6.8270833333333343</v>
      </c>
      <c r="J209" s="4" cm="1">
        <f t="array" ref="J2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09" s="4" t="str" cm="1">
        <f t="array" ref="K2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9" s="4" t="str">
        <f>IF(ch_table[[#This Row],[Subject 1]]&lt;&gt;"House rose", "",SUMIF(ch_table[Day], ch_table[[#This Row],[Day]], ch_table[AAT]))</f>
        <v/>
      </c>
      <c r="M209" s="39">
        <f>SUM(INDEX(ch_table[AAT],1):ch_table[[#This Row],[AAT]])</f>
        <v>0.25486111111111143</v>
      </c>
    </row>
    <row r="210" spans="1:13" ht="16" x14ac:dyDescent="0.2">
      <c r="A210" s="2">
        <v>23</v>
      </c>
      <c r="B210" s="3">
        <v>45274</v>
      </c>
      <c r="C210" s="4">
        <v>0.42777777777777781</v>
      </c>
      <c r="D210" s="8" t="s">
        <v>43</v>
      </c>
      <c r="E210" s="9" t="s">
        <v>402</v>
      </c>
      <c r="G210" s="4" cm="1">
        <f t="array" ref="G2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1.3194444444444453E-2</v>
      </c>
      <c r="H210" s="4" t="str">
        <f>IF(ch_table[[#This Row],[Subject 1]]&lt;&gt;"House rose", "",SUMIF(ch_table[Day], ch_table[[#This Row],[Day]], ch_table[Duration]))</f>
        <v/>
      </c>
      <c r="I210" s="40">
        <f>SUM(INDEX(ch_table[Duration],1):ch_table[[#This Row],[Duration]])</f>
        <v>6.8402777777777786</v>
      </c>
      <c r="J210" s="4" cm="1">
        <f t="array" ref="J2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0" s="4" t="str" cm="1">
        <f t="array" ref="K2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0" s="4" t="str">
        <f>IF(ch_table[[#This Row],[Subject 1]]&lt;&gt;"House rose", "",SUMIF(ch_table[Day], ch_table[[#This Row],[Day]], ch_table[AAT]))</f>
        <v/>
      </c>
      <c r="M210" s="39">
        <f>SUM(INDEX(ch_table[AAT],1):ch_table[[#This Row],[AAT]])</f>
        <v>0.25486111111111143</v>
      </c>
    </row>
    <row r="211" spans="1:13" ht="64" x14ac:dyDescent="0.2">
      <c r="A211" s="2">
        <v>23</v>
      </c>
      <c r="B211" s="3">
        <v>45274</v>
      </c>
      <c r="C211" s="4">
        <v>0.44097222222222227</v>
      </c>
      <c r="D211" s="8" t="s">
        <v>24</v>
      </c>
      <c r="E211" s="9" t="s">
        <v>403</v>
      </c>
      <c r="G211" s="4" cm="1">
        <f t="array" ref="G2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1.3194444444444398E-2</v>
      </c>
      <c r="H211" s="4" t="str">
        <f>IF(ch_table[[#This Row],[Subject 1]]&lt;&gt;"House rose", "",SUMIF(ch_table[Day], ch_table[[#This Row],[Day]], ch_table[Duration]))</f>
        <v/>
      </c>
      <c r="I211" s="40">
        <f>SUM(INDEX(ch_table[Duration],1):ch_table[[#This Row],[Duration]])</f>
        <v>6.8534722222222229</v>
      </c>
      <c r="J211" s="4" cm="1">
        <f t="array" ref="J2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1" s="4" t="str" cm="1">
        <f t="array" ref="K2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1" s="4" t="str">
        <f>IF(ch_table[[#This Row],[Subject 1]]&lt;&gt;"House rose", "",SUMIF(ch_table[Day], ch_table[[#This Row],[Day]], ch_table[AAT]))</f>
        <v/>
      </c>
      <c r="M211" s="39">
        <f>SUM(INDEX(ch_table[AAT],1):ch_table[[#This Row],[AAT]])</f>
        <v>0.25486111111111143</v>
      </c>
    </row>
    <row r="212" spans="1:13" ht="16" x14ac:dyDescent="0.2">
      <c r="A212" s="2">
        <v>23</v>
      </c>
      <c r="B212" s="3">
        <v>45274</v>
      </c>
      <c r="C212" s="4">
        <v>0.45416666666666666</v>
      </c>
      <c r="D212" s="8" t="s">
        <v>35</v>
      </c>
      <c r="E212" s="9" t="s">
        <v>36</v>
      </c>
      <c r="G212" s="4" cm="1">
        <f t="array" ref="G2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4.4444444444444453E-2</v>
      </c>
      <c r="H212" s="4" t="str">
        <f>IF(ch_table[[#This Row],[Subject 1]]&lt;&gt;"House rose", "",SUMIF(ch_table[Day], ch_table[[#This Row],[Day]], ch_table[Duration]))</f>
        <v/>
      </c>
      <c r="I212" s="40">
        <f>SUM(INDEX(ch_table[Duration],1):ch_table[[#This Row],[Duration]])</f>
        <v>6.8979166666666671</v>
      </c>
      <c r="J212" s="4" cm="1">
        <f t="array" ref="J2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2" s="4" t="str" cm="1">
        <f t="array" ref="K2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2" s="4" t="str">
        <f>IF(ch_table[[#This Row],[Subject 1]]&lt;&gt;"House rose", "",SUMIF(ch_table[Day], ch_table[[#This Row],[Day]], ch_table[AAT]))</f>
        <v/>
      </c>
      <c r="M212" s="39">
        <f>SUM(INDEX(ch_table[AAT],1):ch_table[[#This Row],[AAT]])</f>
        <v>0.25486111111111143</v>
      </c>
    </row>
    <row r="213" spans="1:13" ht="32" x14ac:dyDescent="0.2">
      <c r="A213" s="2">
        <v>23</v>
      </c>
      <c r="B213" s="3">
        <v>45274</v>
      </c>
      <c r="C213" s="4">
        <v>0.49861111111111112</v>
      </c>
      <c r="D213" s="8" t="s">
        <v>27</v>
      </c>
      <c r="E213" s="9" t="s">
        <v>404</v>
      </c>
      <c r="G213" s="4" cm="1">
        <f t="array" ref="G2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3.6111111111111094E-2</v>
      </c>
      <c r="H213" s="4" t="str">
        <f>IF(ch_table[[#This Row],[Subject 1]]&lt;&gt;"House rose", "",SUMIF(ch_table[Day], ch_table[[#This Row],[Day]], ch_table[Duration]))</f>
        <v/>
      </c>
      <c r="I213" s="40">
        <f>SUM(INDEX(ch_table[Duration],1):ch_table[[#This Row],[Duration]])</f>
        <v>6.9340277777777786</v>
      </c>
      <c r="J213" s="4" cm="1">
        <f t="array" ref="J2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3" s="4" t="str" cm="1">
        <f t="array" ref="K2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3" s="4" t="str">
        <f>IF(ch_table[[#This Row],[Subject 1]]&lt;&gt;"House rose", "",SUMIF(ch_table[Day], ch_table[[#This Row],[Day]], ch_table[AAT]))</f>
        <v/>
      </c>
      <c r="M213" s="39">
        <f>SUM(INDEX(ch_table[AAT],1):ch_table[[#This Row],[AAT]])</f>
        <v>0.25486111111111143</v>
      </c>
    </row>
    <row r="214" spans="1:13" ht="48" x14ac:dyDescent="0.2">
      <c r="A214" s="2">
        <v>23</v>
      </c>
      <c r="B214" s="3">
        <v>45274</v>
      </c>
      <c r="C214" s="4">
        <v>0.53472222222222221</v>
      </c>
      <c r="D214" s="8" t="s">
        <v>27</v>
      </c>
      <c r="E214" s="9" t="s">
        <v>405</v>
      </c>
      <c r="G214" s="4" cm="1">
        <f t="array" ref="G2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1.6666666666666607E-2</v>
      </c>
      <c r="H214" s="4" t="str">
        <f>IF(ch_table[[#This Row],[Subject 1]]&lt;&gt;"House rose", "",SUMIF(ch_table[Day], ch_table[[#This Row],[Day]], ch_table[Duration]))</f>
        <v/>
      </c>
      <c r="I214" s="40">
        <f>SUM(INDEX(ch_table[Duration],1):ch_table[[#This Row],[Duration]])</f>
        <v>6.9506944444444452</v>
      </c>
      <c r="J214" s="4" cm="1">
        <f t="array" ref="J2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4" s="4" t="str" cm="1">
        <f t="array" ref="K2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4" s="4" t="str">
        <f>IF(ch_table[[#This Row],[Subject 1]]&lt;&gt;"House rose", "",SUMIF(ch_table[Day], ch_table[[#This Row],[Day]], ch_table[AAT]))</f>
        <v/>
      </c>
      <c r="M214" s="39">
        <f>SUM(INDEX(ch_table[AAT],1):ch_table[[#This Row],[AAT]])</f>
        <v>0.25486111111111143</v>
      </c>
    </row>
    <row r="215" spans="1:13" ht="48" x14ac:dyDescent="0.2">
      <c r="A215" s="2">
        <v>23</v>
      </c>
      <c r="B215" s="3">
        <v>45274</v>
      </c>
      <c r="C215" s="4">
        <v>0.55138888888888882</v>
      </c>
      <c r="D215" s="8" t="s">
        <v>192</v>
      </c>
      <c r="E215" s="9" t="s">
        <v>406</v>
      </c>
      <c r="G215" s="4" cm="1">
        <f t="array" ref="G2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1.8055555555555602E-2</v>
      </c>
      <c r="H215" s="4" t="str">
        <f>IF(ch_table[[#This Row],[Subject 1]]&lt;&gt;"House rose", "",SUMIF(ch_table[Day], ch_table[[#This Row],[Day]], ch_table[Duration]))</f>
        <v/>
      </c>
      <c r="I215" s="40">
        <f>SUM(INDEX(ch_table[Duration],1):ch_table[[#This Row],[Duration]])</f>
        <v>6.9687500000000009</v>
      </c>
      <c r="J215" s="4" cm="1">
        <f t="array" ref="J2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5" s="4" t="str" cm="1">
        <f t="array" ref="K2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5" s="4" t="str">
        <f>IF(ch_table[[#This Row],[Subject 1]]&lt;&gt;"House rose", "",SUMIF(ch_table[Day], ch_table[[#This Row],[Day]], ch_table[AAT]))</f>
        <v/>
      </c>
      <c r="M215" s="39">
        <f>SUM(INDEX(ch_table[AAT],1):ch_table[[#This Row],[AAT]])</f>
        <v>0.25486111111111143</v>
      </c>
    </row>
    <row r="216" spans="1:13" ht="16" x14ac:dyDescent="0.2">
      <c r="A216" s="2">
        <v>23</v>
      </c>
      <c r="B216" s="3">
        <v>45274</v>
      </c>
      <c r="C216" s="4">
        <v>0.56944444444444442</v>
      </c>
      <c r="D216" s="8" t="s">
        <v>165</v>
      </c>
      <c r="E216" s="9" t="s">
        <v>407</v>
      </c>
      <c r="G216" s="4" cm="1">
        <f t="array" ref="G2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2.8472222222222232E-2</v>
      </c>
      <c r="H216" s="4" t="str">
        <f>IF(ch_table[[#This Row],[Subject 1]]&lt;&gt;"House rose", "",SUMIF(ch_table[Day], ch_table[[#This Row],[Day]], ch_table[Duration]))</f>
        <v/>
      </c>
      <c r="I216" s="40">
        <f>SUM(INDEX(ch_table[Duration],1):ch_table[[#This Row],[Duration]])</f>
        <v>6.9972222222222236</v>
      </c>
      <c r="J216" s="4" cm="1">
        <f t="array" ref="J2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6" s="4" t="str" cm="1">
        <f t="array" ref="K2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6" s="4" t="str">
        <f>IF(ch_table[[#This Row],[Subject 1]]&lt;&gt;"House rose", "",SUMIF(ch_table[Day], ch_table[[#This Row],[Day]], ch_table[AAT]))</f>
        <v/>
      </c>
      <c r="M216" s="39">
        <f>SUM(INDEX(ch_table[AAT],1):ch_table[[#This Row],[AAT]])</f>
        <v>0.25486111111111143</v>
      </c>
    </row>
    <row r="217" spans="1:13" ht="16" x14ac:dyDescent="0.2">
      <c r="A217" s="2">
        <v>23</v>
      </c>
      <c r="B217" s="3">
        <v>45274</v>
      </c>
      <c r="C217" s="4">
        <v>0.59791666666666665</v>
      </c>
      <c r="D217" s="8" t="s">
        <v>165</v>
      </c>
      <c r="E217" s="9" t="s">
        <v>408</v>
      </c>
      <c r="G217" s="4" cm="1">
        <f t="array" ref="G2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6.7361111111111094E-2</v>
      </c>
      <c r="H217" s="4" t="str">
        <f>IF(ch_table[[#This Row],[Subject 1]]&lt;&gt;"House rose", "",SUMIF(ch_table[Day], ch_table[[#This Row],[Day]], ch_table[Duration]))</f>
        <v/>
      </c>
      <c r="I217" s="40">
        <f>SUM(INDEX(ch_table[Duration],1):ch_table[[#This Row],[Duration]])</f>
        <v>7.064583333333335</v>
      </c>
      <c r="J217" s="4" cm="1">
        <f t="array" ref="J2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7" s="4" t="str" cm="1">
        <f t="array" ref="K2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7" s="4" t="str">
        <f>IF(ch_table[[#This Row],[Subject 1]]&lt;&gt;"House rose", "",SUMIF(ch_table[Day], ch_table[[#This Row],[Day]], ch_table[AAT]))</f>
        <v/>
      </c>
      <c r="M217" s="39">
        <f>SUM(INDEX(ch_table[AAT],1):ch_table[[#This Row],[AAT]])</f>
        <v>0.25486111111111143</v>
      </c>
    </row>
    <row r="218" spans="1:13" ht="32" x14ac:dyDescent="0.2">
      <c r="A218" s="2">
        <v>23</v>
      </c>
      <c r="B218" s="3">
        <v>45274</v>
      </c>
      <c r="C218" s="4">
        <v>0.66527777777777775</v>
      </c>
      <c r="D218" s="8" t="s">
        <v>20</v>
      </c>
      <c r="E218" s="9" t="s">
        <v>409</v>
      </c>
      <c r="G218" s="4" cm="1">
        <f t="array" ref="G2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2.0833333333333259E-2</v>
      </c>
      <c r="H218" s="4" t="str">
        <f>IF(ch_table[[#This Row],[Subject 1]]&lt;&gt;"House rose", "",SUMIF(ch_table[Day], ch_table[[#This Row],[Day]], ch_table[Duration]))</f>
        <v/>
      </c>
      <c r="I218" s="40">
        <f>SUM(INDEX(ch_table[Duration],1):ch_table[[#This Row],[Duration]])</f>
        <v>7.085416666666668</v>
      </c>
      <c r="J218" s="4" cm="1">
        <f t="array" ref="J2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8" s="4" t="str" cm="1">
        <f t="array" ref="K2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8" s="4" t="str">
        <f>IF(ch_table[[#This Row],[Subject 1]]&lt;&gt;"House rose", "",SUMIF(ch_table[Day], ch_table[[#This Row],[Day]], ch_table[AAT]))</f>
        <v/>
      </c>
      <c r="M218" s="39">
        <f>SUM(INDEX(ch_table[AAT],1):ch_table[[#This Row],[AAT]])</f>
        <v>0.25486111111111143</v>
      </c>
    </row>
    <row r="219" spans="1:13" x14ac:dyDescent="0.2">
      <c r="A219" s="2">
        <v>23</v>
      </c>
      <c r="B219" s="3">
        <v>45274</v>
      </c>
      <c r="C219" s="4">
        <v>0.68611111111111101</v>
      </c>
      <c r="D219" s="8" t="s">
        <v>22</v>
      </c>
      <c r="G219" s="4" t="str" cm="1">
        <f t="array" ref="G2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19" s="4">
        <f>IF(ch_table[[#This Row],[Subject 1]]&lt;&gt;"House rose", "",SUMIF(ch_table[Day], ch_table[[#This Row],[Day]], ch_table[Duration]))</f>
        <v>0.29027777777777769</v>
      </c>
      <c r="I219" s="40">
        <f>SUM(INDEX(ch_table[Duration],1):ch_table[[#This Row],[Duration]])</f>
        <v>7.085416666666668</v>
      </c>
      <c r="J219" s="4" cm="1">
        <f t="array" ref="J2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9" s="4" t="str" cm="1">
        <f t="array" ref="K2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9" s="4">
        <f>IF(ch_table[[#This Row],[Subject 1]]&lt;&gt;"House rose", "",SUMIF(ch_table[Day], ch_table[[#This Row],[Day]], ch_table[AAT]))</f>
        <v>0</v>
      </c>
      <c r="M219" s="39">
        <f>SUM(INDEX(ch_table[AAT],1):ch_table[[#This Row],[AAT]])</f>
        <v>0.25486111111111143</v>
      </c>
    </row>
    <row r="220" spans="1:13" x14ac:dyDescent="0.2">
      <c r="A220" s="2">
        <v>24</v>
      </c>
      <c r="B220" s="3">
        <v>45278</v>
      </c>
      <c r="C220" s="4">
        <v>0.60416666666666663</v>
      </c>
      <c r="D220" s="8" t="s">
        <v>13</v>
      </c>
      <c r="G220" s="4" cm="1">
        <f t="array" ref="G2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220" s="4" t="str">
        <f>IF(ch_table[[#This Row],[Subject 1]]&lt;&gt;"House rose", "",SUMIF(ch_table[Day], ch_table[[#This Row],[Day]], ch_table[Duration]))</f>
        <v/>
      </c>
      <c r="I220" s="40">
        <f>SUM(INDEX(ch_table[Duration],1):ch_table[[#This Row],[Duration]])</f>
        <v>7.0875000000000012</v>
      </c>
      <c r="J220" s="4" cm="1">
        <f t="array" ref="J2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0" s="4" t="str" cm="1">
        <f t="array" ref="K2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0" s="4" t="str">
        <f>IF(ch_table[[#This Row],[Subject 1]]&lt;&gt;"House rose", "",SUMIF(ch_table[Day], ch_table[[#This Row],[Day]], ch_table[AAT]))</f>
        <v/>
      </c>
      <c r="M220" s="39">
        <f>SUM(INDEX(ch_table[AAT],1):ch_table[[#This Row],[AAT]])</f>
        <v>0.25486111111111143</v>
      </c>
    </row>
    <row r="221" spans="1:13" ht="16" x14ac:dyDescent="0.2">
      <c r="A221" s="2">
        <v>24</v>
      </c>
      <c r="B221" s="3">
        <v>45278</v>
      </c>
      <c r="C221" s="4">
        <v>0.60625000000000007</v>
      </c>
      <c r="D221" s="8" t="s">
        <v>41</v>
      </c>
      <c r="E221" s="9" t="s">
        <v>42</v>
      </c>
      <c r="G221" s="4" cm="1">
        <f t="array" ref="G2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2.7777777777777679E-2</v>
      </c>
      <c r="H221" s="4" t="str">
        <f>IF(ch_table[[#This Row],[Subject 1]]&lt;&gt;"House rose", "",SUMIF(ch_table[Day], ch_table[[#This Row],[Day]], ch_table[Duration]))</f>
        <v/>
      </c>
      <c r="I221" s="40">
        <f>SUM(INDEX(ch_table[Duration],1):ch_table[[#This Row],[Duration]])</f>
        <v>7.1152777777777789</v>
      </c>
      <c r="J221" s="4" cm="1">
        <f t="array" ref="J2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1" s="4" t="str" cm="1">
        <f t="array" ref="K2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1" s="4" t="str">
        <f>IF(ch_table[[#This Row],[Subject 1]]&lt;&gt;"House rose", "",SUMIF(ch_table[Day], ch_table[[#This Row],[Day]], ch_table[AAT]))</f>
        <v/>
      </c>
      <c r="M221" s="39">
        <f>SUM(INDEX(ch_table[AAT],1):ch_table[[#This Row],[AAT]])</f>
        <v>0.25486111111111143</v>
      </c>
    </row>
    <row r="222" spans="1:13" ht="16" x14ac:dyDescent="0.2">
      <c r="A222" s="2">
        <v>24</v>
      </c>
      <c r="B222" s="3">
        <v>45278</v>
      </c>
      <c r="C222" s="4">
        <v>0.63402777777777775</v>
      </c>
      <c r="D222" s="8" t="s">
        <v>43</v>
      </c>
      <c r="E222" s="9" t="s">
        <v>42</v>
      </c>
      <c r="G222" s="4" cm="1">
        <f t="array" ref="G2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1.1805555555555625E-2</v>
      </c>
      <c r="H222" s="4" t="str">
        <f>IF(ch_table[[#This Row],[Subject 1]]&lt;&gt;"House rose", "",SUMIF(ch_table[Day], ch_table[[#This Row],[Day]], ch_table[Duration]))</f>
        <v/>
      </c>
      <c r="I222" s="40">
        <f>SUM(INDEX(ch_table[Duration],1):ch_table[[#This Row],[Duration]])</f>
        <v>7.127083333333335</v>
      </c>
      <c r="J222" s="4" cm="1">
        <f t="array" ref="J2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2" s="4" t="str" cm="1">
        <f t="array" ref="K2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2" s="4" t="str">
        <f>IF(ch_table[[#This Row],[Subject 1]]&lt;&gt;"House rose", "",SUMIF(ch_table[Day], ch_table[[#This Row],[Day]], ch_table[AAT]))</f>
        <v/>
      </c>
      <c r="M222" s="39">
        <f>SUM(INDEX(ch_table[AAT],1):ch_table[[#This Row],[AAT]])</f>
        <v>0.25486111111111143</v>
      </c>
    </row>
    <row r="223" spans="1:13" ht="48" x14ac:dyDescent="0.2">
      <c r="A223" s="2">
        <v>24</v>
      </c>
      <c r="B223" s="3">
        <v>45278</v>
      </c>
      <c r="C223" s="4">
        <v>0.64583333333333337</v>
      </c>
      <c r="D223" s="8" t="s">
        <v>24</v>
      </c>
      <c r="E223" s="9" t="s">
        <v>410</v>
      </c>
      <c r="G223" s="4" cm="1">
        <f t="array" ref="G2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2.0833333333333259E-2</v>
      </c>
      <c r="H223" s="4" t="str">
        <f>IF(ch_table[[#This Row],[Subject 1]]&lt;&gt;"House rose", "",SUMIF(ch_table[Day], ch_table[[#This Row],[Day]], ch_table[Duration]))</f>
        <v/>
      </c>
      <c r="I223" s="40">
        <f>SUM(INDEX(ch_table[Duration],1):ch_table[[#This Row],[Duration]])</f>
        <v>7.147916666666668</v>
      </c>
      <c r="J223" s="4" cm="1">
        <f t="array" ref="J2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3" s="4" t="str" cm="1">
        <f t="array" ref="K2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3" s="4" t="str">
        <f>IF(ch_table[[#This Row],[Subject 1]]&lt;&gt;"House rose", "",SUMIF(ch_table[Day], ch_table[[#This Row],[Day]], ch_table[AAT]))</f>
        <v/>
      </c>
      <c r="M223" s="39">
        <f>SUM(INDEX(ch_table[AAT],1):ch_table[[#This Row],[AAT]])</f>
        <v>0.25486111111111143</v>
      </c>
    </row>
    <row r="224" spans="1:13" ht="32" x14ac:dyDescent="0.2">
      <c r="A224" s="2">
        <v>24</v>
      </c>
      <c r="B224" s="3">
        <v>45278</v>
      </c>
      <c r="C224" s="4">
        <v>0.66666666666666663</v>
      </c>
      <c r="D224" s="8" t="s">
        <v>27</v>
      </c>
      <c r="E224" s="9" t="s">
        <v>411</v>
      </c>
      <c r="G224" s="4" cm="1">
        <f t="array" ref="G2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2.7083333333333348E-2</v>
      </c>
      <c r="H224" s="4" t="str">
        <f>IF(ch_table[[#This Row],[Subject 1]]&lt;&gt;"House rose", "",SUMIF(ch_table[Day], ch_table[[#This Row],[Day]], ch_table[Duration]))</f>
        <v/>
      </c>
      <c r="I224" s="40">
        <f>SUM(INDEX(ch_table[Duration],1):ch_table[[#This Row],[Duration]])</f>
        <v>7.1750000000000016</v>
      </c>
      <c r="J224" s="4" cm="1">
        <f t="array" ref="J2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4" s="4" t="str" cm="1">
        <f t="array" ref="K2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4" s="4" t="str">
        <f>IF(ch_table[[#This Row],[Subject 1]]&lt;&gt;"House rose", "",SUMIF(ch_table[Day], ch_table[[#This Row],[Day]], ch_table[AAT]))</f>
        <v/>
      </c>
      <c r="M224" s="39">
        <f>SUM(INDEX(ch_table[AAT],1):ch_table[[#This Row],[AAT]])</f>
        <v>0.25486111111111143</v>
      </c>
    </row>
    <row r="225" spans="1:13" ht="48" x14ac:dyDescent="0.2">
      <c r="A225" s="2">
        <v>24</v>
      </c>
      <c r="B225" s="3">
        <v>45278</v>
      </c>
      <c r="C225" s="4">
        <v>0.69374999999999998</v>
      </c>
      <c r="D225" s="8" t="s">
        <v>27</v>
      </c>
      <c r="E225" s="9" t="s">
        <v>412</v>
      </c>
      <c r="G225" s="4" cm="1">
        <f t="array" ref="G2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3.125E-2</v>
      </c>
      <c r="H225" s="4" t="str">
        <f>IF(ch_table[[#This Row],[Subject 1]]&lt;&gt;"House rose", "",SUMIF(ch_table[Day], ch_table[[#This Row],[Day]], ch_table[Duration]))</f>
        <v/>
      </c>
      <c r="I225" s="40">
        <f>SUM(INDEX(ch_table[Duration],1):ch_table[[#This Row],[Duration]])</f>
        <v>7.2062500000000016</v>
      </c>
      <c r="J225" s="4" cm="1">
        <f t="array" ref="J2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5" s="4" t="str" cm="1">
        <f t="array" ref="K2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5" s="4" t="str">
        <f>IF(ch_table[[#This Row],[Subject 1]]&lt;&gt;"House rose", "",SUMIF(ch_table[Day], ch_table[[#This Row],[Day]], ch_table[AAT]))</f>
        <v/>
      </c>
      <c r="M225" s="39">
        <f>SUM(INDEX(ch_table[AAT],1):ch_table[[#This Row],[AAT]])</f>
        <v>0.25486111111111143</v>
      </c>
    </row>
    <row r="226" spans="1:13" ht="32" x14ac:dyDescent="0.2">
      <c r="A226" s="2">
        <v>24</v>
      </c>
      <c r="B226" s="3">
        <v>45278</v>
      </c>
      <c r="C226" s="4">
        <v>0.72499999999999998</v>
      </c>
      <c r="D226" s="8" t="s">
        <v>27</v>
      </c>
      <c r="E226" s="9" t="s">
        <v>413</v>
      </c>
      <c r="G226" s="4" cm="1">
        <f t="array" ref="G2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3.0555555555555558E-2</v>
      </c>
      <c r="H226" s="4" t="str">
        <f>IF(ch_table[[#This Row],[Subject 1]]&lt;&gt;"House rose", "",SUMIF(ch_table[Day], ch_table[[#This Row],[Day]], ch_table[Duration]))</f>
        <v/>
      </c>
      <c r="I226" s="40">
        <f>SUM(INDEX(ch_table[Duration],1):ch_table[[#This Row],[Duration]])</f>
        <v>7.2368055555555575</v>
      </c>
      <c r="J226" s="4" cm="1">
        <f t="array" ref="J2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6" s="4" t="str" cm="1">
        <f t="array" ref="K2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6" s="4" t="str">
        <f>IF(ch_table[[#This Row],[Subject 1]]&lt;&gt;"House rose", "",SUMIF(ch_table[Day], ch_table[[#This Row],[Day]], ch_table[AAT]))</f>
        <v/>
      </c>
      <c r="M226" s="39">
        <f>SUM(INDEX(ch_table[AAT],1):ch_table[[#This Row],[AAT]])</f>
        <v>0.25486111111111143</v>
      </c>
    </row>
    <row r="227" spans="1:13" ht="32" x14ac:dyDescent="0.2">
      <c r="A227" s="2">
        <v>24</v>
      </c>
      <c r="B227" s="3">
        <v>45278</v>
      </c>
      <c r="C227" s="4">
        <v>0.75555555555555554</v>
      </c>
      <c r="D227" s="8" t="s">
        <v>80</v>
      </c>
      <c r="E227" s="9" t="s">
        <v>980</v>
      </c>
      <c r="G227" s="4" cm="1">
        <f t="array" ref="G2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8.7500000000000022E-2</v>
      </c>
      <c r="H227" s="4" t="str">
        <f>IF(ch_table[[#This Row],[Subject 1]]&lt;&gt;"House rose", "",SUMIF(ch_table[Day], ch_table[[#This Row],[Day]], ch_table[Duration]))</f>
        <v/>
      </c>
      <c r="I227" s="40">
        <f>SUM(INDEX(ch_table[Duration],1):ch_table[[#This Row],[Duration]])</f>
        <v>7.3243055555555578</v>
      </c>
      <c r="J227" s="4" cm="1">
        <f t="array" ref="J2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7" s="4" t="str" cm="1">
        <f t="array" ref="K2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7" s="4" t="str">
        <f>IF(ch_table[[#This Row],[Subject 1]]&lt;&gt;"House rose", "",SUMIF(ch_table[Day], ch_table[[#This Row],[Day]], ch_table[AAT]))</f>
        <v/>
      </c>
      <c r="M227" s="39">
        <f>SUM(INDEX(ch_table[AAT],1):ch_table[[#This Row],[AAT]])</f>
        <v>0.25486111111111143</v>
      </c>
    </row>
    <row r="228" spans="1:13" ht="32" x14ac:dyDescent="0.2">
      <c r="A228" s="2">
        <v>24</v>
      </c>
      <c r="B228" s="3">
        <v>45278</v>
      </c>
      <c r="C228" s="4">
        <v>0.84305555555555556</v>
      </c>
      <c r="D228" s="8" t="s">
        <v>20</v>
      </c>
      <c r="E228" s="9" t="s">
        <v>414</v>
      </c>
      <c r="G228" s="4" cm="1">
        <f t="array" ref="G2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1.8750000000000044E-2</v>
      </c>
      <c r="H228" s="4" t="str">
        <f>IF(ch_table[[#This Row],[Subject 1]]&lt;&gt;"House rose", "",SUMIF(ch_table[Day], ch_table[[#This Row],[Day]], ch_table[Duration]))</f>
        <v/>
      </c>
      <c r="I228" s="40">
        <f>SUM(INDEX(ch_table[Duration],1):ch_table[[#This Row],[Duration]])</f>
        <v>7.3430555555555577</v>
      </c>
      <c r="J228" s="4" cm="1">
        <f t="array" ref="J2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8" s="4" t="str" cm="1">
        <f t="array" ref="K2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8" s="4" t="str">
        <f>IF(ch_table[[#This Row],[Subject 1]]&lt;&gt;"House rose", "",SUMIF(ch_table[Day], ch_table[[#This Row],[Day]], ch_table[AAT]))</f>
        <v/>
      </c>
      <c r="M228" s="39">
        <f>SUM(INDEX(ch_table[AAT],1):ch_table[[#This Row],[AAT]])</f>
        <v>0.25486111111111143</v>
      </c>
    </row>
    <row r="229" spans="1:13" x14ac:dyDescent="0.2">
      <c r="A229" s="2">
        <v>24</v>
      </c>
      <c r="B229" s="3">
        <v>45278</v>
      </c>
      <c r="C229" s="4">
        <v>0.8618055555555556</v>
      </c>
      <c r="D229" s="8" t="s">
        <v>22</v>
      </c>
      <c r="G229" s="4" t="str" cm="1">
        <f t="array" ref="G2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29" s="4">
        <f>IF(ch_table[[#This Row],[Subject 1]]&lt;&gt;"House rose", "",SUMIF(ch_table[Day], ch_table[[#This Row],[Day]], ch_table[Duration]))</f>
        <v>0.25763888888888897</v>
      </c>
      <c r="I229" s="40">
        <f>SUM(INDEX(ch_table[Duration],1):ch_table[[#This Row],[Duration]])</f>
        <v>7.3430555555555577</v>
      </c>
      <c r="J229" s="4" cm="1">
        <f t="array" ref="J2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9" s="4" t="str" cm="1">
        <f t="array" ref="K2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9" s="4">
        <f>IF(ch_table[[#This Row],[Subject 1]]&lt;&gt;"House rose", "",SUMIF(ch_table[Day], ch_table[[#This Row],[Day]], ch_table[AAT]))</f>
        <v>0</v>
      </c>
      <c r="M229" s="39">
        <f>SUM(INDEX(ch_table[AAT],1):ch_table[[#This Row],[AAT]])</f>
        <v>0.25486111111111143</v>
      </c>
    </row>
    <row r="230" spans="1:13" x14ac:dyDescent="0.2">
      <c r="A230" s="2">
        <v>25</v>
      </c>
      <c r="B230" s="3">
        <v>45279</v>
      </c>
      <c r="C230" s="4">
        <v>0.47916666666666669</v>
      </c>
      <c r="D230" s="8" t="s">
        <v>13</v>
      </c>
      <c r="G230" s="4" cm="1">
        <f t="array" ref="G2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30" s="4" t="str">
        <f>IF(ch_table[[#This Row],[Subject 1]]&lt;&gt;"House rose", "",SUMIF(ch_table[Day], ch_table[[#This Row],[Day]], ch_table[Duration]))</f>
        <v/>
      </c>
      <c r="I230" s="40">
        <f>SUM(INDEX(ch_table[Duration],1):ch_table[[#This Row],[Duration]])</f>
        <v>7.345833333333335</v>
      </c>
      <c r="J230" s="4" cm="1">
        <f t="array" ref="J2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0" s="4" t="str" cm="1">
        <f t="array" ref="K2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0" s="4" t="str">
        <f>IF(ch_table[[#This Row],[Subject 1]]&lt;&gt;"House rose", "",SUMIF(ch_table[Day], ch_table[[#This Row],[Day]], ch_table[AAT]))</f>
        <v/>
      </c>
      <c r="M230" s="39">
        <f>SUM(INDEX(ch_table[AAT],1):ch_table[[#This Row],[AAT]])</f>
        <v>0.25486111111111143</v>
      </c>
    </row>
    <row r="231" spans="1:13" ht="16" x14ac:dyDescent="0.2">
      <c r="A231" s="2">
        <v>25</v>
      </c>
      <c r="B231" s="3">
        <v>45279</v>
      </c>
      <c r="C231" s="4">
        <v>0.48194444444444445</v>
      </c>
      <c r="D231" s="8" t="s">
        <v>41</v>
      </c>
      <c r="E231" s="9" t="s">
        <v>415</v>
      </c>
      <c r="G231" s="4" cm="1">
        <f t="array" ref="G2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2.8472222222222177E-2</v>
      </c>
      <c r="H231" s="4" t="str">
        <f>IF(ch_table[[#This Row],[Subject 1]]&lt;&gt;"House rose", "",SUMIF(ch_table[Day], ch_table[[#This Row],[Day]], ch_table[Duration]))</f>
        <v/>
      </c>
      <c r="I231" s="40">
        <f>SUM(INDEX(ch_table[Duration],1):ch_table[[#This Row],[Duration]])</f>
        <v>7.3743055555555568</v>
      </c>
      <c r="J231" s="4" cm="1">
        <f t="array" ref="J2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1" s="4" t="str" cm="1">
        <f t="array" ref="K2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1" s="4" t="str">
        <f>IF(ch_table[[#This Row],[Subject 1]]&lt;&gt;"House rose", "",SUMIF(ch_table[Day], ch_table[[#This Row],[Day]], ch_table[AAT]))</f>
        <v/>
      </c>
      <c r="M231" s="39">
        <f>SUM(INDEX(ch_table[AAT],1):ch_table[[#This Row],[AAT]])</f>
        <v>0.25486111111111143</v>
      </c>
    </row>
    <row r="232" spans="1:13" ht="16" x14ac:dyDescent="0.2">
      <c r="A232" s="2">
        <v>25</v>
      </c>
      <c r="B232" s="3">
        <v>45279</v>
      </c>
      <c r="C232" s="4">
        <v>0.51041666666666663</v>
      </c>
      <c r="D232" s="8" t="s">
        <v>43</v>
      </c>
      <c r="E232" s="9" t="s">
        <v>415</v>
      </c>
      <c r="G232" s="4" cm="1">
        <f t="array" ref="G2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1.2500000000000067E-2</v>
      </c>
      <c r="H232" s="4" t="str">
        <f>IF(ch_table[[#This Row],[Subject 1]]&lt;&gt;"House rose", "",SUMIF(ch_table[Day], ch_table[[#This Row],[Day]], ch_table[Duration]))</f>
        <v/>
      </c>
      <c r="I232" s="40">
        <f>SUM(INDEX(ch_table[Duration],1):ch_table[[#This Row],[Duration]])</f>
        <v>7.386805555555557</v>
      </c>
      <c r="J232" s="4" cm="1">
        <f t="array" ref="J2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2" s="4" t="str" cm="1">
        <f t="array" ref="K2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2" s="4" t="str">
        <f>IF(ch_table[[#This Row],[Subject 1]]&lt;&gt;"House rose", "",SUMIF(ch_table[Day], ch_table[[#This Row],[Day]], ch_table[AAT]))</f>
        <v/>
      </c>
      <c r="M232" s="39">
        <f>SUM(INDEX(ch_table[AAT],1):ch_table[[#This Row],[AAT]])</f>
        <v>0.25486111111111143</v>
      </c>
    </row>
    <row r="233" spans="1:13" ht="48" x14ac:dyDescent="0.2">
      <c r="A233" s="2">
        <v>25</v>
      </c>
      <c r="B233" s="3">
        <v>45279</v>
      </c>
      <c r="C233" s="4">
        <v>0.5229166666666667</v>
      </c>
      <c r="D233" s="8" t="s">
        <v>24</v>
      </c>
      <c r="E233" s="9" t="s">
        <v>416</v>
      </c>
      <c r="G233" s="4" cm="1">
        <f t="array" ref="G2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3.9583333333333304E-2</v>
      </c>
      <c r="H233" s="4" t="str">
        <f>IF(ch_table[[#This Row],[Subject 1]]&lt;&gt;"House rose", "",SUMIF(ch_table[Day], ch_table[[#This Row],[Day]], ch_table[Duration]))</f>
        <v/>
      </c>
      <c r="I233" s="40">
        <f>SUM(INDEX(ch_table[Duration],1):ch_table[[#This Row],[Duration]])</f>
        <v>7.4263888888888907</v>
      </c>
      <c r="J233" s="4" cm="1">
        <f t="array" ref="J2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3" s="4" t="str" cm="1">
        <f t="array" ref="K2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3" s="4" t="str">
        <f>IF(ch_table[[#This Row],[Subject 1]]&lt;&gt;"House rose", "",SUMIF(ch_table[Day], ch_table[[#This Row],[Day]], ch_table[AAT]))</f>
        <v/>
      </c>
      <c r="M233" s="39">
        <f>SUM(INDEX(ch_table[AAT],1):ch_table[[#This Row],[AAT]])</f>
        <v>0.25486111111111143</v>
      </c>
    </row>
    <row r="234" spans="1:13" ht="32" x14ac:dyDescent="0.2">
      <c r="A234" s="2">
        <v>25</v>
      </c>
      <c r="B234" s="3">
        <v>45279</v>
      </c>
      <c r="C234" s="4">
        <v>0.5625</v>
      </c>
      <c r="D234" s="8" t="s">
        <v>24</v>
      </c>
      <c r="E234" s="9" t="s">
        <v>417</v>
      </c>
      <c r="G234" s="4" cm="1">
        <f t="array" ref="G2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2.1527777777777812E-2</v>
      </c>
      <c r="H234" s="4" t="str">
        <f>IF(ch_table[[#This Row],[Subject 1]]&lt;&gt;"House rose", "",SUMIF(ch_table[Day], ch_table[[#This Row],[Day]], ch_table[Duration]))</f>
        <v/>
      </c>
      <c r="I234" s="40">
        <f>SUM(INDEX(ch_table[Duration],1):ch_table[[#This Row],[Duration]])</f>
        <v>7.4479166666666687</v>
      </c>
      <c r="J234" s="4" cm="1">
        <f t="array" ref="J2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4" s="4" t="str" cm="1">
        <f t="array" ref="K2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4" s="4" t="str">
        <f>IF(ch_table[[#This Row],[Subject 1]]&lt;&gt;"House rose", "",SUMIF(ch_table[Day], ch_table[[#This Row],[Day]], ch_table[AAT]))</f>
        <v/>
      </c>
      <c r="M234" s="39">
        <f>SUM(INDEX(ch_table[AAT],1):ch_table[[#This Row],[AAT]])</f>
        <v>0.25486111111111143</v>
      </c>
    </row>
    <row r="235" spans="1:13" ht="16" x14ac:dyDescent="0.2">
      <c r="A235" s="2">
        <v>25</v>
      </c>
      <c r="B235" s="3">
        <v>45279</v>
      </c>
      <c r="C235" s="4">
        <v>0.58402777777777781</v>
      </c>
      <c r="D235" s="8" t="s">
        <v>16</v>
      </c>
      <c r="E235" s="9" t="s">
        <v>418</v>
      </c>
      <c r="G235" s="4" cm="1">
        <f t="array" ref="G2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235" s="4" t="str">
        <f>IF(ch_table[[#This Row],[Subject 1]]&lt;&gt;"House rose", "",SUMIF(ch_table[Day], ch_table[[#This Row],[Day]], ch_table[Duration]))</f>
        <v/>
      </c>
      <c r="I235" s="40">
        <f>SUM(INDEX(ch_table[Duration],1):ch_table[[#This Row],[Duration]])</f>
        <v>7.4513888888888911</v>
      </c>
      <c r="J235" s="4" cm="1">
        <f t="array" ref="J2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5" s="4" t="str" cm="1">
        <f t="array" ref="K2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5" s="4" t="str">
        <f>IF(ch_table[[#This Row],[Subject 1]]&lt;&gt;"House rose", "",SUMIF(ch_table[Day], ch_table[[#This Row],[Day]], ch_table[AAT]))</f>
        <v/>
      </c>
      <c r="M235" s="39">
        <f>SUM(INDEX(ch_table[AAT],1):ch_table[[#This Row],[AAT]])</f>
        <v>0.25486111111111143</v>
      </c>
    </row>
    <row r="236" spans="1:13" ht="16" x14ac:dyDescent="0.2">
      <c r="A236" s="2">
        <v>25</v>
      </c>
      <c r="B236" s="3">
        <v>45279</v>
      </c>
      <c r="C236" s="4">
        <v>0.58750000000000002</v>
      </c>
      <c r="D236" s="8" t="s">
        <v>27</v>
      </c>
      <c r="E236" s="9" t="s">
        <v>419</v>
      </c>
      <c r="G236" s="4" cm="1">
        <f t="array" ref="G2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2.9861111111111116E-2</v>
      </c>
      <c r="H236" s="4" t="str">
        <f>IF(ch_table[[#This Row],[Subject 1]]&lt;&gt;"House rose", "",SUMIF(ch_table[Day], ch_table[[#This Row],[Day]], ch_table[Duration]))</f>
        <v/>
      </c>
      <c r="I236" s="40">
        <f>SUM(INDEX(ch_table[Duration],1):ch_table[[#This Row],[Duration]])</f>
        <v>7.481250000000002</v>
      </c>
      <c r="J236" s="4" cm="1">
        <f t="array" ref="J2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6" s="4" t="str" cm="1">
        <f t="array" ref="K2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6" s="4" t="str">
        <f>IF(ch_table[[#This Row],[Subject 1]]&lt;&gt;"House rose", "",SUMIF(ch_table[Day], ch_table[[#This Row],[Day]], ch_table[AAT]))</f>
        <v/>
      </c>
      <c r="M236" s="39">
        <f>SUM(INDEX(ch_table[AAT],1):ch_table[[#This Row],[AAT]])</f>
        <v>0.25486111111111143</v>
      </c>
    </row>
    <row r="237" spans="1:13" ht="32" x14ac:dyDescent="0.2">
      <c r="A237" s="2">
        <v>25</v>
      </c>
      <c r="B237" s="3">
        <v>45279</v>
      </c>
      <c r="C237" s="4">
        <v>0.61736111111111114</v>
      </c>
      <c r="D237" s="8" t="s">
        <v>79</v>
      </c>
      <c r="E237" s="9" t="s">
        <v>420</v>
      </c>
      <c r="G237" s="4" cm="1">
        <f t="array" ref="G2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6.2499999999999778E-3</v>
      </c>
      <c r="H237" s="4" t="str">
        <f>IF(ch_table[[#This Row],[Subject 1]]&lt;&gt;"House rose", "",SUMIF(ch_table[Day], ch_table[[#This Row],[Day]], ch_table[Duration]))</f>
        <v/>
      </c>
      <c r="I237" s="40">
        <f>SUM(INDEX(ch_table[Duration],1):ch_table[[#This Row],[Duration]])</f>
        <v>7.4875000000000016</v>
      </c>
      <c r="J237" s="4" cm="1">
        <f t="array" ref="J2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7" s="4" t="str" cm="1">
        <f t="array" ref="K2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7" s="4" t="str">
        <f>IF(ch_table[[#This Row],[Subject 1]]&lt;&gt;"House rose", "",SUMIF(ch_table[Day], ch_table[[#This Row],[Day]], ch_table[AAT]))</f>
        <v/>
      </c>
      <c r="M237" s="39">
        <f>SUM(INDEX(ch_table[AAT],1):ch_table[[#This Row],[AAT]])</f>
        <v>0.25486111111111143</v>
      </c>
    </row>
    <row r="238" spans="1:13" ht="16" x14ac:dyDescent="0.2">
      <c r="A238" s="2">
        <v>25</v>
      </c>
      <c r="B238" s="3">
        <v>45279</v>
      </c>
      <c r="C238" s="4">
        <v>0.62361111111111112</v>
      </c>
      <c r="D238" s="8" t="s">
        <v>194</v>
      </c>
      <c r="E238" s="9" t="s">
        <v>609</v>
      </c>
      <c r="G238" s="4" cm="1">
        <f t="array" ref="G2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238" s="4" t="str">
        <f>IF(ch_table[[#This Row],[Subject 1]]&lt;&gt;"House rose", "",SUMIF(ch_table[Day], ch_table[[#This Row],[Day]], ch_table[Duration]))</f>
        <v/>
      </c>
      <c r="I238" s="40">
        <f>SUM(INDEX(ch_table[Duration],1):ch_table[[#This Row],[Duration]])</f>
        <v>7.4944444444444462</v>
      </c>
      <c r="J238" s="4" cm="1">
        <f t="array" ref="J2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8" s="4" t="str" cm="1">
        <f t="array" ref="K2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8" s="4" t="str">
        <f>IF(ch_table[[#This Row],[Subject 1]]&lt;&gt;"House rose", "",SUMIF(ch_table[Day], ch_table[[#This Row],[Day]], ch_table[AAT]))</f>
        <v/>
      </c>
      <c r="M238" s="39">
        <f>SUM(INDEX(ch_table[AAT],1):ch_table[[#This Row],[AAT]])</f>
        <v>0.25486111111111143</v>
      </c>
    </row>
    <row r="239" spans="1:13" ht="32" x14ac:dyDescent="0.2">
      <c r="A239" s="2">
        <v>25</v>
      </c>
      <c r="B239" s="3">
        <v>45279</v>
      </c>
      <c r="C239" s="4">
        <v>0.63055555555555554</v>
      </c>
      <c r="D239" s="8" t="s">
        <v>80</v>
      </c>
      <c r="E239" s="9" t="s">
        <v>979</v>
      </c>
      <c r="G239" s="4" cm="1">
        <f t="array" ref="G2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6.0416666666666674E-2</v>
      </c>
      <c r="H239" s="4" t="str">
        <f>IF(ch_table[[#This Row],[Subject 1]]&lt;&gt;"House rose", "",SUMIF(ch_table[Day], ch_table[[#This Row],[Day]], ch_table[Duration]))</f>
        <v/>
      </c>
      <c r="I239" s="40">
        <f>SUM(INDEX(ch_table[Duration],1):ch_table[[#This Row],[Duration]])</f>
        <v>7.554861111111113</v>
      </c>
      <c r="J239" s="4" cm="1">
        <f t="array" ref="J2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9" s="4" t="str" cm="1">
        <f t="array" ref="K2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9" s="4" t="str">
        <f>IF(ch_table[[#This Row],[Subject 1]]&lt;&gt;"House rose", "",SUMIF(ch_table[Day], ch_table[[#This Row],[Day]], ch_table[AAT]))</f>
        <v/>
      </c>
      <c r="M239" s="39">
        <f>SUM(INDEX(ch_table[AAT],1):ch_table[[#This Row],[AAT]])</f>
        <v>0.25486111111111143</v>
      </c>
    </row>
    <row r="240" spans="1:13" ht="16" x14ac:dyDescent="0.2">
      <c r="A240" s="2">
        <v>25</v>
      </c>
      <c r="B240" s="3">
        <v>45279</v>
      </c>
      <c r="C240" s="4">
        <v>0.69097222222222221</v>
      </c>
      <c r="D240" s="8" t="s">
        <v>119</v>
      </c>
      <c r="E240" s="9" t="s">
        <v>421</v>
      </c>
      <c r="G240" s="4" cm="1">
        <f t="array" ref="G2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1.8750000000000044E-2</v>
      </c>
      <c r="H240" s="4" t="str">
        <f>IF(ch_table[[#This Row],[Subject 1]]&lt;&gt;"House rose", "",SUMIF(ch_table[Day], ch_table[[#This Row],[Day]], ch_table[Duration]))</f>
        <v/>
      </c>
      <c r="I240" s="40">
        <f>SUM(INDEX(ch_table[Duration],1):ch_table[[#This Row],[Duration]])</f>
        <v>7.5736111111111128</v>
      </c>
      <c r="J240" s="4" cm="1">
        <f t="array" ref="J2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0" s="4" t="str" cm="1">
        <f t="array" ref="K2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0" s="4" t="str">
        <f>IF(ch_table[[#This Row],[Subject 1]]&lt;&gt;"House rose", "",SUMIF(ch_table[Day], ch_table[[#This Row],[Day]], ch_table[AAT]))</f>
        <v/>
      </c>
      <c r="M240" s="39">
        <f>SUM(INDEX(ch_table[AAT],1):ch_table[[#This Row],[AAT]])</f>
        <v>0.25486111111111143</v>
      </c>
    </row>
    <row r="241" spans="1:13" ht="16" x14ac:dyDescent="0.2">
      <c r="A241" s="2">
        <v>25</v>
      </c>
      <c r="B241" s="3">
        <v>45279</v>
      </c>
      <c r="C241" s="4">
        <v>0.70972222222222225</v>
      </c>
      <c r="D241" s="8" t="s">
        <v>75</v>
      </c>
      <c r="E241" s="9" t="s">
        <v>421</v>
      </c>
      <c r="G241" s="4" cm="1">
        <f t="array" ref="G2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5.5555555555555358E-3</v>
      </c>
      <c r="H241" s="4" t="str">
        <f>IF(ch_table[[#This Row],[Subject 1]]&lt;&gt;"House rose", "",SUMIF(ch_table[Day], ch_table[[#This Row],[Day]], ch_table[Duration]))</f>
        <v/>
      </c>
      <c r="I241" s="40">
        <f>SUM(INDEX(ch_table[Duration],1):ch_table[[#This Row],[Duration]])</f>
        <v>7.5791666666666684</v>
      </c>
      <c r="J241" s="4" cm="1">
        <f t="array" ref="J2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1" s="4" t="str" cm="1">
        <f t="array" ref="K2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1" s="4" t="str">
        <f>IF(ch_table[[#This Row],[Subject 1]]&lt;&gt;"House rose", "",SUMIF(ch_table[Day], ch_table[[#This Row],[Day]], ch_table[AAT]))</f>
        <v/>
      </c>
      <c r="M241" s="39">
        <f>SUM(INDEX(ch_table[AAT],1):ch_table[[#This Row],[AAT]])</f>
        <v>0.25486111111111143</v>
      </c>
    </row>
    <row r="242" spans="1:13" ht="32" x14ac:dyDescent="0.2">
      <c r="A242" s="2">
        <v>25</v>
      </c>
      <c r="B242" s="3">
        <v>45279</v>
      </c>
      <c r="C242" s="4">
        <v>0.71527777777777779</v>
      </c>
      <c r="D242" s="8" t="s">
        <v>63</v>
      </c>
      <c r="E242" s="9" t="s">
        <v>444</v>
      </c>
      <c r="G242" s="4" cm="1">
        <f t="array" ref="G2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42" s="4" t="str">
        <f>IF(ch_table[[#This Row],[Subject 1]]&lt;&gt;"House rose", "",SUMIF(ch_table[Day], ch_table[[#This Row],[Day]], ch_table[Duration]))</f>
        <v/>
      </c>
      <c r="I242" s="40">
        <f>SUM(INDEX(ch_table[Duration],1):ch_table[[#This Row],[Duration]])</f>
        <v>7.5798611111111125</v>
      </c>
      <c r="J242" s="4" cm="1">
        <f t="array" ref="J2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2" s="4" t="str" cm="1">
        <f t="array" ref="K2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2" s="4" t="str">
        <f>IF(ch_table[[#This Row],[Subject 1]]&lt;&gt;"House rose", "",SUMIF(ch_table[Day], ch_table[[#This Row],[Day]], ch_table[AAT]))</f>
        <v/>
      </c>
      <c r="M242" s="39">
        <f>SUM(INDEX(ch_table[AAT],1):ch_table[[#This Row],[AAT]])</f>
        <v>0.25486111111111143</v>
      </c>
    </row>
    <row r="243" spans="1:13" ht="16" x14ac:dyDescent="0.2">
      <c r="A243" s="2">
        <v>25</v>
      </c>
      <c r="B243" s="3">
        <v>45279</v>
      </c>
      <c r="C243" s="4">
        <v>0.71597222222222223</v>
      </c>
      <c r="D243" s="8" t="s">
        <v>20</v>
      </c>
      <c r="E243" s="9" t="s">
        <v>422</v>
      </c>
      <c r="G243" s="4" cm="1">
        <f t="array" ref="G2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1.8749999999999933E-2</v>
      </c>
      <c r="H243" s="4" t="str">
        <f>IF(ch_table[[#This Row],[Subject 1]]&lt;&gt;"House rose", "",SUMIF(ch_table[Day], ch_table[[#This Row],[Day]], ch_table[Duration]))</f>
        <v/>
      </c>
      <c r="I243" s="40">
        <f>SUM(INDEX(ch_table[Duration],1):ch_table[[#This Row],[Duration]])</f>
        <v>7.5986111111111123</v>
      </c>
      <c r="J243" s="4" cm="1">
        <f t="array" ref="J2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3" s="4" t="str" cm="1">
        <f t="array" ref="K2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3" s="4" t="str">
        <f>IF(ch_table[[#This Row],[Subject 1]]&lt;&gt;"House rose", "",SUMIF(ch_table[Day], ch_table[[#This Row],[Day]], ch_table[AAT]))</f>
        <v/>
      </c>
      <c r="M243" s="39">
        <f>SUM(INDEX(ch_table[AAT],1):ch_table[[#This Row],[AAT]])</f>
        <v>0.25486111111111143</v>
      </c>
    </row>
    <row r="244" spans="1:13" x14ac:dyDescent="0.2">
      <c r="A244" s="2">
        <v>25</v>
      </c>
      <c r="B244" s="3">
        <v>45279</v>
      </c>
      <c r="C244" s="4">
        <v>0.73472222222222217</v>
      </c>
      <c r="D244" s="8" t="s">
        <v>22</v>
      </c>
      <c r="G244" s="4" t="str" cm="1">
        <f t="array" ref="G2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44" s="4">
        <f>IF(ch_table[[#This Row],[Subject 1]]&lt;&gt;"House rose", "",SUMIF(ch_table[Day], ch_table[[#This Row],[Day]], ch_table[Duration]))</f>
        <v>0.25555555555555548</v>
      </c>
      <c r="I244" s="40">
        <f>SUM(INDEX(ch_table[Duration],1):ch_table[[#This Row],[Duration]])</f>
        <v>7.5986111111111123</v>
      </c>
      <c r="J244" s="4" cm="1">
        <f t="array" ref="J2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4" s="4" t="str" cm="1">
        <f t="array" ref="K2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4" s="4">
        <f>IF(ch_table[[#This Row],[Subject 1]]&lt;&gt;"House rose", "",SUMIF(ch_table[Day], ch_table[[#This Row],[Day]], ch_table[AAT]))</f>
        <v>0</v>
      </c>
      <c r="M244" s="39">
        <f>SUM(INDEX(ch_table[AAT],1):ch_table[[#This Row],[AAT]])</f>
        <v>0.25486111111111143</v>
      </c>
    </row>
    <row r="245" spans="1:13" x14ac:dyDescent="0.2">
      <c r="A245" s="2">
        <v>26</v>
      </c>
      <c r="B245" s="3">
        <v>45299</v>
      </c>
      <c r="C245" s="4">
        <v>0.60416666666666663</v>
      </c>
      <c r="D245" s="8" t="s">
        <v>13</v>
      </c>
      <c r="G245" s="4" cm="1">
        <f t="array" ref="G2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45" s="4" t="str">
        <f>IF(ch_table[[#This Row],[Subject 1]]&lt;&gt;"House rose", "",SUMIF(ch_table[Day], ch_table[[#This Row],[Day]], ch_table[Duration]))</f>
        <v/>
      </c>
      <c r="I245" s="40">
        <f>SUM(INDEX(ch_table[Duration],1):ch_table[[#This Row],[Duration]])</f>
        <v>7.6013888888888896</v>
      </c>
      <c r="J245" s="4" cm="1">
        <f t="array" ref="J2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45" s="4" t="str" cm="1">
        <f t="array" ref="K2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5" s="4" t="str">
        <f>IF(ch_table[[#This Row],[Subject 1]]&lt;&gt;"House rose", "",SUMIF(ch_table[Day], ch_table[[#This Row],[Day]], ch_table[AAT]))</f>
        <v/>
      </c>
      <c r="M245" s="39">
        <f>SUM(INDEX(ch_table[AAT],1):ch_table[[#This Row],[AAT]])</f>
        <v>0.25486111111111143</v>
      </c>
    </row>
    <row r="246" spans="1:13" ht="16" x14ac:dyDescent="0.2">
      <c r="A246" s="2">
        <v>26</v>
      </c>
      <c r="B246" s="3">
        <v>45299</v>
      </c>
      <c r="C246" s="4">
        <v>0.6069444444444444</v>
      </c>
      <c r="D246" s="8" t="s">
        <v>41</v>
      </c>
      <c r="E246" s="9" t="s">
        <v>71</v>
      </c>
      <c r="G246" s="4" cm="1">
        <f t="array" ref="G2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3.0555555555555669E-2</v>
      </c>
      <c r="H246" s="4" t="str">
        <f>IF(ch_table[[#This Row],[Subject 1]]&lt;&gt;"House rose", "",SUMIF(ch_table[Day], ch_table[[#This Row],[Day]], ch_table[Duration]))</f>
        <v/>
      </c>
      <c r="I246" s="40">
        <f>SUM(INDEX(ch_table[Duration],1):ch_table[[#This Row],[Duration]])</f>
        <v>7.6319444444444455</v>
      </c>
      <c r="J246" s="4" cm="1">
        <f t="array" ref="J2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46" s="4" t="str" cm="1">
        <f t="array" ref="K2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6" s="4" t="str">
        <f>IF(ch_table[[#This Row],[Subject 1]]&lt;&gt;"House rose", "",SUMIF(ch_table[Day], ch_table[[#This Row],[Day]], ch_table[AAT]))</f>
        <v/>
      </c>
      <c r="M246" s="39">
        <f>SUM(INDEX(ch_table[AAT],1):ch_table[[#This Row],[AAT]])</f>
        <v>0.25486111111111143</v>
      </c>
    </row>
    <row r="247" spans="1:13" ht="16" x14ac:dyDescent="0.2">
      <c r="A247" s="2">
        <v>26</v>
      </c>
      <c r="B247" s="3">
        <v>45299</v>
      </c>
      <c r="C247" s="4">
        <v>0.63750000000000007</v>
      </c>
      <c r="D247" s="8" t="s">
        <v>43</v>
      </c>
      <c r="E247" s="9" t="s">
        <v>71</v>
      </c>
      <c r="G247" s="4" cm="1">
        <f t="array" ref="G2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1.1111111111111072E-2</v>
      </c>
      <c r="H247" s="4" t="str">
        <f>IF(ch_table[[#This Row],[Subject 1]]&lt;&gt;"House rose", "",SUMIF(ch_table[Day], ch_table[[#This Row],[Day]], ch_table[Duration]))</f>
        <v/>
      </c>
      <c r="I247" s="40">
        <f>SUM(INDEX(ch_table[Duration],1):ch_table[[#This Row],[Duration]])</f>
        <v>7.6430555555555566</v>
      </c>
      <c r="J247" s="4" cm="1">
        <f t="array" ref="J2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47" s="4" t="str" cm="1">
        <f t="array" ref="K2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7" s="4" t="str">
        <f>IF(ch_table[[#This Row],[Subject 1]]&lt;&gt;"House rose", "",SUMIF(ch_table[Day], ch_table[[#This Row],[Day]], ch_table[AAT]))</f>
        <v/>
      </c>
      <c r="M247" s="39">
        <f>SUM(INDEX(ch_table[AAT],1):ch_table[[#This Row],[AAT]])</f>
        <v>0.25486111111111143</v>
      </c>
    </row>
    <row r="248" spans="1:13" ht="48" x14ac:dyDescent="0.2">
      <c r="A248" s="2">
        <v>26</v>
      </c>
      <c r="B248" s="3">
        <v>45299</v>
      </c>
      <c r="C248" s="4">
        <v>0.64861111111111114</v>
      </c>
      <c r="D248" s="8" t="s">
        <v>24</v>
      </c>
      <c r="E248" s="9" t="s">
        <v>423</v>
      </c>
      <c r="G248" s="4" cm="1">
        <f t="array" ref="G2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5.5555555555555469E-2</v>
      </c>
      <c r="H248" s="4" t="str">
        <f>IF(ch_table[[#This Row],[Subject 1]]&lt;&gt;"House rose", "",SUMIF(ch_table[Day], ch_table[[#This Row],[Day]], ch_table[Duration]))</f>
        <v/>
      </c>
      <c r="I248" s="40">
        <f>SUM(INDEX(ch_table[Duration],1):ch_table[[#This Row],[Duration]])</f>
        <v>7.698611111111112</v>
      </c>
      <c r="J248" s="4" cm="1">
        <f t="array" ref="J2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48" s="4" t="str" cm="1">
        <f t="array" ref="K2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8" s="4" t="str">
        <f>IF(ch_table[[#This Row],[Subject 1]]&lt;&gt;"House rose", "",SUMIF(ch_table[Day], ch_table[[#This Row],[Day]], ch_table[AAT]))</f>
        <v/>
      </c>
      <c r="M248" s="39">
        <f>SUM(INDEX(ch_table[AAT],1):ch_table[[#This Row],[AAT]])</f>
        <v>0.25486111111111143</v>
      </c>
    </row>
    <row r="249" spans="1:13" ht="32" x14ac:dyDescent="0.2">
      <c r="A249" s="2">
        <v>26</v>
      </c>
      <c r="B249" s="3">
        <v>45299</v>
      </c>
      <c r="C249" s="4">
        <v>0.70416666666666661</v>
      </c>
      <c r="D249" s="8" t="s">
        <v>27</v>
      </c>
      <c r="E249" s="9" t="s">
        <v>424</v>
      </c>
      <c r="G249" s="4" cm="1">
        <f t="array" ref="G2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4.7222222222222388E-2</v>
      </c>
      <c r="H249" s="4" t="str">
        <f>IF(ch_table[[#This Row],[Subject 1]]&lt;&gt;"House rose", "",SUMIF(ch_table[Day], ch_table[[#This Row],[Day]], ch_table[Duration]))</f>
        <v/>
      </c>
      <c r="I249" s="40">
        <f>SUM(INDEX(ch_table[Duration],1):ch_table[[#This Row],[Duration]])</f>
        <v>7.7458333333333345</v>
      </c>
      <c r="J249" s="4" cm="1">
        <f t="array" ref="J2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49" s="4" t="str" cm="1">
        <f t="array" ref="K2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9" s="4" t="str">
        <f>IF(ch_table[[#This Row],[Subject 1]]&lt;&gt;"House rose", "",SUMIF(ch_table[Day], ch_table[[#This Row],[Day]], ch_table[AAT]))</f>
        <v/>
      </c>
      <c r="M249" s="39">
        <f>SUM(INDEX(ch_table[AAT],1):ch_table[[#This Row],[AAT]])</f>
        <v>0.25486111111111143</v>
      </c>
    </row>
    <row r="250" spans="1:13" ht="32" x14ac:dyDescent="0.2">
      <c r="A250" s="2">
        <v>26</v>
      </c>
      <c r="B250" s="3">
        <v>45299</v>
      </c>
      <c r="C250" s="4">
        <v>0.75138888888888899</v>
      </c>
      <c r="D250" s="8" t="s">
        <v>27</v>
      </c>
      <c r="E250" s="9" t="s">
        <v>425</v>
      </c>
      <c r="G250" s="4" cm="1">
        <f t="array" ref="G2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3.8194444444444309E-2</v>
      </c>
      <c r="H250" s="4" t="str">
        <f>IF(ch_table[[#This Row],[Subject 1]]&lt;&gt;"House rose", "",SUMIF(ch_table[Day], ch_table[[#This Row],[Day]], ch_table[Duration]))</f>
        <v/>
      </c>
      <c r="I250" s="40">
        <f>SUM(INDEX(ch_table[Duration],1):ch_table[[#This Row],[Duration]])</f>
        <v>7.7840277777777791</v>
      </c>
      <c r="J250" s="4" cm="1">
        <f t="array" ref="J2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0" s="4" t="str" cm="1">
        <f t="array" ref="K2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0" s="4" t="str">
        <f>IF(ch_table[[#This Row],[Subject 1]]&lt;&gt;"House rose", "",SUMIF(ch_table[Day], ch_table[[#This Row],[Day]], ch_table[AAT]))</f>
        <v/>
      </c>
      <c r="M250" s="39">
        <f>SUM(INDEX(ch_table[AAT],1):ch_table[[#This Row],[AAT]])</f>
        <v>0.25486111111111143</v>
      </c>
    </row>
    <row r="251" spans="1:13" ht="48" x14ac:dyDescent="0.2">
      <c r="A251" s="2">
        <v>26</v>
      </c>
      <c r="B251" s="3">
        <v>45299</v>
      </c>
      <c r="C251" s="4">
        <v>0.7895833333333333</v>
      </c>
      <c r="D251" s="8" t="s">
        <v>27</v>
      </c>
      <c r="E251" s="9" t="s">
        <v>426</v>
      </c>
      <c r="G251" s="4" cm="1">
        <f t="array" ref="G2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9.4444444444444442E-2</v>
      </c>
      <c r="H251" s="4" t="str">
        <f>IF(ch_table[[#This Row],[Subject 1]]&lt;&gt;"House rose", "",SUMIF(ch_table[Day], ch_table[[#This Row],[Day]], ch_table[Duration]))</f>
        <v/>
      </c>
      <c r="I251" s="40">
        <f>SUM(INDEX(ch_table[Duration],1):ch_table[[#This Row],[Duration]])</f>
        <v>7.8784722222222232</v>
      </c>
      <c r="J251" s="4" cm="1">
        <f t="array" ref="J2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1" s="4" t="str" cm="1">
        <f t="array" ref="K2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1" s="4" t="str">
        <f>IF(ch_table[[#This Row],[Subject 1]]&lt;&gt;"House rose", "",SUMIF(ch_table[Day], ch_table[[#This Row],[Day]], ch_table[AAT]))</f>
        <v/>
      </c>
      <c r="M251" s="39">
        <f>SUM(INDEX(ch_table[AAT],1):ch_table[[#This Row],[AAT]])</f>
        <v>0.25486111111111143</v>
      </c>
    </row>
    <row r="252" spans="1:13" ht="48" x14ac:dyDescent="0.2">
      <c r="A252" s="2">
        <v>26</v>
      </c>
      <c r="B252" s="3">
        <v>45299</v>
      </c>
      <c r="C252" s="4">
        <v>0.88402777777777775</v>
      </c>
      <c r="D252" s="8" t="s">
        <v>185</v>
      </c>
      <c r="E252" s="9" t="s">
        <v>427</v>
      </c>
      <c r="G252" s="4" cm="1">
        <f t="array" ref="G2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6.94444444444553E-4</v>
      </c>
      <c r="H252" s="4" t="str">
        <f>IF(ch_table[[#This Row],[Subject 1]]&lt;&gt;"House rose", "",SUMIF(ch_table[Day], ch_table[[#This Row],[Day]], ch_table[Duration]))</f>
        <v/>
      </c>
      <c r="I252" s="40">
        <f>SUM(INDEX(ch_table[Duration],1):ch_table[[#This Row],[Duration]])</f>
        <v>7.8791666666666682</v>
      </c>
      <c r="J252" s="4" cm="1">
        <f t="array" ref="J2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2" s="4" t="str" cm="1">
        <f t="array" ref="K2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2" s="4" t="str">
        <f>IF(ch_table[[#This Row],[Subject 1]]&lt;&gt;"House rose", "",SUMIF(ch_table[Day], ch_table[[#This Row],[Day]], ch_table[AAT]))</f>
        <v/>
      </c>
      <c r="M252" s="39">
        <f>SUM(INDEX(ch_table[AAT],1):ch_table[[#This Row],[AAT]])</f>
        <v>0.25486111111111143</v>
      </c>
    </row>
    <row r="253" spans="1:13" ht="16" x14ac:dyDescent="0.2">
      <c r="A253" s="2">
        <v>26</v>
      </c>
      <c r="B253" s="3">
        <v>45299</v>
      </c>
      <c r="C253" s="4">
        <v>0.8847222222222223</v>
      </c>
      <c r="D253" s="8" t="s">
        <v>20</v>
      </c>
      <c r="E253" s="9" t="s">
        <v>428</v>
      </c>
      <c r="G253" s="4" cm="1">
        <f t="array" ref="G2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3.1944444444444331E-2</v>
      </c>
      <c r="H253" s="4" t="str">
        <f>IF(ch_table[[#This Row],[Subject 1]]&lt;&gt;"House rose", "",SUMIF(ch_table[Day], ch_table[[#This Row],[Day]], ch_table[Duration]))</f>
        <v/>
      </c>
      <c r="I253" s="40">
        <f>SUM(INDEX(ch_table[Duration],1):ch_table[[#This Row],[Duration]])</f>
        <v>7.9111111111111123</v>
      </c>
      <c r="J253" s="4" cm="1">
        <f t="array" ref="J2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3" s="4" t="str" cm="1">
        <f t="array" ref="K2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3" s="4" t="str">
        <f>IF(ch_table[[#This Row],[Subject 1]]&lt;&gt;"House rose", "",SUMIF(ch_table[Day], ch_table[[#This Row],[Day]], ch_table[AAT]))</f>
        <v/>
      </c>
      <c r="M253" s="39">
        <f>SUM(INDEX(ch_table[AAT],1):ch_table[[#This Row],[AAT]])</f>
        <v>0.25486111111111143</v>
      </c>
    </row>
    <row r="254" spans="1:13" x14ac:dyDescent="0.2">
      <c r="A254" s="2">
        <v>26</v>
      </c>
      <c r="B254" s="3">
        <v>45299</v>
      </c>
      <c r="C254" s="4">
        <v>0.91666666666666663</v>
      </c>
      <c r="D254" s="8" t="s">
        <v>22</v>
      </c>
      <c r="G254" s="4" t="str" cm="1">
        <f t="array" ref="G2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54" s="4">
        <f>IF(ch_table[[#This Row],[Subject 1]]&lt;&gt;"House rose", "",SUMIF(ch_table[Day], ch_table[[#This Row],[Day]], ch_table[Duration]))</f>
        <v>0.3125</v>
      </c>
      <c r="I254" s="40">
        <f>SUM(INDEX(ch_table[Duration],1):ch_table[[#This Row],[Duration]])</f>
        <v>7.9111111111111123</v>
      </c>
      <c r="J254" s="4" cm="1">
        <f t="array" ref="J2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4" s="4" t="str" cm="1">
        <f t="array" ref="K2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4" s="4">
        <f>IF(ch_table[[#This Row],[Subject 1]]&lt;&gt;"House rose", "",SUMIF(ch_table[Day], ch_table[[#This Row],[Day]], ch_table[AAT]))</f>
        <v>0</v>
      </c>
      <c r="M254" s="39">
        <f>SUM(INDEX(ch_table[AAT],1):ch_table[[#This Row],[AAT]])</f>
        <v>0.25486111111111143</v>
      </c>
    </row>
    <row r="255" spans="1:13" x14ac:dyDescent="0.2">
      <c r="A255" s="2">
        <v>27</v>
      </c>
      <c r="B255" s="3">
        <v>45300</v>
      </c>
      <c r="C255" s="4">
        <v>0.47916666666666669</v>
      </c>
      <c r="D255" s="8" t="s">
        <v>13</v>
      </c>
      <c r="G255" s="4" cm="1">
        <f t="array" ref="G2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55" s="4" t="str">
        <f>IF(ch_table[[#This Row],[Subject 1]]&lt;&gt;"House rose", "",SUMIF(ch_table[Day], ch_table[[#This Row],[Day]], ch_table[Duration]))</f>
        <v/>
      </c>
      <c r="I255" s="40">
        <f>SUM(INDEX(ch_table[Duration],1):ch_table[[#This Row],[Duration]])</f>
        <v>7.9138888888888896</v>
      </c>
      <c r="J255" s="4" cm="1">
        <f t="array" ref="J2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5" s="4" t="str" cm="1">
        <f t="array" ref="K2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5" s="4" t="str">
        <f>IF(ch_table[[#This Row],[Subject 1]]&lt;&gt;"House rose", "",SUMIF(ch_table[Day], ch_table[[#This Row],[Day]], ch_table[AAT]))</f>
        <v/>
      </c>
      <c r="M255" s="39">
        <f>SUM(INDEX(ch_table[AAT],1):ch_table[[#This Row],[AAT]])</f>
        <v>0.25486111111111143</v>
      </c>
    </row>
    <row r="256" spans="1:13" ht="16" x14ac:dyDescent="0.2">
      <c r="A256" s="2">
        <v>27</v>
      </c>
      <c r="B256" s="3">
        <v>45300</v>
      </c>
      <c r="C256" s="4">
        <v>0.48194444444444445</v>
      </c>
      <c r="D256" s="8" t="s">
        <v>41</v>
      </c>
      <c r="E256" s="9" t="s">
        <v>76</v>
      </c>
      <c r="G256" s="4" cm="1">
        <f t="array" ref="G2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2.916666666666673E-2</v>
      </c>
      <c r="H256" s="4" t="str">
        <f>IF(ch_table[[#This Row],[Subject 1]]&lt;&gt;"House rose", "",SUMIF(ch_table[Day], ch_table[[#This Row],[Day]], ch_table[Duration]))</f>
        <v/>
      </c>
      <c r="I256" s="40">
        <f>SUM(INDEX(ch_table[Duration],1):ch_table[[#This Row],[Duration]])</f>
        <v>7.9430555555555564</v>
      </c>
      <c r="J256" s="4" cm="1">
        <f t="array" ref="J2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6" s="4" t="str" cm="1">
        <f t="array" ref="K2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6" s="4" t="str">
        <f>IF(ch_table[[#This Row],[Subject 1]]&lt;&gt;"House rose", "",SUMIF(ch_table[Day], ch_table[[#This Row],[Day]], ch_table[AAT]))</f>
        <v/>
      </c>
      <c r="M256" s="39">
        <f>SUM(INDEX(ch_table[AAT],1):ch_table[[#This Row],[AAT]])</f>
        <v>0.25486111111111143</v>
      </c>
    </row>
    <row r="257" spans="1:13" ht="16" x14ac:dyDescent="0.2">
      <c r="A257" s="2">
        <v>27</v>
      </c>
      <c r="B257" s="3">
        <v>45300</v>
      </c>
      <c r="C257" s="4">
        <v>0.51111111111111118</v>
      </c>
      <c r="D257" s="8" t="s">
        <v>41</v>
      </c>
      <c r="E257" s="9" t="s">
        <v>76</v>
      </c>
      <c r="G257" s="4" cm="1">
        <f t="array" ref="G2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1.1111111111111072E-2</v>
      </c>
      <c r="H257" s="4" t="str">
        <f>IF(ch_table[[#This Row],[Subject 1]]&lt;&gt;"House rose", "",SUMIF(ch_table[Day], ch_table[[#This Row],[Day]], ch_table[Duration]))</f>
        <v/>
      </c>
      <c r="I257" s="40">
        <f>SUM(INDEX(ch_table[Duration],1):ch_table[[#This Row],[Duration]])</f>
        <v>7.9541666666666675</v>
      </c>
      <c r="J257" s="4" cm="1">
        <f t="array" ref="J2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7" s="4" t="str" cm="1">
        <f t="array" ref="K2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7" s="4" t="str">
        <f>IF(ch_table[[#This Row],[Subject 1]]&lt;&gt;"House rose", "",SUMIF(ch_table[Day], ch_table[[#This Row],[Day]], ch_table[AAT]))</f>
        <v/>
      </c>
      <c r="M257" s="39">
        <f>SUM(INDEX(ch_table[AAT],1):ch_table[[#This Row],[AAT]])</f>
        <v>0.25486111111111143</v>
      </c>
    </row>
    <row r="258" spans="1:13" ht="48" x14ac:dyDescent="0.2">
      <c r="A258" s="2">
        <v>27</v>
      </c>
      <c r="B258" s="3">
        <v>45300</v>
      </c>
      <c r="C258" s="4">
        <v>0.52222222222222225</v>
      </c>
      <c r="D258" s="8" t="s">
        <v>79</v>
      </c>
      <c r="E258" s="9" t="s">
        <v>429</v>
      </c>
      <c r="G258" s="4" cm="1">
        <f t="array" ref="G2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58" s="4" t="str">
        <f>IF(ch_table[[#This Row],[Subject 1]]&lt;&gt;"House rose", "",SUMIF(ch_table[Day], ch_table[[#This Row],[Day]], ch_table[Duration]))</f>
        <v/>
      </c>
      <c r="I258" s="40">
        <f>SUM(INDEX(ch_table[Duration],1):ch_table[[#This Row],[Duration]])</f>
        <v>7.9569444444444457</v>
      </c>
      <c r="J258" s="4" cm="1">
        <f t="array" ref="J2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8" s="4" t="str" cm="1">
        <f t="array" ref="K2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8" s="4" t="str">
        <f>IF(ch_table[[#This Row],[Subject 1]]&lt;&gt;"House rose", "",SUMIF(ch_table[Day], ch_table[[#This Row],[Day]], ch_table[AAT]))</f>
        <v/>
      </c>
      <c r="M258" s="39">
        <f>SUM(INDEX(ch_table[AAT],1):ch_table[[#This Row],[AAT]])</f>
        <v>0.25486111111111143</v>
      </c>
    </row>
    <row r="259" spans="1:13" ht="16" x14ac:dyDescent="0.2">
      <c r="A259" s="2">
        <v>27</v>
      </c>
      <c r="B259" s="3">
        <v>45300</v>
      </c>
      <c r="C259" s="4">
        <v>0.52500000000000002</v>
      </c>
      <c r="D259" s="8" t="s">
        <v>194</v>
      </c>
      <c r="E259" s="9" t="s">
        <v>610</v>
      </c>
      <c r="G259" s="4" cm="1">
        <f t="array" ref="G2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8.3333333333333037E-3</v>
      </c>
      <c r="H259" s="4" t="str">
        <f>IF(ch_table[[#This Row],[Subject 1]]&lt;&gt;"House rose", "",SUMIF(ch_table[Day], ch_table[[#This Row],[Day]], ch_table[Duration]))</f>
        <v/>
      </c>
      <c r="I259" s="40">
        <f>SUM(INDEX(ch_table[Duration],1):ch_table[[#This Row],[Duration]])</f>
        <v>7.9652777777777786</v>
      </c>
      <c r="J259" s="4" cm="1">
        <f t="array" ref="J2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9" s="4" t="str" cm="1">
        <f t="array" ref="K2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9" s="4" t="str">
        <f>IF(ch_table[[#This Row],[Subject 1]]&lt;&gt;"House rose", "",SUMIF(ch_table[Day], ch_table[[#This Row],[Day]], ch_table[AAT]))</f>
        <v/>
      </c>
      <c r="M259" s="39">
        <f>SUM(INDEX(ch_table[AAT],1):ch_table[[#This Row],[AAT]])</f>
        <v>0.25486111111111143</v>
      </c>
    </row>
    <row r="260" spans="1:13" ht="16" x14ac:dyDescent="0.2">
      <c r="A260" s="2">
        <v>27</v>
      </c>
      <c r="B260" s="3">
        <v>45300</v>
      </c>
      <c r="C260" s="4">
        <v>0.53333333333333333</v>
      </c>
      <c r="D260" s="8" t="s">
        <v>181</v>
      </c>
      <c r="E260" s="9" t="s">
        <v>430</v>
      </c>
      <c r="G260" s="4" cm="1">
        <f t="array" ref="G2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0.16736111111111107</v>
      </c>
      <c r="H260" s="4" t="str">
        <f>IF(ch_table[[#This Row],[Subject 1]]&lt;&gt;"House rose", "",SUMIF(ch_table[Day], ch_table[[#This Row],[Day]], ch_table[Duration]))</f>
        <v/>
      </c>
      <c r="I260" s="40">
        <f>SUM(INDEX(ch_table[Duration],1):ch_table[[#This Row],[Duration]])</f>
        <v>8.1326388888888896</v>
      </c>
      <c r="J260" s="4" cm="1">
        <f t="array" ref="J2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0" s="4" t="str" cm="1">
        <f t="array" ref="K2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0" s="4" t="str">
        <f>IF(ch_table[[#This Row],[Subject 1]]&lt;&gt;"House rose", "",SUMIF(ch_table[Day], ch_table[[#This Row],[Day]], ch_table[AAT]))</f>
        <v/>
      </c>
      <c r="M260" s="39">
        <f>SUM(INDEX(ch_table[AAT],1):ch_table[[#This Row],[AAT]])</f>
        <v>0.25486111111111143</v>
      </c>
    </row>
    <row r="261" spans="1:13" ht="16" x14ac:dyDescent="0.2">
      <c r="A261" s="2">
        <v>27</v>
      </c>
      <c r="B261" s="3">
        <v>45300</v>
      </c>
      <c r="C261" s="4">
        <v>0.7006944444444444</v>
      </c>
      <c r="D261" s="8" t="s">
        <v>181</v>
      </c>
      <c r="E261" s="9" t="s">
        <v>987</v>
      </c>
      <c r="F261" s="9" t="s">
        <v>52</v>
      </c>
      <c r="G261" s="4" cm="1">
        <f t="array" ref="G2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0.1020833333333333</v>
      </c>
      <c r="H261" s="4" t="str">
        <f>IF(ch_table[[#This Row],[Subject 1]]&lt;&gt;"House rose", "",SUMIF(ch_table[Day], ch_table[[#This Row],[Day]], ch_table[Duration]))</f>
        <v/>
      </c>
      <c r="I261" s="40">
        <f>SUM(INDEX(ch_table[Duration],1):ch_table[[#This Row],[Duration]])</f>
        <v>8.2347222222222225</v>
      </c>
      <c r="J261" s="4" cm="1">
        <f t="array" ref="J2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1" s="4" cm="1">
        <f t="array" ref="K2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1.1111111111111072E-2</v>
      </c>
      <c r="L261" s="4" t="str">
        <f>IF(ch_table[[#This Row],[Subject 1]]&lt;&gt;"House rose", "",SUMIF(ch_table[Day], ch_table[[#This Row],[Day]], ch_table[AAT]))</f>
        <v/>
      </c>
      <c r="M261" s="39">
        <f>SUM(INDEX(ch_table[AAT],1):ch_table[[#This Row],[AAT]])</f>
        <v>0.2659722222222225</v>
      </c>
    </row>
    <row r="262" spans="1:13" ht="16" x14ac:dyDescent="0.2">
      <c r="A262" s="2">
        <v>27</v>
      </c>
      <c r="B262" s="3">
        <v>45300</v>
      </c>
      <c r="C262" s="4">
        <v>0.8027777777777777</v>
      </c>
      <c r="D262" s="8" t="s">
        <v>63</v>
      </c>
      <c r="E262" s="9" t="s">
        <v>432</v>
      </c>
      <c r="G262" s="4" cm="1">
        <f t="array" ref="G2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262" s="4" t="str">
        <f>IF(ch_table[[#This Row],[Subject 1]]&lt;&gt;"House rose", "",SUMIF(ch_table[Day], ch_table[[#This Row],[Day]], ch_table[Duration]))</f>
        <v/>
      </c>
      <c r="I262" s="40">
        <f>SUM(INDEX(ch_table[Duration],1):ch_table[[#This Row],[Duration]])</f>
        <v>8.2368055555555557</v>
      </c>
      <c r="J262" s="4" cm="1">
        <f t="array" ref="J2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2" s="4" cm="1">
        <f t="array" ref="K2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2.083333333333437E-3</v>
      </c>
      <c r="L262" s="4" t="str">
        <f>IF(ch_table[[#This Row],[Subject 1]]&lt;&gt;"House rose", "",SUMIF(ch_table[Day], ch_table[[#This Row],[Day]], ch_table[AAT]))</f>
        <v/>
      </c>
      <c r="M262" s="39">
        <f>SUM(INDEX(ch_table[AAT],1):ch_table[[#This Row],[AAT]])</f>
        <v>0.26805555555555594</v>
      </c>
    </row>
    <row r="263" spans="1:13" ht="32" x14ac:dyDescent="0.2">
      <c r="A263" s="2">
        <v>27</v>
      </c>
      <c r="B263" s="3">
        <v>45300</v>
      </c>
      <c r="C263" s="4">
        <v>0.80486111111111114</v>
      </c>
      <c r="D263" s="8" t="s">
        <v>20</v>
      </c>
      <c r="E263" s="9" t="s">
        <v>433</v>
      </c>
      <c r="G263" s="4" cm="1">
        <f t="array" ref="G2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1.8055555555555491E-2</v>
      </c>
      <c r="H263" s="4" t="str">
        <f>IF(ch_table[[#This Row],[Subject 1]]&lt;&gt;"House rose", "",SUMIF(ch_table[Day], ch_table[[#This Row],[Day]], ch_table[Duration]))</f>
        <v/>
      </c>
      <c r="I263" s="40">
        <f>SUM(INDEX(ch_table[Duration],1):ch_table[[#This Row],[Duration]])</f>
        <v>8.2548611111111114</v>
      </c>
      <c r="J263" s="4" cm="1">
        <f t="array" ref="J2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3" s="4" cm="1">
        <f t="array" ref="K2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1.8055555555555491E-2</v>
      </c>
      <c r="L263" s="4" t="str">
        <f>IF(ch_table[[#This Row],[Subject 1]]&lt;&gt;"House rose", "",SUMIF(ch_table[Day], ch_table[[#This Row],[Day]], ch_table[AAT]))</f>
        <v/>
      </c>
      <c r="M263" s="39">
        <f>SUM(INDEX(ch_table[AAT],1):ch_table[[#This Row],[AAT]])</f>
        <v>0.28611111111111143</v>
      </c>
    </row>
    <row r="264" spans="1:13" x14ac:dyDescent="0.2">
      <c r="A264" s="2">
        <v>27</v>
      </c>
      <c r="B264" s="3">
        <v>45300</v>
      </c>
      <c r="C264" s="4">
        <v>0.82291666666666663</v>
      </c>
      <c r="D264" s="8" t="s">
        <v>22</v>
      </c>
      <c r="G264" s="4" t="str" cm="1">
        <f t="array" ref="G2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64" s="4">
        <f>IF(ch_table[[#This Row],[Subject 1]]&lt;&gt;"House rose", "",SUMIF(ch_table[Day], ch_table[[#This Row],[Day]], ch_table[Duration]))</f>
        <v>0.34374999999999994</v>
      </c>
      <c r="I264" s="40">
        <f>SUM(INDEX(ch_table[Duration],1):ch_table[[#This Row],[Duration]])</f>
        <v>8.2548611111111114</v>
      </c>
      <c r="J264" s="4" cm="1">
        <f t="array" ref="J2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4" s="4" t="str" cm="1">
        <f t="array" ref="K2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4" s="4">
        <f>IF(ch_table[[#This Row],[Subject 1]]&lt;&gt;"House rose", "",SUMIF(ch_table[Day], ch_table[[#This Row],[Day]], ch_table[AAT]))</f>
        <v>3.125E-2</v>
      </c>
      <c r="M264" s="39">
        <f>SUM(INDEX(ch_table[AAT],1):ch_table[[#This Row],[AAT]])</f>
        <v>0.28611111111111143</v>
      </c>
    </row>
    <row r="265" spans="1:13" x14ac:dyDescent="0.2">
      <c r="A265" s="2">
        <v>28</v>
      </c>
      <c r="B265" s="3">
        <v>45301</v>
      </c>
      <c r="C265" s="4">
        <v>0.47916666666666669</v>
      </c>
      <c r="D265" s="8" t="s">
        <v>13</v>
      </c>
      <c r="G265" s="4" cm="1">
        <f t="array" ref="G2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65" s="4" t="str">
        <f>IF(ch_table[[#This Row],[Subject 1]]&lt;&gt;"House rose", "",SUMIF(ch_table[Day], ch_table[[#This Row],[Day]], ch_table[Duration]))</f>
        <v/>
      </c>
      <c r="I265" s="40">
        <f>SUM(INDEX(ch_table[Duration],1):ch_table[[#This Row],[Duration]])</f>
        <v>8.2576388888888896</v>
      </c>
      <c r="J265" s="4" cm="1">
        <f t="array" ref="J2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5" s="4" t="str" cm="1">
        <f t="array" ref="K2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5" s="4" t="str">
        <f>IF(ch_table[[#This Row],[Subject 1]]&lt;&gt;"House rose", "",SUMIF(ch_table[Day], ch_table[[#This Row],[Day]], ch_table[AAT]))</f>
        <v/>
      </c>
      <c r="M265" s="39">
        <f>SUM(INDEX(ch_table[AAT],1):ch_table[[#This Row],[AAT]])</f>
        <v>0.28611111111111143</v>
      </c>
    </row>
    <row r="266" spans="1:13" ht="16" x14ac:dyDescent="0.2">
      <c r="A266" s="2">
        <v>28</v>
      </c>
      <c r="B266" s="3">
        <v>45301</v>
      </c>
      <c r="C266" s="4">
        <v>0.48194444444444445</v>
      </c>
      <c r="D266" s="8" t="s">
        <v>41</v>
      </c>
      <c r="E266" s="9" t="s">
        <v>57</v>
      </c>
      <c r="G266" s="4" cm="1">
        <f t="array" ref="G2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1.7361111111111049E-2</v>
      </c>
      <c r="H266" s="4" t="str">
        <f>IF(ch_table[[#This Row],[Subject 1]]&lt;&gt;"House rose", "",SUMIF(ch_table[Day], ch_table[[#This Row],[Day]], ch_table[Duration]))</f>
        <v/>
      </c>
      <c r="I266" s="40">
        <f>SUM(INDEX(ch_table[Duration],1):ch_table[[#This Row],[Duration]])</f>
        <v>8.2750000000000004</v>
      </c>
      <c r="J266" s="4" cm="1">
        <f t="array" ref="J2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6" s="4" t="str" cm="1">
        <f t="array" ref="K2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6" s="4" t="str">
        <f>IF(ch_table[[#This Row],[Subject 1]]&lt;&gt;"House rose", "",SUMIF(ch_table[Day], ch_table[[#This Row],[Day]], ch_table[AAT]))</f>
        <v/>
      </c>
      <c r="M266" s="39">
        <f>SUM(INDEX(ch_table[AAT],1):ch_table[[#This Row],[AAT]])</f>
        <v>0.28611111111111143</v>
      </c>
    </row>
    <row r="267" spans="1:13" ht="16" x14ac:dyDescent="0.2">
      <c r="A267" s="2">
        <v>28</v>
      </c>
      <c r="B267" s="3">
        <v>45301</v>
      </c>
      <c r="C267" s="4">
        <v>0.4993055555555555</v>
      </c>
      <c r="D267" s="8" t="s">
        <v>41</v>
      </c>
      <c r="E267" s="9" t="s">
        <v>58</v>
      </c>
      <c r="G267" s="4" cm="1">
        <f t="array" ref="G2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2.916666666666673E-2</v>
      </c>
      <c r="H267" s="4" t="str">
        <f>IF(ch_table[[#This Row],[Subject 1]]&lt;&gt;"House rose", "",SUMIF(ch_table[Day], ch_table[[#This Row],[Day]], ch_table[Duration]))</f>
        <v/>
      </c>
      <c r="I267" s="40">
        <f>SUM(INDEX(ch_table[Duration],1):ch_table[[#This Row],[Duration]])</f>
        <v>8.3041666666666671</v>
      </c>
      <c r="J267" s="4" cm="1">
        <f t="array" ref="J2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7" s="4" t="str" cm="1">
        <f t="array" ref="K2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7" s="4" t="str">
        <f>IF(ch_table[[#This Row],[Subject 1]]&lt;&gt;"House rose", "",SUMIF(ch_table[Day], ch_table[[#This Row],[Day]], ch_table[AAT]))</f>
        <v/>
      </c>
      <c r="M267" s="39">
        <f>SUM(INDEX(ch_table[AAT],1):ch_table[[#This Row],[AAT]])</f>
        <v>0.28611111111111143</v>
      </c>
    </row>
    <row r="268" spans="1:13" ht="32" x14ac:dyDescent="0.2">
      <c r="A268" s="2">
        <v>28</v>
      </c>
      <c r="B268" s="3">
        <v>45301</v>
      </c>
      <c r="C268" s="4">
        <v>0.52847222222222223</v>
      </c>
      <c r="D268" s="8" t="s">
        <v>24</v>
      </c>
      <c r="E268" s="9" t="s">
        <v>434</v>
      </c>
      <c r="G268" s="4" cm="1">
        <f t="array" ref="G2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6.7361111111111094E-2</v>
      </c>
      <c r="H268" s="4" t="str">
        <f>IF(ch_table[[#This Row],[Subject 1]]&lt;&gt;"House rose", "",SUMIF(ch_table[Day], ch_table[[#This Row],[Day]], ch_table[Duration]))</f>
        <v/>
      </c>
      <c r="I268" s="40">
        <f>SUM(INDEX(ch_table[Duration],1):ch_table[[#This Row],[Duration]])</f>
        <v>8.3715277777777786</v>
      </c>
      <c r="J268" s="4" cm="1">
        <f t="array" ref="J2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8" s="4" t="str" cm="1">
        <f t="array" ref="K2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8" s="4" t="str">
        <f>IF(ch_table[[#This Row],[Subject 1]]&lt;&gt;"House rose", "",SUMIF(ch_table[Day], ch_table[[#This Row],[Day]], ch_table[AAT]))</f>
        <v/>
      </c>
      <c r="M268" s="39">
        <f>SUM(INDEX(ch_table[AAT],1):ch_table[[#This Row],[AAT]])</f>
        <v>0.28611111111111143</v>
      </c>
    </row>
    <row r="269" spans="1:13" ht="32" x14ac:dyDescent="0.2">
      <c r="A269" s="2">
        <v>28</v>
      </c>
      <c r="B269" s="3">
        <v>45301</v>
      </c>
      <c r="C269" s="4">
        <v>0.59583333333333333</v>
      </c>
      <c r="D269" s="8" t="s">
        <v>79</v>
      </c>
      <c r="E269" s="9" t="s">
        <v>435</v>
      </c>
      <c r="G269" s="4" cm="1">
        <f t="array" ref="G2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5.5555555555555358E-3</v>
      </c>
      <c r="H269" s="4" t="str">
        <f>IF(ch_table[[#This Row],[Subject 1]]&lt;&gt;"House rose", "",SUMIF(ch_table[Day], ch_table[[#This Row],[Day]], ch_table[Duration]))</f>
        <v/>
      </c>
      <c r="I269" s="40">
        <f>SUM(INDEX(ch_table[Duration],1):ch_table[[#This Row],[Duration]])</f>
        <v>8.377083333333335</v>
      </c>
      <c r="J269" s="4" cm="1">
        <f t="array" ref="J2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9" s="4" t="str" cm="1">
        <f t="array" ref="K2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9" s="4" t="str">
        <f>IF(ch_table[[#This Row],[Subject 1]]&lt;&gt;"House rose", "",SUMIF(ch_table[Day], ch_table[[#This Row],[Day]], ch_table[AAT]))</f>
        <v/>
      </c>
      <c r="M269" s="39">
        <f>SUM(INDEX(ch_table[AAT],1):ch_table[[#This Row],[AAT]])</f>
        <v>0.28611111111111143</v>
      </c>
    </row>
    <row r="270" spans="1:13" ht="16" x14ac:dyDescent="0.2">
      <c r="A270" s="2">
        <v>28</v>
      </c>
      <c r="B270" s="3">
        <v>45301</v>
      </c>
      <c r="C270" s="4">
        <v>0.60138888888888886</v>
      </c>
      <c r="D270" s="8" t="s">
        <v>194</v>
      </c>
      <c r="E270" s="9" t="s">
        <v>611</v>
      </c>
      <c r="G270" s="4" cm="1">
        <f t="array" ref="G2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7.6388888888889728E-3</v>
      </c>
      <c r="H270" s="4" t="str">
        <f>IF(ch_table[[#This Row],[Subject 1]]&lt;&gt;"House rose", "",SUMIF(ch_table[Day], ch_table[[#This Row],[Day]], ch_table[Duration]))</f>
        <v/>
      </c>
      <c r="I270" s="40">
        <f>SUM(INDEX(ch_table[Duration],1):ch_table[[#This Row],[Duration]])</f>
        <v>8.3847222222222246</v>
      </c>
      <c r="J270" s="4" cm="1">
        <f t="array" ref="J2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0" s="4" t="str" cm="1">
        <f t="array" ref="K2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0" s="4" t="str">
        <f>IF(ch_table[[#This Row],[Subject 1]]&lt;&gt;"House rose", "",SUMIF(ch_table[Day], ch_table[[#This Row],[Day]], ch_table[AAT]))</f>
        <v/>
      </c>
      <c r="M270" s="39">
        <f>SUM(INDEX(ch_table[AAT],1):ch_table[[#This Row],[AAT]])</f>
        <v>0.28611111111111143</v>
      </c>
    </row>
    <row r="271" spans="1:13" ht="16" x14ac:dyDescent="0.2">
      <c r="A271" s="2">
        <v>28</v>
      </c>
      <c r="B271" s="3">
        <v>45301</v>
      </c>
      <c r="C271" s="4">
        <v>0.60902777777777783</v>
      </c>
      <c r="D271" s="8" t="s">
        <v>119</v>
      </c>
      <c r="E271" s="9" t="s">
        <v>436</v>
      </c>
      <c r="G271" s="4" cm="1">
        <f t="array" ref="G2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0.13055555555555554</v>
      </c>
      <c r="H271" s="4" t="str">
        <f>IF(ch_table[[#This Row],[Subject 1]]&lt;&gt;"House rose", "",SUMIF(ch_table[Day], ch_table[[#This Row],[Day]], ch_table[Duration]))</f>
        <v/>
      </c>
      <c r="I271" s="40">
        <f>SUM(INDEX(ch_table[Duration],1):ch_table[[#This Row],[Duration]])</f>
        <v>8.5152777777777793</v>
      </c>
      <c r="J271" s="4" cm="1">
        <f t="array" ref="J2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1" s="4" t="str" cm="1">
        <f t="array" ref="K2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1" s="4" t="str">
        <f>IF(ch_table[[#This Row],[Subject 1]]&lt;&gt;"House rose", "",SUMIF(ch_table[Day], ch_table[[#This Row],[Day]], ch_table[AAT]))</f>
        <v/>
      </c>
      <c r="M271" s="39">
        <f>SUM(INDEX(ch_table[AAT],1):ch_table[[#This Row],[AAT]])</f>
        <v>0.28611111111111143</v>
      </c>
    </row>
    <row r="272" spans="1:13" ht="16" x14ac:dyDescent="0.2">
      <c r="A272" s="2">
        <v>28</v>
      </c>
      <c r="B272" s="3">
        <v>45301</v>
      </c>
      <c r="C272" s="4">
        <v>0.73958333333333337</v>
      </c>
      <c r="D272" s="8" t="s">
        <v>75</v>
      </c>
      <c r="E272" s="9" t="s">
        <v>437</v>
      </c>
      <c r="F272" s="9" t="s">
        <v>52</v>
      </c>
      <c r="G272" s="4" cm="1">
        <f t="array" ref="G2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6.1111111111111005E-2</v>
      </c>
      <c r="H272" s="4" t="str">
        <f>IF(ch_table[[#This Row],[Subject 1]]&lt;&gt;"House rose", "",SUMIF(ch_table[Day], ch_table[[#This Row],[Day]], ch_table[Duration]))</f>
        <v/>
      </c>
      <c r="I272" s="40">
        <f>SUM(INDEX(ch_table[Duration],1):ch_table[[#This Row],[Duration]])</f>
        <v>8.5763888888888911</v>
      </c>
      <c r="J272" s="4" cm="1">
        <f t="array" ref="J2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2" s="4" cm="1">
        <f t="array" ref="K2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9.0277777777777457E-3</v>
      </c>
      <c r="L272" s="4" t="str">
        <f>IF(ch_table[[#This Row],[Subject 1]]&lt;&gt;"House rose", "",SUMIF(ch_table[Day], ch_table[[#This Row],[Day]], ch_table[AAT]))</f>
        <v/>
      </c>
      <c r="M272" s="39">
        <f>SUM(INDEX(ch_table[AAT],1):ch_table[[#This Row],[AAT]])</f>
        <v>0.29513888888888917</v>
      </c>
    </row>
    <row r="273" spans="1:13" ht="32" x14ac:dyDescent="0.2">
      <c r="A273" s="2">
        <v>28</v>
      </c>
      <c r="B273" s="3">
        <v>45301</v>
      </c>
      <c r="C273" s="4">
        <v>0.80069444444444438</v>
      </c>
      <c r="D273" s="8" t="s">
        <v>20</v>
      </c>
      <c r="E273" s="9" t="s">
        <v>438</v>
      </c>
      <c r="G273" s="4" cm="1">
        <f t="array" ref="G2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2.083333333333337E-2</v>
      </c>
      <c r="H273" s="4" t="str">
        <f>IF(ch_table[[#This Row],[Subject 1]]&lt;&gt;"House rose", "",SUMIF(ch_table[Day], ch_table[[#This Row],[Day]], ch_table[Duration]))</f>
        <v/>
      </c>
      <c r="I273" s="40">
        <f>SUM(INDEX(ch_table[Duration],1):ch_table[[#This Row],[Duration]])</f>
        <v>8.597222222222225</v>
      </c>
      <c r="J273" s="4" cm="1">
        <f t="array" ref="J2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3" s="4" cm="1">
        <f t="array" ref="K2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2.083333333333337E-2</v>
      </c>
      <c r="L273" s="4" t="str">
        <f>IF(ch_table[[#This Row],[Subject 1]]&lt;&gt;"House rose", "",SUMIF(ch_table[Day], ch_table[[#This Row],[Day]], ch_table[AAT]))</f>
        <v/>
      </c>
      <c r="M273" s="39">
        <f>SUM(INDEX(ch_table[AAT],1):ch_table[[#This Row],[AAT]])</f>
        <v>0.31597222222222254</v>
      </c>
    </row>
    <row r="274" spans="1:13" x14ac:dyDescent="0.2">
      <c r="A274" s="2">
        <v>28</v>
      </c>
      <c r="B274" s="3">
        <v>45301</v>
      </c>
      <c r="C274" s="4">
        <v>0.82152777777777775</v>
      </c>
      <c r="D274" s="8" t="s">
        <v>22</v>
      </c>
      <c r="G274" s="4" t="str" cm="1">
        <f t="array" ref="G2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74" s="4">
        <f>IF(ch_table[[#This Row],[Subject 1]]&lt;&gt;"House rose", "",SUMIF(ch_table[Day], ch_table[[#This Row],[Day]], ch_table[Duration]))</f>
        <v>0.34236111111111106</v>
      </c>
      <c r="I274" s="40">
        <f>SUM(INDEX(ch_table[Duration],1):ch_table[[#This Row],[Duration]])</f>
        <v>8.597222222222225</v>
      </c>
      <c r="J274" s="4" cm="1">
        <f t="array" ref="J2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4" s="4" t="str" cm="1">
        <f t="array" ref="K2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4" s="4">
        <f>IF(ch_table[[#This Row],[Subject 1]]&lt;&gt;"House rose", "",SUMIF(ch_table[Day], ch_table[[#This Row],[Day]], ch_table[AAT]))</f>
        <v>2.9861111111111116E-2</v>
      </c>
      <c r="M274" s="39">
        <f>SUM(INDEX(ch_table[AAT],1):ch_table[[#This Row],[AAT]])</f>
        <v>0.31597222222222254</v>
      </c>
    </row>
    <row r="275" spans="1:13" x14ac:dyDescent="0.2">
      <c r="A275" s="2">
        <v>29</v>
      </c>
      <c r="B275" s="3">
        <v>45302</v>
      </c>
      <c r="C275" s="4">
        <v>0.39583333333333331</v>
      </c>
      <c r="D275" s="8" t="s">
        <v>13</v>
      </c>
      <c r="G275" s="4" cm="1">
        <f t="array" ref="G2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75" s="4" t="str">
        <f>IF(ch_table[[#This Row],[Subject 1]]&lt;&gt;"House rose", "",SUMIF(ch_table[Day], ch_table[[#This Row],[Day]], ch_table[Duration]))</f>
        <v/>
      </c>
      <c r="I275" s="40">
        <f>SUM(INDEX(ch_table[Duration],1):ch_table[[#This Row],[Duration]])</f>
        <v>8.6000000000000032</v>
      </c>
      <c r="J275" s="4" cm="1">
        <f t="array" ref="J2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5" s="4" t="str" cm="1">
        <f t="array" ref="K2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5" s="4" t="str">
        <f>IF(ch_table[[#This Row],[Subject 1]]&lt;&gt;"House rose", "",SUMIF(ch_table[Day], ch_table[[#This Row],[Day]], ch_table[AAT]))</f>
        <v/>
      </c>
      <c r="M275" s="39">
        <f>SUM(INDEX(ch_table[AAT],1):ch_table[[#This Row],[AAT]])</f>
        <v>0.31597222222222254</v>
      </c>
    </row>
    <row r="276" spans="1:13" ht="16" x14ac:dyDescent="0.2">
      <c r="A276" s="2">
        <v>29</v>
      </c>
      <c r="B276" s="3">
        <v>45302</v>
      </c>
      <c r="C276" s="4">
        <v>0.39861111111111108</v>
      </c>
      <c r="D276" s="8" t="s">
        <v>41</v>
      </c>
      <c r="E276" s="9" t="s">
        <v>65</v>
      </c>
      <c r="G276" s="4" cm="1">
        <f t="array" ref="G2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2.3611111111111138E-2</v>
      </c>
      <c r="H276" s="4" t="str">
        <f>IF(ch_table[[#This Row],[Subject 1]]&lt;&gt;"House rose", "",SUMIF(ch_table[Day], ch_table[[#This Row],[Day]], ch_table[Duration]))</f>
        <v/>
      </c>
      <c r="I276" s="40">
        <f>SUM(INDEX(ch_table[Duration],1):ch_table[[#This Row],[Duration]])</f>
        <v>8.6236111111111136</v>
      </c>
      <c r="J276" s="4" cm="1">
        <f t="array" ref="J2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6" s="4" t="str" cm="1">
        <f t="array" ref="K2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6" s="4" t="str">
        <f>IF(ch_table[[#This Row],[Subject 1]]&lt;&gt;"House rose", "",SUMIF(ch_table[Day], ch_table[[#This Row],[Day]], ch_table[AAT]))</f>
        <v/>
      </c>
      <c r="M276" s="39">
        <f>SUM(INDEX(ch_table[AAT],1):ch_table[[#This Row],[AAT]])</f>
        <v>0.31597222222222254</v>
      </c>
    </row>
    <row r="277" spans="1:13" ht="16" x14ac:dyDescent="0.2">
      <c r="A277" s="2">
        <v>29</v>
      </c>
      <c r="B277" s="3">
        <v>45302</v>
      </c>
      <c r="C277" s="4">
        <v>0.42222222222222222</v>
      </c>
      <c r="D277" s="8" t="s">
        <v>43</v>
      </c>
      <c r="E277" s="9" t="s">
        <v>65</v>
      </c>
      <c r="G277" s="4" cm="1">
        <f t="array" ref="G2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8.3333333333333592E-3</v>
      </c>
      <c r="H277" s="4" t="str">
        <f>IF(ch_table[[#This Row],[Subject 1]]&lt;&gt;"House rose", "",SUMIF(ch_table[Day], ch_table[[#This Row],[Day]], ch_table[Duration]))</f>
        <v/>
      </c>
      <c r="I277" s="40">
        <f>SUM(INDEX(ch_table[Duration],1):ch_table[[#This Row],[Duration]])</f>
        <v>8.6319444444444464</v>
      </c>
      <c r="J277" s="4" cm="1">
        <f t="array" ref="J2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7" s="4" t="str" cm="1">
        <f t="array" ref="K2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7" s="4" t="str">
        <f>IF(ch_table[[#This Row],[Subject 1]]&lt;&gt;"House rose", "",SUMIF(ch_table[Day], ch_table[[#This Row],[Day]], ch_table[AAT]))</f>
        <v/>
      </c>
      <c r="M277" s="39">
        <f>SUM(INDEX(ch_table[AAT],1):ch_table[[#This Row],[AAT]])</f>
        <v>0.31597222222222254</v>
      </c>
    </row>
    <row r="278" spans="1:13" ht="64" x14ac:dyDescent="0.2">
      <c r="A278" s="2">
        <v>29</v>
      </c>
      <c r="B278" s="3">
        <v>45302</v>
      </c>
      <c r="C278" s="4">
        <v>0.43055555555555558</v>
      </c>
      <c r="D278" s="8" t="s">
        <v>41</v>
      </c>
      <c r="E278" s="9" t="s">
        <v>439</v>
      </c>
      <c r="G278" s="4" cm="1">
        <f t="array" ref="G2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1.1805555555555569E-2</v>
      </c>
      <c r="H278" s="4" t="str">
        <f>IF(ch_table[[#This Row],[Subject 1]]&lt;&gt;"House rose", "",SUMIF(ch_table[Day], ch_table[[#This Row],[Day]], ch_table[Duration]))</f>
        <v/>
      </c>
      <c r="I278" s="40">
        <f>SUM(INDEX(ch_table[Duration],1):ch_table[[#This Row],[Duration]])</f>
        <v>8.6437500000000025</v>
      </c>
      <c r="J278" s="4" cm="1">
        <f t="array" ref="J2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8" s="4" t="str" cm="1">
        <f t="array" ref="K2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8" s="4" t="str">
        <f>IF(ch_table[[#This Row],[Subject 1]]&lt;&gt;"House rose", "",SUMIF(ch_table[Day], ch_table[[#This Row],[Day]], ch_table[AAT]))</f>
        <v/>
      </c>
      <c r="M278" s="39">
        <f>SUM(INDEX(ch_table[AAT],1):ch_table[[#This Row],[AAT]])</f>
        <v>0.31597222222222254</v>
      </c>
    </row>
    <row r="279" spans="1:13" ht="16" x14ac:dyDescent="0.2">
      <c r="A279" s="2">
        <v>29</v>
      </c>
      <c r="B279" s="3">
        <v>45302</v>
      </c>
      <c r="C279" s="4">
        <v>0.44236111111111115</v>
      </c>
      <c r="D279" s="8" t="s">
        <v>35</v>
      </c>
      <c r="E279" s="9" t="s">
        <v>36</v>
      </c>
      <c r="G279" s="4" cm="1">
        <f t="array" ref="G2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7.49999999999999E-2</v>
      </c>
      <c r="H279" s="4" t="str">
        <f>IF(ch_table[[#This Row],[Subject 1]]&lt;&gt;"House rose", "",SUMIF(ch_table[Day], ch_table[[#This Row],[Day]], ch_table[Duration]))</f>
        <v/>
      </c>
      <c r="I279" s="40">
        <f>SUM(INDEX(ch_table[Duration],1):ch_table[[#This Row],[Duration]])</f>
        <v>8.7187500000000018</v>
      </c>
      <c r="J279" s="4" cm="1">
        <f t="array" ref="J2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9" s="4" t="str" cm="1">
        <f t="array" ref="K2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9" s="4" t="str">
        <f>IF(ch_table[[#This Row],[Subject 1]]&lt;&gt;"House rose", "",SUMIF(ch_table[Day], ch_table[[#This Row],[Day]], ch_table[AAT]))</f>
        <v/>
      </c>
      <c r="M279" s="39">
        <f>SUM(INDEX(ch_table[AAT],1):ch_table[[#This Row],[AAT]])</f>
        <v>0.31597222222222254</v>
      </c>
    </row>
    <row r="280" spans="1:13" ht="16" x14ac:dyDescent="0.2">
      <c r="A280" s="2">
        <v>29</v>
      </c>
      <c r="B280" s="3">
        <v>45302</v>
      </c>
      <c r="C280" s="4">
        <v>0.51736111111111105</v>
      </c>
      <c r="D280" s="8" t="s">
        <v>165</v>
      </c>
      <c r="E280" s="9" t="s">
        <v>440</v>
      </c>
      <c r="G280" s="4" cm="1">
        <f t="array" ref="G2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0.12569444444444455</v>
      </c>
      <c r="H280" s="4" t="str">
        <f>IF(ch_table[[#This Row],[Subject 1]]&lt;&gt;"House rose", "",SUMIF(ch_table[Day], ch_table[[#This Row],[Day]], ch_table[Duration]))</f>
        <v/>
      </c>
      <c r="I280" s="40">
        <f>SUM(INDEX(ch_table[Duration],1):ch_table[[#This Row],[Duration]])</f>
        <v>8.8444444444444468</v>
      </c>
      <c r="J280" s="4" cm="1">
        <f t="array" ref="J2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80" s="4" t="str" cm="1">
        <f t="array" ref="K2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0" s="4" t="str">
        <f>IF(ch_table[[#This Row],[Subject 1]]&lt;&gt;"House rose", "",SUMIF(ch_table[Day], ch_table[[#This Row],[Day]], ch_table[AAT]))</f>
        <v/>
      </c>
      <c r="M280" s="39">
        <f>SUM(INDEX(ch_table[AAT],1):ch_table[[#This Row],[AAT]])</f>
        <v>0.31597222222222254</v>
      </c>
    </row>
    <row r="281" spans="1:13" ht="32" x14ac:dyDescent="0.2">
      <c r="A281" s="2">
        <v>29</v>
      </c>
      <c r="B281" s="3">
        <v>45302</v>
      </c>
      <c r="C281" s="4">
        <v>0.6430555555555556</v>
      </c>
      <c r="D281" s="8" t="s">
        <v>165</v>
      </c>
      <c r="E281" s="9" t="s">
        <v>441</v>
      </c>
      <c r="G281" s="4" cm="1">
        <f t="array" ref="G2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6.4583333333333326E-2</v>
      </c>
      <c r="H281" s="4" t="str">
        <f>IF(ch_table[[#This Row],[Subject 1]]&lt;&gt;"House rose", "",SUMIF(ch_table[Day], ch_table[[#This Row],[Day]], ch_table[Duration]))</f>
        <v/>
      </c>
      <c r="I281" s="40">
        <f>SUM(INDEX(ch_table[Duration],1):ch_table[[#This Row],[Duration]])</f>
        <v>8.90902777777778</v>
      </c>
      <c r="J281" s="4" cm="1">
        <f t="array" ref="J2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81" s="4" t="str" cm="1">
        <f t="array" ref="K2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1" s="4" t="str">
        <f>IF(ch_table[[#This Row],[Subject 1]]&lt;&gt;"House rose", "",SUMIF(ch_table[Day], ch_table[[#This Row],[Day]], ch_table[AAT]))</f>
        <v/>
      </c>
      <c r="M281" s="39">
        <f>SUM(INDEX(ch_table[AAT],1):ch_table[[#This Row],[AAT]])</f>
        <v>0.31597222222222254</v>
      </c>
    </row>
    <row r="282" spans="1:13" ht="32" x14ac:dyDescent="0.2">
      <c r="A282" s="2">
        <v>29</v>
      </c>
      <c r="B282" s="3">
        <v>45302</v>
      </c>
      <c r="C282" s="4">
        <v>0.70763888888888893</v>
      </c>
      <c r="D282" s="8" t="s">
        <v>20</v>
      </c>
      <c r="E282" s="9" t="s">
        <v>442</v>
      </c>
      <c r="G282" s="4" cm="1">
        <f t="array" ref="G2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1.3194444444444398E-2</v>
      </c>
      <c r="H282" s="4" t="str">
        <f>IF(ch_table[[#This Row],[Subject 1]]&lt;&gt;"House rose", "",SUMIF(ch_table[Day], ch_table[[#This Row],[Day]], ch_table[Duration]))</f>
        <v/>
      </c>
      <c r="I282" s="40">
        <f>SUM(INDEX(ch_table[Duration],1):ch_table[[#This Row],[Duration]])</f>
        <v>8.9222222222222243</v>
      </c>
      <c r="J282" s="4" cm="1">
        <f t="array" ref="J2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82" s="4" cm="1">
        <f t="array" ref="K2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1.2499999999999956E-2</v>
      </c>
      <c r="L282" s="4" t="str">
        <f>IF(ch_table[[#This Row],[Subject 1]]&lt;&gt;"House rose", "",SUMIF(ch_table[Day], ch_table[[#This Row],[Day]], ch_table[AAT]))</f>
        <v/>
      </c>
      <c r="M282" s="39">
        <f>SUM(INDEX(ch_table[AAT],1):ch_table[[#This Row],[AAT]])</f>
        <v>0.3284722222222225</v>
      </c>
    </row>
    <row r="283" spans="1:13" x14ac:dyDescent="0.2">
      <c r="A283" s="2">
        <v>29</v>
      </c>
      <c r="B283" s="3">
        <v>45302</v>
      </c>
      <c r="C283" s="4">
        <v>0.72083333333333333</v>
      </c>
      <c r="D283" s="8" t="s">
        <v>22</v>
      </c>
      <c r="G283" s="4" t="str" cm="1">
        <f t="array" ref="G2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83" s="4">
        <f>IF(ch_table[[#This Row],[Subject 1]]&lt;&gt;"House rose", "",SUMIF(ch_table[Day], ch_table[[#This Row],[Day]], ch_table[Duration]))</f>
        <v>0.32500000000000001</v>
      </c>
      <c r="I283" s="40">
        <f>SUM(INDEX(ch_table[Duration],1):ch_table[[#This Row],[Duration]])</f>
        <v>8.9222222222222243</v>
      </c>
      <c r="J283" s="4" cm="1">
        <f t="array" ref="J2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83" s="4" t="str" cm="1">
        <f t="array" ref="K2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3" s="4">
        <f>IF(ch_table[[#This Row],[Subject 1]]&lt;&gt;"House rose", "",SUMIF(ch_table[Day], ch_table[[#This Row],[Day]], ch_table[AAT]))</f>
        <v>1.2499999999999956E-2</v>
      </c>
      <c r="M283" s="39">
        <f>SUM(INDEX(ch_table[AAT],1):ch_table[[#This Row],[AAT]])</f>
        <v>0.3284722222222225</v>
      </c>
    </row>
    <row r="284" spans="1:13" x14ac:dyDescent="0.2">
      <c r="A284" s="2">
        <v>30</v>
      </c>
      <c r="B284" s="3">
        <v>45306</v>
      </c>
      <c r="C284" s="4">
        <v>0.60416666666666663</v>
      </c>
      <c r="D284" s="8" t="s">
        <v>13</v>
      </c>
      <c r="G284" s="4" cm="1">
        <f t="array" ref="G2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84" s="4" t="str">
        <f>IF(ch_table[[#This Row],[Subject 1]]&lt;&gt;"House rose", "",SUMIF(ch_table[Day], ch_table[[#This Row],[Day]], ch_table[Duration]))</f>
        <v/>
      </c>
      <c r="I284" s="40">
        <f>SUM(INDEX(ch_table[Duration],1):ch_table[[#This Row],[Duration]])</f>
        <v>8.9250000000000025</v>
      </c>
      <c r="J284" s="4" cm="1">
        <f t="array" ref="J2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84" s="4" t="str" cm="1">
        <f t="array" ref="K2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4" s="4" t="str">
        <f>IF(ch_table[[#This Row],[Subject 1]]&lt;&gt;"House rose", "",SUMIF(ch_table[Day], ch_table[[#This Row],[Day]], ch_table[AAT]))</f>
        <v/>
      </c>
      <c r="M284" s="39">
        <f>SUM(INDEX(ch_table[AAT],1):ch_table[[#This Row],[AAT]])</f>
        <v>0.3284722222222225</v>
      </c>
    </row>
    <row r="285" spans="1:13" ht="16" x14ac:dyDescent="0.2">
      <c r="A285" s="2">
        <v>30</v>
      </c>
      <c r="B285" s="3">
        <v>45306</v>
      </c>
      <c r="C285" s="4">
        <v>0.6069444444444444</v>
      </c>
      <c r="D285" s="8" t="s">
        <v>41</v>
      </c>
      <c r="E285" s="9" t="s">
        <v>95</v>
      </c>
      <c r="G285" s="4" cm="1">
        <f t="array" ref="G2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2.9861111111111116E-2</v>
      </c>
      <c r="H285" s="4" t="str">
        <f>IF(ch_table[[#This Row],[Subject 1]]&lt;&gt;"House rose", "",SUMIF(ch_table[Day], ch_table[[#This Row],[Day]], ch_table[Duration]))</f>
        <v/>
      </c>
      <c r="I285" s="40">
        <f>SUM(INDEX(ch_table[Duration],1):ch_table[[#This Row],[Duration]])</f>
        <v>8.9548611111111143</v>
      </c>
      <c r="J285" s="4" cm="1">
        <f t="array" ref="J2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85" s="4" t="str" cm="1">
        <f t="array" ref="K2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5" s="4" t="str">
        <f>IF(ch_table[[#This Row],[Subject 1]]&lt;&gt;"House rose", "",SUMIF(ch_table[Day], ch_table[[#This Row],[Day]], ch_table[AAT]))</f>
        <v/>
      </c>
      <c r="M285" s="39">
        <f>SUM(INDEX(ch_table[AAT],1):ch_table[[#This Row],[AAT]])</f>
        <v>0.3284722222222225</v>
      </c>
    </row>
    <row r="286" spans="1:13" ht="16" x14ac:dyDescent="0.2">
      <c r="A286" s="2">
        <v>30</v>
      </c>
      <c r="B286" s="3">
        <v>45306</v>
      </c>
      <c r="C286" s="4">
        <v>0.63680555555555551</v>
      </c>
      <c r="D286" s="8" t="s">
        <v>43</v>
      </c>
      <c r="E286" s="9" t="s">
        <v>95</v>
      </c>
      <c r="G286" s="4" cm="1">
        <f t="array" ref="G2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1.0416666666666741E-2</v>
      </c>
      <c r="H286" s="4" t="str">
        <f>IF(ch_table[[#This Row],[Subject 1]]&lt;&gt;"House rose", "",SUMIF(ch_table[Day], ch_table[[#This Row],[Day]], ch_table[Duration]))</f>
        <v/>
      </c>
      <c r="I286" s="40">
        <f>SUM(INDEX(ch_table[Duration],1):ch_table[[#This Row],[Duration]])</f>
        <v>8.9652777777777803</v>
      </c>
      <c r="J286" s="4" cm="1">
        <f t="array" ref="J2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86" s="4" t="str" cm="1">
        <f t="array" ref="K2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6" s="4" t="str">
        <f>IF(ch_table[[#This Row],[Subject 1]]&lt;&gt;"House rose", "",SUMIF(ch_table[Day], ch_table[[#This Row],[Day]], ch_table[AAT]))</f>
        <v/>
      </c>
      <c r="M286" s="39">
        <f>SUM(INDEX(ch_table[AAT],1):ch_table[[#This Row],[AAT]])</f>
        <v>0.3284722222222225</v>
      </c>
    </row>
    <row r="287" spans="1:13" ht="16" x14ac:dyDescent="0.2">
      <c r="A287" s="2">
        <v>30</v>
      </c>
      <c r="B287" s="3">
        <v>45306</v>
      </c>
      <c r="C287" s="4">
        <v>0.64722222222222225</v>
      </c>
      <c r="D287" s="8" t="s">
        <v>27</v>
      </c>
      <c r="E287" s="9" t="s">
        <v>443</v>
      </c>
      <c r="G287" s="4" cm="1">
        <f t="array" ref="G2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7.9861111111111049E-2</v>
      </c>
      <c r="H287" s="4" t="str">
        <f>IF(ch_table[[#This Row],[Subject 1]]&lt;&gt;"House rose", "",SUMIF(ch_table[Day], ch_table[[#This Row],[Day]], ch_table[Duration]))</f>
        <v/>
      </c>
      <c r="I287" s="40">
        <f>SUM(INDEX(ch_table[Duration],1):ch_table[[#This Row],[Duration]])</f>
        <v>9.0451388888888911</v>
      </c>
      <c r="J287" s="4" cm="1">
        <f t="array" ref="J2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87" s="4" t="str" cm="1">
        <f t="array" ref="K2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7" s="4" t="str">
        <f>IF(ch_table[[#This Row],[Subject 1]]&lt;&gt;"House rose", "",SUMIF(ch_table[Day], ch_table[[#This Row],[Day]], ch_table[AAT]))</f>
        <v/>
      </c>
      <c r="M287" s="39">
        <f>SUM(INDEX(ch_table[AAT],1):ch_table[[#This Row],[AAT]])</f>
        <v>0.3284722222222225</v>
      </c>
    </row>
    <row r="288" spans="1:13" ht="48" x14ac:dyDescent="0.2">
      <c r="A288" s="2">
        <v>30</v>
      </c>
      <c r="B288" s="3">
        <v>45306</v>
      </c>
      <c r="C288" s="4">
        <v>0.7270833333333333</v>
      </c>
      <c r="D288" s="8" t="s">
        <v>445</v>
      </c>
      <c r="E288" s="9" t="s">
        <v>446</v>
      </c>
      <c r="G288" s="4" cm="1">
        <f t="array" ref="G2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4.1666666666667629E-3</v>
      </c>
      <c r="H288" s="4" t="str">
        <f>IF(ch_table[[#This Row],[Subject 1]]&lt;&gt;"House rose", "",SUMIF(ch_table[Day], ch_table[[#This Row],[Day]], ch_table[Duration]))</f>
        <v/>
      </c>
      <c r="I288" s="40">
        <f>SUM(INDEX(ch_table[Duration],1):ch_table[[#This Row],[Duration]])</f>
        <v>9.0493055555555575</v>
      </c>
      <c r="J288" s="4" cm="1">
        <f t="array" ref="J2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88" s="4" t="str" cm="1">
        <f t="array" ref="K2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8" s="4" t="str">
        <f>IF(ch_table[[#This Row],[Subject 1]]&lt;&gt;"House rose", "",SUMIF(ch_table[Day], ch_table[[#This Row],[Day]], ch_table[AAT]))</f>
        <v/>
      </c>
      <c r="M288" s="39">
        <f>SUM(INDEX(ch_table[AAT],1):ch_table[[#This Row],[AAT]])</f>
        <v>0.3284722222222225</v>
      </c>
    </row>
    <row r="289" spans="1:13" ht="16" x14ac:dyDescent="0.2">
      <c r="A289" s="2">
        <v>30</v>
      </c>
      <c r="B289" s="3">
        <v>45306</v>
      </c>
      <c r="C289" s="4">
        <v>0.73125000000000007</v>
      </c>
      <c r="D289" s="8" t="s">
        <v>119</v>
      </c>
      <c r="E289" s="9" t="s">
        <v>447</v>
      </c>
      <c r="F289" s="9" t="s">
        <v>52</v>
      </c>
      <c r="G289" s="4" cm="1">
        <f t="array" ref="G2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7.291666666666663E-2</v>
      </c>
      <c r="H289" s="4" t="str">
        <f>IF(ch_table[[#This Row],[Subject 1]]&lt;&gt;"House rose", "",SUMIF(ch_table[Day], ch_table[[#This Row],[Day]], ch_table[Duration]))</f>
        <v/>
      </c>
      <c r="I289" s="40">
        <f>SUM(INDEX(ch_table[Duration],1):ch_table[[#This Row],[Duration]])</f>
        <v>9.1222222222222236</v>
      </c>
      <c r="J289" s="4" cm="1">
        <f t="array" ref="J2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89" s="4" t="str" cm="1">
        <f t="array" ref="K2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9" s="4" t="str">
        <f>IF(ch_table[[#This Row],[Subject 1]]&lt;&gt;"House rose", "",SUMIF(ch_table[Day], ch_table[[#This Row],[Day]], ch_table[AAT]))</f>
        <v/>
      </c>
      <c r="M289" s="39">
        <f>SUM(INDEX(ch_table[AAT],1):ch_table[[#This Row],[AAT]])</f>
        <v>0.3284722222222225</v>
      </c>
    </row>
    <row r="290" spans="1:13" ht="16" x14ac:dyDescent="0.2">
      <c r="A290" s="2">
        <v>30</v>
      </c>
      <c r="B290" s="3">
        <v>45306</v>
      </c>
      <c r="C290" s="4">
        <v>0.8041666666666667</v>
      </c>
      <c r="D290" s="8" t="s">
        <v>75</v>
      </c>
      <c r="E290" s="9" t="s">
        <v>447</v>
      </c>
      <c r="G290" s="4" cm="1">
        <f t="array" ref="G2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1.388888888888884E-2</v>
      </c>
      <c r="H290" s="4" t="str">
        <f>IF(ch_table[[#This Row],[Subject 1]]&lt;&gt;"House rose", "",SUMIF(ch_table[Day], ch_table[[#This Row],[Day]], ch_table[Duration]))</f>
        <v/>
      </c>
      <c r="I290" s="40">
        <f>SUM(INDEX(ch_table[Duration],1):ch_table[[#This Row],[Duration]])</f>
        <v>9.1361111111111128</v>
      </c>
      <c r="J290" s="4" cm="1">
        <f t="array" ref="J2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90" s="4" t="str" cm="1">
        <f t="array" ref="K2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0" s="4" t="str">
        <f>IF(ch_table[[#This Row],[Subject 1]]&lt;&gt;"House rose", "",SUMIF(ch_table[Day], ch_table[[#This Row],[Day]], ch_table[AAT]))</f>
        <v/>
      </c>
      <c r="M290" s="39">
        <f>SUM(INDEX(ch_table[AAT],1):ch_table[[#This Row],[AAT]])</f>
        <v>0.3284722222222225</v>
      </c>
    </row>
    <row r="291" spans="1:13" ht="32" x14ac:dyDescent="0.2">
      <c r="A291" s="2">
        <v>30</v>
      </c>
      <c r="B291" s="3">
        <v>45306</v>
      </c>
      <c r="C291" s="4">
        <v>0.81805555555555554</v>
      </c>
      <c r="D291" s="8" t="s">
        <v>104</v>
      </c>
      <c r="E291" s="9" t="s">
        <v>448</v>
      </c>
      <c r="F291" s="9" t="s">
        <v>52</v>
      </c>
      <c r="G291" s="4" cm="1">
        <f t="array" ref="G2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1.388888888888884E-2</v>
      </c>
      <c r="H291" s="4" t="str">
        <f>IF(ch_table[[#This Row],[Subject 1]]&lt;&gt;"House rose", "",SUMIF(ch_table[Day], ch_table[[#This Row],[Day]], ch_table[Duration]))</f>
        <v/>
      </c>
      <c r="I291" s="40">
        <f>SUM(INDEX(ch_table[Duration],1):ch_table[[#This Row],[Duration]])</f>
        <v>9.1500000000000021</v>
      </c>
      <c r="J291" s="4" cm="1">
        <f t="array" ref="J2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91" s="4" t="str" cm="1">
        <f t="array" ref="K2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1" s="4" t="str">
        <f>IF(ch_table[[#This Row],[Subject 1]]&lt;&gt;"House rose", "",SUMIF(ch_table[Day], ch_table[[#This Row],[Day]], ch_table[AAT]))</f>
        <v/>
      </c>
      <c r="M291" s="39">
        <f>SUM(INDEX(ch_table[AAT],1):ch_table[[#This Row],[AAT]])</f>
        <v>0.3284722222222225</v>
      </c>
    </row>
    <row r="292" spans="1:13" ht="16" x14ac:dyDescent="0.2">
      <c r="A292" s="2">
        <v>30</v>
      </c>
      <c r="B292" s="3">
        <v>45306</v>
      </c>
      <c r="C292" s="4">
        <v>0.83194444444444438</v>
      </c>
      <c r="D292" s="8" t="s">
        <v>104</v>
      </c>
      <c r="E292" s="9" t="s">
        <v>449</v>
      </c>
      <c r="F292" s="9" t="s">
        <v>52</v>
      </c>
      <c r="G292" s="4" cm="1">
        <f t="array" ref="G2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8.3333333333334147E-3</v>
      </c>
      <c r="H292" s="4" t="str">
        <f>IF(ch_table[[#This Row],[Subject 1]]&lt;&gt;"House rose", "",SUMIF(ch_table[Day], ch_table[[#This Row],[Day]], ch_table[Duration]))</f>
        <v/>
      </c>
      <c r="I292" s="40">
        <f>SUM(INDEX(ch_table[Duration],1):ch_table[[#This Row],[Duration]])</f>
        <v>9.158333333333335</v>
      </c>
      <c r="J292" s="4" cm="1">
        <f t="array" ref="J2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92" s="4" t="str" cm="1">
        <f t="array" ref="K2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2" s="4" t="str">
        <f>IF(ch_table[[#This Row],[Subject 1]]&lt;&gt;"House rose", "",SUMIF(ch_table[Day], ch_table[[#This Row],[Day]], ch_table[AAT]))</f>
        <v/>
      </c>
      <c r="M292" s="39">
        <f>SUM(INDEX(ch_table[AAT],1):ch_table[[#This Row],[AAT]])</f>
        <v>0.3284722222222225</v>
      </c>
    </row>
    <row r="293" spans="1:13" ht="16" x14ac:dyDescent="0.2">
      <c r="A293" s="2">
        <v>30</v>
      </c>
      <c r="B293" s="3">
        <v>45306</v>
      </c>
      <c r="C293" s="4">
        <v>0.84027777777777779</v>
      </c>
      <c r="D293" s="8" t="s">
        <v>66</v>
      </c>
      <c r="E293" s="9" t="s">
        <v>450</v>
      </c>
      <c r="G293" s="4" cm="1">
        <f t="array" ref="G2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2.0833333333332149E-3</v>
      </c>
      <c r="H293" s="4" t="str">
        <f>IF(ch_table[[#This Row],[Subject 1]]&lt;&gt;"House rose", "",SUMIF(ch_table[Day], ch_table[[#This Row],[Day]], ch_table[Duration]))</f>
        <v/>
      </c>
      <c r="I293" s="40">
        <f>SUM(INDEX(ch_table[Duration],1):ch_table[[#This Row],[Duration]])</f>
        <v>9.1604166666666682</v>
      </c>
      <c r="J293" s="4" cm="1">
        <f t="array" ref="J2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93" s="4" t="str" cm="1">
        <f t="array" ref="K2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3" s="4" t="str">
        <f>IF(ch_table[[#This Row],[Subject 1]]&lt;&gt;"House rose", "",SUMIF(ch_table[Day], ch_table[[#This Row],[Day]], ch_table[AAT]))</f>
        <v/>
      </c>
      <c r="M293" s="39">
        <f>SUM(INDEX(ch_table[AAT],1):ch_table[[#This Row],[AAT]])</f>
        <v>0.3284722222222225</v>
      </c>
    </row>
    <row r="294" spans="1:13" ht="16" x14ac:dyDescent="0.2">
      <c r="A294" s="2">
        <v>30</v>
      </c>
      <c r="B294" s="3">
        <v>45306</v>
      </c>
      <c r="C294" s="4">
        <v>0.84236111111111101</v>
      </c>
      <c r="D294" s="8" t="s">
        <v>20</v>
      </c>
      <c r="E294" s="9" t="s">
        <v>451</v>
      </c>
      <c r="G294" s="4" cm="1">
        <f t="array" ref="G2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2.8472222222222232E-2</v>
      </c>
      <c r="H294" s="4" t="str">
        <f>IF(ch_table[[#This Row],[Subject 1]]&lt;&gt;"House rose", "",SUMIF(ch_table[Day], ch_table[[#This Row],[Day]], ch_table[Duration]))</f>
        <v/>
      </c>
      <c r="I294" s="40">
        <f>SUM(INDEX(ch_table[Duration],1):ch_table[[#This Row],[Duration]])</f>
        <v>9.18888888888889</v>
      </c>
      <c r="J294" s="4" cm="1">
        <f t="array" ref="J2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94" s="4" t="str" cm="1">
        <f t="array" ref="K2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4" s="4" t="str">
        <f>IF(ch_table[[#This Row],[Subject 1]]&lt;&gt;"House rose", "",SUMIF(ch_table[Day], ch_table[[#This Row],[Day]], ch_table[AAT]))</f>
        <v/>
      </c>
      <c r="M294" s="39">
        <f>SUM(INDEX(ch_table[AAT],1):ch_table[[#This Row],[AAT]])</f>
        <v>0.3284722222222225</v>
      </c>
    </row>
    <row r="295" spans="1:13" x14ac:dyDescent="0.2">
      <c r="A295" s="2">
        <v>30</v>
      </c>
      <c r="B295" s="3">
        <v>45306</v>
      </c>
      <c r="C295" s="4">
        <v>0.87083333333333324</v>
      </c>
      <c r="D295" s="8" t="s">
        <v>22</v>
      </c>
      <c r="G295" s="4" t="str" cm="1">
        <f t="array" ref="G2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95" s="4">
        <f>IF(ch_table[[#This Row],[Subject 1]]&lt;&gt;"House rose", "",SUMIF(ch_table[Day], ch_table[[#This Row],[Day]], ch_table[Duration]))</f>
        <v>0.26666666666666661</v>
      </c>
      <c r="I295" s="40">
        <f>SUM(INDEX(ch_table[Duration],1):ch_table[[#This Row],[Duration]])</f>
        <v>9.18888888888889</v>
      </c>
      <c r="J295" s="4" cm="1">
        <f t="array" ref="J2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95" s="4" t="str" cm="1">
        <f t="array" ref="K2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5" s="4">
        <f>IF(ch_table[[#This Row],[Subject 1]]&lt;&gt;"House rose", "",SUMIF(ch_table[Day], ch_table[[#This Row],[Day]], ch_table[AAT]))</f>
        <v>0</v>
      </c>
      <c r="M295" s="39">
        <f>SUM(INDEX(ch_table[AAT],1):ch_table[[#This Row],[AAT]])</f>
        <v>0.3284722222222225</v>
      </c>
    </row>
    <row r="296" spans="1:13" x14ac:dyDescent="0.2">
      <c r="A296" s="2">
        <v>31</v>
      </c>
      <c r="B296" s="3">
        <v>45307</v>
      </c>
      <c r="C296" s="4">
        <v>0.47916666666666669</v>
      </c>
      <c r="D296" s="8" t="s">
        <v>13</v>
      </c>
      <c r="G296" s="4" cm="1">
        <f t="array" ref="G2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96" s="4" t="str">
        <f>IF(ch_table[[#This Row],[Subject 1]]&lt;&gt;"House rose", "",SUMIF(ch_table[Day], ch_table[[#This Row],[Day]], ch_table[Duration]))</f>
        <v/>
      </c>
      <c r="I296" s="40">
        <f>SUM(INDEX(ch_table[Duration],1):ch_table[[#This Row],[Duration]])</f>
        <v>9.1916666666666682</v>
      </c>
      <c r="J296" s="4" cm="1">
        <f t="array" ref="J2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6" s="4" t="str" cm="1">
        <f t="array" ref="K2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6" s="4" t="str">
        <f>IF(ch_table[[#This Row],[Subject 1]]&lt;&gt;"House rose", "",SUMIF(ch_table[Day], ch_table[[#This Row],[Day]], ch_table[AAT]))</f>
        <v/>
      </c>
      <c r="M296" s="39">
        <f>SUM(INDEX(ch_table[AAT],1):ch_table[[#This Row],[AAT]])</f>
        <v>0.3284722222222225</v>
      </c>
    </row>
    <row r="297" spans="1:13" ht="16" x14ac:dyDescent="0.2">
      <c r="A297" s="2">
        <v>31</v>
      </c>
      <c r="B297" s="3">
        <v>45307</v>
      </c>
      <c r="C297" s="4">
        <v>0.48194444444444445</v>
      </c>
      <c r="D297" s="8" t="s">
        <v>16</v>
      </c>
      <c r="E297" s="9" t="s">
        <v>452</v>
      </c>
      <c r="G297" s="4" cm="1">
        <f t="array" ref="G2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97" s="4" t="str">
        <f>IF(ch_table[[#This Row],[Subject 1]]&lt;&gt;"House rose", "",SUMIF(ch_table[Day], ch_table[[#This Row],[Day]], ch_table[Duration]))</f>
        <v/>
      </c>
      <c r="I297" s="40">
        <f>SUM(INDEX(ch_table[Duration],1):ch_table[[#This Row],[Duration]])</f>
        <v>9.1923611111111132</v>
      </c>
      <c r="J297" s="4" cm="1">
        <f t="array" ref="J2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7" s="4" t="str" cm="1">
        <f t="array" ref="K2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7" s="4" t="str">
        <f>IF(ch_table[[#This Row],[Subject 1]]&lt;&gt;"House rose", "",SUMIF(ch_table[Day], ch_table[[#This Row],[Day]], ch_table[AAT]))</f>
        <v/>
      </c>
      <c r="M297" s="39">
        <f>SUM(INDEX(ch_table[AAT],1):ch_table[[#This Row],[AAT]])</f>
        <v>0.3284722222222225</v>
      </c>
    </row>
    <row r="298" spans="1:13" x14ac:dyDescent="0.2">
      <c r="A298" s="2">
        <v>31</v>
      </c>
      <c r="B298" s="3">
        <v>45307</v>
      </c>
      <c r="C298" s="4">
        <v>0.4826388888888889</v>
      </c>
      <c r="D298" s="8" t="s">
        <v>15</v>
      </c>
      <c r="G298" s="4" cm="1">
        <f t="array" ref="G2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298" s="4" t="str">
        <f>IF(ch_table[[#This Row],[Subject 1]]&lt;&gt;"House rose", "",SUMIF(ch_table[Day], ch_table[[#This Row],[Day]], ch_table[Duration]))</f>
        <v/>
      </c>
      <c r="I298" s="40">
        <f>SUM(INDEX(ch_table[Duration],1):ch_table[[#This Row],[Duration]])</f>
        <v>9.1993055555555578</v>
      </c>
      <c r="J298" s="4" cm="1">
        <f t="array" ref="J2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8" s="4" t="str" cm="1">
        <f t="array" ref="K2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8" s="4" t="str">
        <f>IF(ch_table[[#This Row],[Subject 1]]&lt;&gt;"House rose", "",SUMIF(ch_table[Day], ch_table[[#This Row],[Day]], ch_table[AAT]))</f>
        <v/>
      </c>
      <c r="M298" s="39">
        <f>SUM(INDEX(ch_table[AAT],1):ch_table[[#This Row],[AAT]])</f>
        <v>0.3284722222222225</v>
      </c>
    </row>
    <row r="299" spans="1:13" ht="16" x14ac:dyDescent="0.2">
      <c r="A299" s="2">
        <v>31</v>
      </c>
      <c r="B299" s="3">
        <v>45307</v>
      </c>
      <c r="C299" s="4">
        <v>0.48958333333333331</v>
      </c>
      <c r="D299" s="8" t="s">
        <v>41</v>
      </c>
      <c r="E299" s="9" t="s">
        <v>100</v>
      </c>
      <c r="G299" s="4" cm="1">
        <f t="array" ref="G2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3.1250000000000056E-2</v>
      </c>
      <c r="H299" s="4" t="str">
        <f>IF(ch_table[[#This Row],[Subject 1]]&lt;&gt;"House rose", "",SUMIF(ch_table[Day], ch_table[[#This Row],[Day]], ch_table[Duration]))</f>
        <v/>
      </c>
      <c r="I299" s="40">
        <f>SUM(INDEX(ch_table[Duration],1):ch_table[[#This Row],[Duration]])</f>
        <v>9.2305555555555578</v>
      </c>
      <c r="J299" s="4" cm="1">
        <f t="array" ref="J2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9" s="4" t="str" cm="1">
        <f t="array" ref="K2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9" s="4" t="str">
        <f>IF(ch_table[[#This Row],[Subject 1]]&lt;&gt;"House rose", "",SUMIF(ch_table[Day], ch_table[[#This Row],[Day]], ch_table[AAT]))</f>
        <v/>
      </c>
      <c r="M299" s="39">
        <f>SUM(INDEX(ch_table[AAT],1):ch_table[[#This Row],[AAT]])</f>
        <v>0.3284722222222225</v>
      </c>
    </row>
    <row r="300" spans="1:13" ht="16" x14ac:dyDescent="0.2">
      <c r="A300" s="2">
        <v>31</v>
      </c>
      <c r="B300" s="3">
        <v>45307</v>
      </c>
      <c r="C300" s="4">
        <v>0.52083333333333337</v>
      </c>
      <c r="D300" s="8" t="s">
        <v>43</v>
      </c>
      <c r="E300" s="9" t="s">
        <v>100</v>
      </c>
      <c r="G300" s="4" cm="1">
        <f t="array" ref="G3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1.041666666666663E-2</v>
      </c>
      <c r="H300" s="4" t="str">
        <f>IF(ch_table[[#This Row],[Subject 1]]&lt;&gt;"House rose", "",SUMIF(ch_table[Day], ch_table[[#This Row],[Day]], ch_table[Duration]))</f>
        <v/>
      </c>
      <c r="I300" s="40">
        <f>SUM(INDEX(ch_table[Duration],1):ch_table[[#This Row],[Duration]])</f>
        <v>9.2409722222222239</v>
      </c>
      <c r="J300" s="4" cm="1">
        <f t="array" ref="J3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00" s="4" t="str" cm="1">
        <f t="array" ref="K3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00" s="4" t="str">
        <f>IF(ch_table[[#This Row],[Subject 1]]&lt;&gt;"House rose", "",SUMIF(ch_table[Day], ch_table[[#This Row],[Day]], ch_table[AAT]))</f>
        <v/>
      </c>
      <c r="M300" s="39">
        <f>SUM(INDEX(ch_table[AAT],1):ch_table[[#This Row],[AAT]])</f>
        <v>0.3284722222222225</v>
      </c>
    </row>
    <row r="301" spans="1:13" ht="16" x14ac:dyDescent="0.2">
      <c r="A301" s="2">
        <v>31</v>
      </c>
      <c r="B301" s="3">
        <v>45307</v>
      </c>
      <c r="C301" s="4">
        <v>0.53125</v>
      </c>
      <c r="D301" s="8" t="s">
        <v>167</v>
      </c>
      <c r="E301" s="9" t="s">
        <v>36</v>
      </c>
      <c r="G301" s="4" cm="1">
        <f t="array" ref="G3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301" s="4" t="str">
        <f>IF(ch_table[[#This Row],[Subject 1]]&lt;&gt;"House rose", "",SUMIF(ch_table[Day], ch_table[[#This Row],[Day]], ch_table[Duration]))</f>
        <v/>
      </c>
      <c r="I301" s="40">
        <f>SUM(INDEX(ch_table[Duration],1):ch_table[[#This Row],[Duration]])</f>
        <v>9.2479166666666686</v>
      </c>
      <c r="J301" s="4" cm="1">
        <f t="array" ref="J3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01" s="4" t="str" cm="1">
        <f t="array" ref="K3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01" s="4" t="str">
        <f>IF(ch_table[[#This Row],[Subject 1]]&lt;&gt;"House rose", "",SUMIF(ch_table[Day], ch_table[[#This Row],[Day]], ch_table[AAT]))</f>
        <v/>
      </c>
      <c r="M301" s="39">
        <f>SUM(INDEX(ch_table[AAT],1):ch_table[[#This Row],[AAT]])</f>
        <v>0.3284722222222225</v>
      </c>
    </row>
    <row r="302" spans="1:13" ht="32" x14ac:dyDescent="0.2">
      <c r="A302" s="2">
        <v>31</v>
      </c>
      <c r="B302" s="3">
        <v>45307</v>
      </c>
      <c r="C302" s="4">
        <v>0.53819444444444442</v>
      </c>
      <c r="D302" s="8" t="s">
        <v>79</v>
      </c>
      <c r="E302" s="9" t="s">
        <v>453</v>
      </c>
      <c r="G302" s="4" cm="1">
        <f t="array" ref="G3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4.1666666666667629E-3</v>
      </c>
      <c r="H302" s="4" t="str">
        <f>IF(ch_table[[#This Row],[Subject 1]]&lt;&gt;"House rose", "",SUMIF(ch_table[Day], ch_table[[#This Row],[Day]], ch_table[Duration]))</f>
        <v/>
      </c>
      <c r="I302" s="40">
        <f>SUM(INDEX(ch_table[Duration],1):ch_table[[#This Row],[Duration]])</f>
        <v>9.252083333333335</v>
      </c>
      <c r="J302" s="4" cm="1">
        <f t="array" ref="J3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02" s="4" t="str" cm="1">
        <f t="array" ref="K3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02" s="4" t="str">
        <f>IF(ch_table[[#This Row],[Subject 1]]&lt;&gt;"House rose", "",SUMIF(ch_table[Day], ch_table[[#This Row],[Day]], ch_table[AAT]))</f>
        <v/>
      </c>
      <c r="M302" s="39">
        <f>SUM(INDEX(ch_table[AAT],1):ch_table[[#This Row],[AAT]])</f>
        <v>0.3284722222222225</v>
      </c>
    </row>
    <row r="303" spans="1:13" ht="16" x14ac:dyDescent="0.2">
      <c r="A303" s="2">
        <v>31</v>
      </c>
      <c r="B303" s="3">
        <v>45307</v>
      </c>
      <c r="C303" s="4">
        <v>0.54236111111111118</v>
      </c>
      <c r="D303" s="8" t="s">
        <v>194</v>
      </c>
      <c r="E303" s="9" t="s">
        <v>612</v>
      </c>
      <c r="F303" s="9" t="s">
        <v>52</v>
      </c>
      <c r="G303" s="4" cm="1">
        <f t="array" ref="G3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2.1527777777777701E-2</v>
      </c>
      <c r="H303" s="4" t="str">
        <f>IF(ch_table[[#This Row],[Subject 1]]&lt;&gt;"House rose", "",SUMIF(ch_table[Day], ch_table[[#This Row],[Day]], ch_table[Duration]))</f>
        <v/>
      </c>
      <c r="I303" s="40">
        <f>SUM(INDEX(ch_table[Duration],1):ch_table[[#This Row],[Duration]])</f>
        <v>9.2736111111111121</v>
      </c>
      <c r="J303" s="4" cm="1">
        <f t="array" ref="J3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03" s="4" t="str" cm="1">
        <f t="array" ref="K3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03" s="4" t="str">
        <f>IF(ch_table[[#This Row],[Subject 1]]&lt;&gt;"House rose", "",SUMIF(ch_table[Day], ch_table[[#This Row],[Day]], ch_table[AAT]))</f>
        <v/>
      </c>
      <c r="M303" s="39">
        <f>SUM(INDEX(ch_table[AAT],1):ch_table[[#This Row],[AAT]])</f>
        <v>0.3284722222222225</v>
      </c>
    </row>
    <row r="304" spans="1:13" ht="32" x14ac:dyDescent="0.2">
      <c r="A304" s="2">
        <v>31</v>
      </c>
      <c r="B304" s="3">
        <v>45307</v>
      </c>
      <c r="C304" s="4">
        <v>0.56388888888888888</v>
      </c>
      <c r="D304" s="8" t="s">
        <v>119</v>
      </c>
      <c r="E304" s="9" t="s">
        <v>458</v>
      </c>
      <c r="F304" s="9" t="s">
        <v>52</v>
      </c>
      <c r="G304" s="4" cm="1">
        <f t="array" ref="G3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0.23263888888888895</v>
      </c>
      <c r="H304" s="4" t="str">
        <f>IF(ch_table[[#This Row],[Subject 1]]&lt;&gt;"House rose", "",SUMIF(ch_table[Day], ch_table[[#This Row],[Day]], ch_table[Duration]))</f>
        <v/>
      </c>
      <c r="I304" s="40">
        <f>SUM(INDEX(ch_table[Duration],1):ch_table[[#This Row],[Duration]])</f>
        <v>9.5062500000000014</v>
      </c>
      <c r="J304" s="4" cm="1">
        <f t="array" ref="J3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04" s="4" cm="1">
        <f t="array" ref="K3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4.8611111111112049E-3</v>
      </c>
      <c r="L304" s="4" t="str">
        <f>IF(ch_table[[#This Row],[Subject 1]]&lt;&gt;"House rose", "",SUMIF(ch_table[Day], ch_table[[#This Row],[Day]], ch_table[AAT]))</f>
        <v/>
      </c>
      <c r="M304" s="39">
        <f>SUM(INDEX(ch_table[AAT],1):ch_table[[#This Row],[AAT]])</f>
        <v>0.3333333333333337</v>
      </c>
    </row>
    <row r="305" spans="1:13" ht="48" x14ac:dyDescent="0.2">
      <c r="A305" s="2">
        <v>31</v>
      </c>
      <c r="B305" s="3">
        <v>45307</v>
      </c>
      <c r="C305" s="4">
        <v>0.79652777777777783</v>
      </c>
      <c r="D305" s="8" t="s">
        <v>63</v>
      </c>
      <c r="E305" s="9" t="s">
        <v>454</v>
      </c>
      <c r="G305" s="4" cm="1">
        <f t="array" ref="G3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305" s="4" t="str">
        <f>IF(ch_table[[#This Row],[Subject 1]]&lt;&gt;"House rose", "",SUMIF(ch_table[Day], ch_table[[#This Row],[Day]], ch_table[Duration]))</f>
        <v/>
      </c>
      <c r="I305" s="40">
        <f>SUM(INDEX(ch_table[Duration],1):ch_table[[#This Row],[Duration]])</f>
        <v>9.5090277777777796</v>
      </c>
      <c r="J305" s="4" cm="1">
        <f t="array" ref="J3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05" s="4" cm="1">
        <f t="array" ref="K3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2.7777777777777679E-3</v>
      </c>
      <c r="L305" s="4" t="str">
        <f>IF(ch_table[[#This Row],[Subject 1]]&lt;&gt;"House rose", "",SUMIF(ch_table[Day], ch_table[[#This Row],[Day]], ch_table[AAT]))</f>
        <v/>
      </c>
      <c r="M305" s="39">
        <f>SUM(INDEX(ch_table[AAT],1):ch_table[[#This Row],[AAT]])</f>
        <v>0.33611111111111147</v>
      </c>
    </row>
    <row r="306" spans="1:13" ht="16" x14ac:dyDescent="0.2">
      <c r="A306" s="2">
        <v>31</v>
      </c>
      <c r="B306" s="3">
        <v>45307</v>
      </c>
      <c r="C306" s="4">
        <v>0.7993055555555556</v>
      </c>
      <c r="D306" s="8" t="s">
        <v>20</v>
      </c>
      <c r="E306" s="9" t="s">
        <v>455</v>
      </c>
      <c r="G306" s="4" cm="1">
        <f t="array" ref="G3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1.8055555555555491E-2</v>
      </c>
      <c r="H306" s="4" t="str">
        <f>IF(ch_table[[#This Row],[Subject 1]]&lt;&gt;"House rose", "",SUMIF(ch_table[Day], ch_table[[#This Row],[Day]], ch_table[Duration]))</f>
        <v/>
      </c>
      <c r="I306" s="40">
        <f>SUM(INDEX(ch_table[Duration],1):ch_table[[#This Row],[Duration]])</f>
        <v>9.5270833333333353</v>
      </c>
      <c r="J306" s="4" cm="1">
        <f t="array" ref="J3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06" s="4" cm="1">
        <f t="array" ref="K3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1.8055555555555491E-2</v>
      </c>
      <c r="L306" s="4" t="str">
        <f>IF(ch_table[[#This Row],[Subject 1]]&lt;&gt;"House rose", "",SUMIF(ch_table[Day], ch_table[[#This Row],[Day]], ch_table[AAT]))</f>
        <v/>
      </c>
      <c r="M306" s="39">
        <f>SUM(INDEX(ch_table[AAT],1):ch_table[[#This Row],[AAT]])</f>
        <v>0.35416666666666696</v>
      </c>
    </row>
    <row r="307" spans="1:13" x14ac:dyDescent="0.2">
      <c r="A307" s="2">
        <v>31</v>
      </c>
      <c r="B307" s="3">
        <v>45307</v>
      </c>
      <c r="C307" s="4">
        <v>0.81736111111111109</v>
      </c>
      <c r="D307" s="8" t="s">
        <v>22</v>
      </c>
      <c r="G307" s="4" t="str" cm="1">
        <f t="array" ref="G3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307" s="4">
        <f>IF(ch_table[[#This Row],[Subject 1]]&lt;&gt;"House rose", "",SUMIF(ch_table[Day], ch_table[[#This Row],[Day]], ch_table[Duration]))</f>
        <v>0.33819444444444441</v>
      </c>
      <c r="I307" s="40">
        <f>SUM(INDEX(ch_table[Duration],1):ch_table[[#This Row],[Duration]])</f>
        <v>9.5270833333333353</v>
      </c>
      <c r="J307" s="4" cm="1">
        <f t="array" ref="J3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07" s="4" t="str" cm="1">
        <f t="array" ref="K3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07" s="4">
        <f>IF(ch_table[[#This Row],[Subject 1]]&lt;&gt;"House rose", "",SUMIF(ch_table[Day], ch_table[[#This Row],[Day]], ch_table[AAT]))</f>
        <v>2.5694444444444464E-2</v>
      </c>
      <c r="M307" s="39">
        <f>SUM(INDEX(ch_table[AAT],1):ch_table[[#This Row],[AAT]])</f>
        <v>0.35416666666666696</v>
      </c>
    </row>
    <row r="308" spans="1:13" x14ac:dyDescent="0.2">
      <c r="A308" s="2">
        <v>32</v>
      </c>
      <c r="B308" s="3">
        <v>45308</v>
      </c>
      <c r="C308" s="4">
        <v>0.47916666666666669</v>
      </c>
      <c r="D308" s="8" t="s">
        <v>13</v>
      </c>
      <c r="G308" s="4" cm="1">
        <f t="array" ref="G3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308" s="4" t="str">
        <f>IF(ch_table[[#This Row],[Subject 1]]&lt;&gt;"House rose", "",SUMIF(ch_table[Day], ch_table[[#This Row],[Day]], ch_table[Duration]))</f>
        <v/>
      </c>
      <c r="I308" s="40">
        <f>SUM(INDEX(ch_table[Duration],1):ch_table[[#This Row],[Duration]])</f>
        <v>9.5298611111111136</v>
      </c>
      <c r="J308" s="4" cm="1">
        <f t="array" ref="J3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08" s="4" t="str" cm="1">
        <f t="array" ref="K3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08" s="4" t="str">
        <f>IF(ch_table[[#This Row],[Subject 1]]&lt;&gt;"House rose", "",SUMIF(ch_table[Day], ch_table[[#This Row],[Day]], ch_table[AAT]))</f>
        <v/>
      </c>
      <c r="M308" s="39">
        <f>SUM(INDEX(ch_table[AAT],1):ch_table[[#This Row],[AAT]])</f>
        <v>0.35416666666666696</v>
      </c>
    </row>
    <row r="309" spans="1:13" ht="16" x14ac:dyDescent="0.2">
      <c r="A309" s="2">
        <v>32</v>
      </c>
      <c r="B309" s="3">
        <v>45308</v>
      </c>
      <c r="C309" s="4">
        <v>0.48194444444444445</v>
      </c>
      <c r="D309" s="8" t="s">
        <v>41</v>
      </c>
      <c r="E309" s="9" t="s">
        <v>85</v>
      </c>
      <c r="G309" s="4" cm="1">
        <f t="array" ref="G3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1.8055555555555547E-2</v>
      </c>
      <c r="H309" s="4" t="str">
        <f>IF(ch_table[[#This Row],[Subject 1]]&lt;&gt;"House rose", "",SUMIF(ch_table[Day], ch_table[[#This Row],[Day]], ch_table[Duration]))</f>
        <v/>
      </c>
      <c r="I309" s="40">
        <f>SUM(INDEX(ch_table[Duration],1):ch_table[[#This Row],[Duration]])</f>
        <v>9.5479166666666693</v>
      </c>
      <c r="J309" s="4" cm="1">
        <f t="array" ref="J3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09" s="4" t="str" cm="1">
        <f t="array" ref="K3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09" s="4" t="str">
        <f>IF(ch_table[[#This Row],[Subject 1]]&lt;&gt;"House rose", "",SUMIF(ch_table[Day], ch_table[[#This Row],[Day]], ch_table[AAT]))</f>
        <v/>
      </c>
      <c r="M309" s="39">
        <f>SUM(INDEX(ch_table[AAT],1):ch_table[[#This Row],[AAT]])</f>
        <v>0.35416666666666696</v>
      </c>
    </row>
    <row r="310" spans="1:13" ht="16" x14ac:dyDescent="0.2">
      <c r="A310" s="2">
        <v>32</v>
      </c>
      <c r="B310" s="3">
        <v>45308</v>
      </c>
      <c r="C310" s="4">
        <v>0.5</v>
      </c>
      <c r="D310" s="8" t="s">
        <v>41</v>
      </c>
      <c r="E310" s="9" t="s">
        <v>456</v>
      </c>
      <c r="G310" s="4" cm="1">
        <f t="array" ref="G3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2.8472222222222232E-2</v>
      </c>
      <c r="H310" s="4" t="str">
        <f>IF(ch_table[[#This Row],[Subject 1]]&lt;&gt;"House rose", "",SUMIF(ch_table[Day], ch_table[[#This Row],[Day]], ch_table[Duration]))</f>
        <v/>
      </c>
      <c r="I310" s="40">
        <f>SUM(INDEX(ch_table[Duration],1):ch_table[[#This Row],[Duration]])</f>
        <v>9.5763888888888911</v>
      </c>
      <c r="J310" s="4" cm="1">
        <f t="array" ref="J3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10" s="4" t="str" cm="1">
        <f t="array" ref="K3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10" s="4" t="str">
        <f>IF(ch_table[[#This Row],[Subject 1]]&lt;&gt;"House rose", "",SUMIF(ch_table[Day], ch_table[[#This Row],[Day]], ch_table[AAT]))</f>
        <v/>
      </c>
      <c r="M310" s="39">
        <f>SUM(INDEX(ch_table[AAT],1):ch_table[[#This Row],[AAT]])</f>
        <v>0.35416666666666696</v>
      </c>
    </row>
    <row r="311" spans="1:13" ht="16" x14ac:dyDescent="0.2">
      <c r="A311" s="2">
        <v>32</v>
      </c>
      <c r="B311" s="3">
        <v>45308</v>
      </c>
      <c r="C311" s="4">
        <v>0.52847222222222223</v>
      </c>
      <c r="D311" s="8" t="s">
        <v>185</v>
      </c>
      <c r="E311" s="9" t="s">
        <v>457</v>
      </c>
      <c r="G311" s="4" cm="1">
        <f t="array" ref="G3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311" s="4" t="str">
        <f>IF(ch_table[[#This Row],[Subject 1]]&lt;&gt;"House rose", "",SUMIF(ch_table[Day], ch_table[[#This Row],[Day]], ch_table[Duration]))</f>
        <v/>
      </c>
      <c r="I311" s="40">
        <f>SUM(INDEX(ch_table[Duration],1):ch_table[[#This Row],[Duration]])</f>
        <v>9.5777777777777793</v>
      </c>
      <c r="J311" s="4" cm="1">
        <f t="array" ref="J3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11" s="4" t="str" cm="1">
        <f t="array" ref="K3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11" s="4" t="str">
        <f>IF(ch_table[[#This Row],[Subject 1]]&lt;&gt;"House rose", "",SUMIF(ch_table[Day], ch_table[[#This Row],[Day]], ch_table[AAT]))</f>
        <v/>
      </c>
      <c r="M311" s="39">
        <f>SUM(INDEX(ch_table[AAT],1):ch_table[[#This Row],[AAT]])</f>
        <v>0.35416666666666696</v>
      </c>
    </row>
    <row r="312" spans="1:13" ht="16" x14ac:dyDescent="0.2">
      <c r="A312" s="2">
        <v>32</v>
      </c>
      <c r="B312" s="3">
        <v>45308</v>
      </c>
      <c r="C312" s="4">
        <v>0.52986111111111112</v>
      </c>
      <c r="D312" s="8" t="s">
        <v>194</v>
      </c>
      <c r="E312" s="9" t="s">
        <v>613</v>
      </c>
      <c r="G312" s="4" cm="1">
        <f t="array" ref="G3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7.6388888888888618E-3</v>
      </c>
      <c r="H312" s="4" t="str">
        <f>IF(ch_table[[#This Row],[Subject 1]]&lt;&gt;"House rose", "",SUMIF(ch_table[Day], ch_table[[#This Row],[Day]], ch_table[Duration]))</f>
        <v/>
      </c>
      <c r="I312" s="40">
        <f>SUM(INDEX(ch_table[Duration],1):ch_table[[#This Row],[Duration]])</f>
        <v>9.5854166666666689</v>
      </c>
      <c r="J312" s="4" cm="1">
        <f t="array" ref="J3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12" s="4" t="str" cm="1">
        <f t="array" ref="K3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12" s="4" t="str">
        <f>IF(ch_table[[#This Row],[Subject 1]]&lt;&gt;"House rose", "",SUMIF(ch_table[Day], ch_table[[#This Row],[Day]], ch_table[AAT]))</f>
        <v/>
      </c>
      <c r="M312" s="39">
        <f>SUM(INDEX(ch_table[AAT],1):ch_table[[#This Row],[AAT]])</f>
        <v>0.35416666666666696</v>
      </c>
    </row>
    <row r="313" spans="1:13" ht="32" x14ac:dyDescent="0.2">
      <c r="A313" s="2">
        <v>32</v>
      </c>
      <c r="B313" s="3">
        <v>45308</v>
      </c>
      <c r="C313" s="4">
        <v>0.53749999999999998</v>
      </c>
      <c r="D313" s="8" t="s">
        <v>119</v>
      </c>
      <c r="E313" s="9" t="s">
        <v>459</v>
      </c>
      <c r="F313" s="9" t="s">
        <v>52</v>
      </c>
      <c r="G313" s="4" cm="1">
        <f t="array" ref="G3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0.30694444444444446</v>
      </c>
      <c r="H313" s="4" t="str">
        <f>IF(ch_table[[#This Row],[Subject 1]]&lt;&gt;"House rose", "",SUMIF(ch_table[Day], ch_table[[#This Row],[Day]], ch_table[Duration]))</f>
        <v/>
      </c>
      <c r="I313" s="40">
        <f>SUM(INDEX(ch_table[Duration],1):ch_table[[#This Row],[Duration]])</f>
        <v>9.8923611111111143</v>
      </c>
      <c r="J313" s="4" cm="1">
        <f t="array" ref="J3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13" s="4" cm="1">
        <f t="array" ref="K3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5.2777777777777812E-2</v>
      </c>
      <c r="L313" s="4" t="str">
        <f>IF(ch_table[[#This Row],[Subject 1]]&lt;&gt;"House rose", "",SUMIF(ch_table[Day], ch_table[[#This Row],[Day]], ch_table[AAT]))</f>
        <v/>
      </c>
      <c r="M313" s="39">
        <f>SUM(INDEX(ch_table[AAT],1):ch_table[[#This Row],[AAT]])</f>
        <v>0.40694444444444478</v>
      </c>
    </row>
    <row r="314" spans="1:13" ht="16" x14ac:dyDescent="0.2">
      <c r="A314" s="2">
        <v>32</v>
      </c>
      <c r="B314" s="3">
        <v>45308</v>
      </c>
      <c r="C314" s="4">
        <v>0.84444444444444444</v>
      </c>
      <c r="D314" s="8" t="s">
        <v>16</v>
      </c>
      <c r="E314" s="9" t="s">
        <v>460</v>
      </c>
      <c r="G314" s="4" cm="1">
        <f t="array" ref="G3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314" s="4" t="str">
        <f>IF(ch_table[[#This Row],[Subject 1]]&lt;&gt;"House rose", "",SUMIF(ch_table[Day], ch_table[[#This Row],[Day]], ch_table[Duration]))</f>
        <v/>
      </c>
      <c r="I314" s="40">
        <f>SUM(INDEX(ch_table[Duration],1):ch_table[[#This Row],[Duration]])</f>
        <v>9.8937500000000025</v>
      </c>
      <c r="J314" s="4" cm="1">
        <f t="array" ref="J3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14" s="4" cm="1">
        <f t="array" ref="K3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314" s="4" t="str">
        <f>IF(ch_table[[#This Row],[Subject 1]]&lt;&gt;"House rose", "",SUMIF(ch_table[Day], ch_table[[#This Row],[Day]], ch_table[AAT]))</f>
        <v/>
      </c>
      <c r="M314" s="39">
        <f>SUM(INDEX(ch_table[AAT],1):ch_table[[#This Row],[AAT]])</f>
        <v>0.40833333333333366</v>
      </c>
    </row>
    <row r="315" spans="1:13" ht="16" x14ac:dyDescent="0.2">
      <c r="A315" s="2">
        <v>32</v>
      </c>
      <c r="B315" s="3">
        <v>45308</v>
      </c>
      <c r="C315" s="4">
        <v>0.84583333333333333</v>
      </c>
      <c r="D315" s="8" t="s">
        <v>75</v>
      </c>
      <c r="E315" s="9" t="s">
        <v>461</v>
      </c>
      <c r="F315" s="9" t="s">
        <v>52</v>
      </c>
      <c r="G315" s="4" cm="1">
        <f t="array" ref="G3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5.0694444444444375E-2</v>
      </c>
      <c r="H315" s="4" t="str">
        <f>IF(ch_table[[#This Row],[Subject 1]]&lt;&gt;"House rose", "",SUMIF(ch_table[Day], ch_table[[#This Row],[Day]], ch_table[Duration]))</f>
        <v/>
      </c>
      <c r="I315" s="40">
        <f>SUM(INDEX(ch_table[Duration],1):ch_table[[#This Row],[Duration]])</f>
        <v>9.9444444444444464</v>
      </c>
      <c r="J315" s="4" cm="1">
        <f t="array" ref="J3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15" s="4" cm="1">
        <f t="array" ref="K3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5.0694444444444375E-2</v>
      </c>
      <c r="L315" s="4" t="str">
        <f>IF(ch_table[[#This Row],[Subject 1]]&lt;&gt;"House rose", "",SUMIF(ch_table[Day], ch_table[[#This Row],[Day]], ch_table[AAT]))</f>
        <v/>
      </c>
      <c r="M315" s="39">
        <f>SUM(INDEX(ch_table[AAT],1):ch_table[[#This Row],[AAT]])</f>
        <v>0.45902777777777803</v>
      </c>
    </row>
    <row r="316" spans="1:13" ht="16" x14ac:dyDescent="0.2">
      <c r="A316" s="2">
        <v>32</v>
      </c>
      <c r="B316" s="3">
        <v>45308</v>
      </c>
      <c r="C316" s="4">
        <v>0.8965277777777777</v>
      </c>
      <c r="D316" s="8" t="s">
        <v>20</v>
      </c>
      <c r="E316" s="9" t="s">
        <v>462</v>
      </c>
      <c r="G316" s="4" cm="1">
        <f t="array" ref="G3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1.5972222222222276E-2</v>
      </c>
      <c r="H316" s="4" t="str">
        <f>IF(ch_table[[#This Row],[Subject 1]]&lt;&gt;"House rose", "",SUMIF(ch_table[Day], ch_table[[#This Row],[Day]], ch_table[Duration]))</f>
        <v/>
      </c>
      <c r="I316" s="40">
        <f>SUM(INDEX(ch_table[Duration],1):ch_table[[#This Row],[Duration]])</f>
        <v>9.9604166666666689</v>
      </c>
      <c r="J316" s="4" cm="1">
        <f t="array" ref="J3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16" s="4" cm="1">
        <f t="array" ref="K3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1.5972222222222276E-2</v>
      </c>
      <c r="L316" s="4" t="str">
        <f>IF(ch_table[[#This Row],[Subject 1]]&lt;&gt;"House rose", "",SUMIF(ch_table[Day], ch_table[[#This Row],[Day]], ch_table[AAT]))</f>
        <v/>
      </c>
      <c r="M316" s="39">
        <f>SUM(INDEX(ch_table[AAT],1):ch_table[[#This Row],[AAT]])</f>
        <v>0.47500000000000031</v>
      </c>
    </row>
    <row r="317" spans="1:13" x14ac:dyDescent="0.2">
      <c r="A317" s="2">
        <v>32</v>
      </c>
      <c r="B317" s="3">
        <v>45308</v>
      </c>
      <c r="C317" s="4">
        <v>0.91249999999999998</v>
      </c>
      <c r="D317" s="8" t="s">
        <v>22</v>
      </c>
      <c r="G317" s="4" t="str" cm="1">
        <f t="array" ref="G3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317" s="4">
        <f>IF(ch_table[[#This Row],[Subject 1]]&lt;&gt;"House rose", "",SUMIF(ch_table[Day], ch_table[[#This Row],[Day]], ch_table[Duration]))</f>
        <v>0.43333333333333329</v>
      </c>
      <c r="I317" s="40">
        <f>SUM(INDEX(ch_table[Duration],1):ch_table[[#This Row],[Duration]])</f>
        <v>9.9604166666666689</v>
      </c>
      <c r="J317" s="4" cm="1">
        <f t="array" ref="J3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17" s="4" t="str" cm="1">
        <f t="array" ref="K3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17" s="4">
        <f>IF(ch_table[[#This Row],[Subject 1]]&lt;&gt;"House rose", "",SUMIF(ch_table[Day], ch_table[[#This Row],[Day]], ch_table[AAT]))</f>
        <v>0.12083333333333335</v>
      </c>
      <c r="M317" s="39">
        <f>SUM(INDEX(ch_table[AAT],1):ch_table[[#This Row],[AAT]])</f>
        <v>0.47500000000000031</v>
      </c>
    </row>
    <row r="318" spans="1:13" x14ac:dyDescent="0.2">
      <c r="A318" s="2">
        <v>33</v>
      </c>
      <c r="B318" s="3">
        <v>45309</v>
      </c>
      <c r="C318" s="4">
        <v>0.39583333333333331</v>
      </c>
      <c r="D318" s="8" t="s">
        <v>13</v>
      </c>
      <c r="G318" s="4" cm="1">
        <f t="array" ref="G3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318" s="4" t="str">
        <f>IF(ch_table[[#This Row],[Subject 1]]&lt;&gt;"House rose", "",SUMIF(ch_table[Day], ch_table[[#This Row],[Day]], ch_table[Duration]))</f>
        <v/>
      </c>
      <c r="I318" s="40">
        <f>SUM(INDEX(ch_table[Duration],1):ch_table[[#This Row],[Duration]])</f>
        <v>9.9631944444444471</v>
      </c>
      <c r="J318" s="4" cm="1">
        <f t="array" ref="J3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18" s="4" t="str" cm="1">
        <f t="array" ref="K3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18" s="4" t="str">
        <f>IF(ch_table[[#This Row],[Subject 1]]&lt;&gt;"House rose", "",SUMIF(ch_table[Day], ch_table[[#This Row],[Day]], ch_table[AAT]))</f>
        <v/>
      </c>
      <c r="M318" s="39">
        <f>SUM(INDEX(ch_table[AAT],1):ch_table[[#This Row],[AAT]])</f>
        <v>0.47500000000000031</v>
      </c>
    </row>
    <row r="319" spans="1:13" ht="16" x14ac:dyDescent="0.2">
      <c r="A319" s="2">
        <v>33</v>
      </c>
      <c r="B319" s="3">
        <v>45309</v>
      </c>
      <c r="C319" s="4">
        <v>0.39861111111111108</v>
      </c>
      <c r="D319" s="8" t="s">
        <v>16</v>
      </c>
      <c r="E319" s="9" t="s">
        <v>463</v>
      </c>
      <c r="G319" s="4" cm="1">
        <f t="array" ref="G3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319" s="4" t="str">
        <f>IF(ch_table[[#This Row],[Subject 1]]&lt;&gt;"House rose", "",SUMIF(ch_table[Day], ch_table[[#This Row],[Day]], ch_table[Duration]))</f>
        <v/>
      </c>
      <c r="I319" s="40">
        <f>SUM(INDEX(ch_table[Duration],1):ch_table[[#This Row],[Duration]])</f>
        <v>9.9645833333333353</v>
      </c>
      <c r="J319" s="4" cm="1">
        <f t="array" ref="J3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19" s="4" t="str" cm="1">
        <f t="array" ref="K3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19" s="4" t="str">
        <f>IF(ch_table[[#This Row],[Subject 1]]&lt;&gt;"House rose", "",SUMIF(ch_table[Day], ch_table[[#This Row],[Day]], ch_table[AAT]))</f>
        <v/>
      </c>
      <c r="M319" s="39">
        <f>SUM(INDEX(ch_table[AAT],1):ch_table[[#This Row],[AAT]])</f>
        <v>0.47500000000000031</v>
      </c>
    </row>
    <row r="320" spans="1:13" ht="16" x14ac:dyDescent="0.2">
      <c r="A320" s="2">
        <v>33</v>
      </c>
      <c r="B320" s="3">
        <v>45309</v>
      </c>
      <c r="C320" s="4">
        <v>0.39999999999999997</v>
      </c>
      <c r="D320" s="8" t="s">
        <v>41</v>
      </c>
      <c r="E320" s="9" t="s">
        <v>91</v>
      </c>
      <c r="G320" s="4" cm="1">
        <f t="array" ref="G3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2.6388888888888906E-2</v>
      </c>
      <c r="H320" s="4" t="str">
        <f>IF(ch_table[[#This Row],[Subject 1]]&lt;&gt;"House rose", "",SUMIF(ch_table[Day], ch_table[[#This Row],[Day]], ch_table[Duration]))</f>
        <v/>
      </c>
      <c r="I320" s="40">
        <f>SUM(INDEX(ch_table[Duration],1):ch_table[[#This Row],[Duration]])</f>
        <v>9.9909722222222239</v>
      </c>
      <c r="J320" s="4" cm="1">
        <f t="array" ref="J3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20" s="4" t="str" cm="1">
        <f t="array" ref="K3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20" s="4" t="str">
        <f>IF(ch_table[[#This Row],[Subject 1]]&lt;&gt;"House rose", "",SUMIF(ch_table[Day], ch_table[[#This Row],[Day]], ch_table[AAT]))</f>
        <v/>
      </c>
      <c r="M320" s="39">
        <f>SUM(INDEX(ch_table[AAT],1):ch_table[[#This Row],[AAT]])</f>
        <v>0.47500000000000031</v>
      </c>
    </row>
    <row r="321" spans="1:13" ht="16" x14ac:dyDescent="0.2">
      <c r="A321" s="2">
        <v>33</v>
      </c>
      <c r="B321" s="3">
        <v>45309</v>
      </c>
      <c r="C321" s="4">
        <v>0.42638888888888887</v>
      </c>
      <c r="D321" s="8" t="s">
        <v>43</v>
      </c>
      <c r="E321" s="9" t="s">
        <v>91</v>
      </c>
      <c r="G321" s="4" cm="1">
        <f t="array" ref="G3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1.1111111111111127E-2</v>
      </c>
      <c r="H321" s="4" t="str">
        <f>IF(ch_table[[#This Row],[Subject 1]]&lt;&gt;"House rose", "",SUMIF(ch_table[Day], ch_table[[#This Row],[Day]], ch_table[Duration]))</f>
        <v/>
      </c>
      <c r="I321" s="40">
        <f>SUM(INDEX(ch_table[Duration],1):ch_table[[#This Row],[Duration]])</f>
        <v>10.002083333333335</v>
      </c>
      <c r="J321" s="4" cm="1">
        <f t="array" ref="J3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21" s="4" t="str" cm="1">
        <f t="array" ref="K3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21" s="4" t="str">
        <f>IF(ch_table[[#This Row],[Subject 1]]&lt;&gt;"House rose", "",SUMIF(ch_table[Day], ch_table[[#This Row],[Day]], ch_table[AAT]))</f>
        <v/>
      </c>
      <c r="M321" s="39">
        <f>SUM(INDEX(ch_table[AAT],1):ch_table[[#This Row],[AAT]])</f>
        <v>0.47500000000000031</v>
      </c>
    </row>
    <row r="322" spans="1:13" ht="16" x14ac:dyDescent="0.2">
      <c r="A322" s="2">
        <v>33</v>
      </c>
      <c r="B322" s="3">
        <v>45309</v>
      </c>
      <c r="C322" s="4">
        <v>0.4375</v>
      </c>
      <c r="D322" s="8" t="s">
        <v>35</v>
      </c>
      <c r="E322" s="9" t="s">
        <v>36</v>
      </c>
      <c r="G322" s="4" cm="1">
        <f t="array" ref="G3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5.4166666666666696E-2</v>
      </c>
      <c r="H322" s="4" t="str">
        <f>IF(ch_table[[#This Row],[Subject 1]]&lt;&gt;"House rose", "",SUMIF(ch_table[Day], ch_table[[#This Row],[Day]], ch_table[Duration]))</f>
        <v/>
      </c>
      <c r="I322" s="40">
        <f>SUM(INDEX(ch_table[Duration],1):ch_table[[#This Row],[Duration]])</f>
        <v>10.056250000000002</v>
      </c>
      <c r="J322" s="4" cm="1">
        <f t="array" ref="J3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22" s="4" t="str" cm="1">
        <f t="array" ref="K3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22" s="4" t="str">
        <f>IF(ch_table[[#This Row],[Subject 1]]&lt;&gt;"House rose", "",SUMIF(ch_table[Day], ch_table[[#This Row],[Day]], ch_table[AAT]))</f>
        <v/>
      </c>
      <c r="M322" s="39">
        <f>SUM(INDEX(ch_table[AAT],1):ch_table[[#This Row],[AAT]])</f>
        <v>0.47500000000000031</v>
      </c>
    </row>
    <row r="323" spans="1:13" ht="32" x14ac:dyDescent="0.2">
      <c r="A323" s="2">
        <v>33</v>
      </c>
      <c r="B323" s="3">
        <v>45309</v>
      </c>
      <c r="C323" s="4">
        <v>0.4916666666666667</v>
      </c>
      <c r="D323" s="8" t="s">
        <v>104</v>
      </c>
      <c r="E323" s="9" t="s">
        <v>464</v>
      </c>
      <c r="G323" s="4" cm="1">
        <f t="array" ref="G3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4.9305555555555491E-2</v>
      </c>
      <c r="H323" s="4" t="str">
        <f>IF(ch_table[[#This Row],[Subject 1]]&lt;&gt;"House rose", "",SUMIF(ch_table[Day], ch_table[[#This Row],[Day]], ch_table[Duration]))</f>
        <v/>
      </c>
      <c r="I323" s="40">
        <f>SUM(INDEX(ch_table[Duration],1):ch_table[[#This Row],[Duration]])</f>
        <v>10.105555555555558</v>
      </c>
      <c r="J323" s="4" cm="1">
        <f t="array" ref="J3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23" s="4" t="str" cm="1">
        <f t="array" ref="K3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23" s="4" t="str">
        <f>IF(ch_table[[#This Row],[Subject 1]]&lt;&gt;"House rose", "",SUMIF(ch_table[Day], ch_table[[#This Row],[Day]], ch_table[AAT]))</f>
        <v/>
      </c>
      <c r="M323" s="39">
        <f>SUM(INDEX(ch_table[AAT],1):ch_table[[#This Row],[AAT]])</f>
        <v>0.47500000000000031</v>
      </c>
    </row>
    <row r="324" spans="1:13" ht="16" x14ac:dyDescent="0.2">
      <c r="A324" s="2">
        <v>33</v>
      </c>
      <c r="B324" s="3">
        <v>45309</v>
      </c>
      <c r="C324" s="4">
        <v>0.54097222222222219</v>
      </c>
      <c r="D324" s="8" t="s">
        <v>165</v>
      </c>
      <c r="E324" s="9" t="s">
        <v>465</v>
      </c>
      <c r="G324" s="4" cm="1">
        <f t="array" ref="G3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0.11041666666666672</v>
      </c>
      <c r="H324" s="4" t="str">
        <f>IF(ch_table[[#This Row],[Subject 1]]&lt;&gt;"House rose", "",SUMIF(ch_table[Day], ch_table[[#This Row],[Day]], ch_table[Duration]))</f>
        <v/>
      </c>
      <c r="I324" s="40">
        <f>SUM(INDEX(ch_table[Duration],1):ch_table[[#This Row],[Duration]])</f>
        <v>10.215972222222225</v>
      </c>
      <c r="J324" s="4" cm="1">
        <f t="array" ref="J3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24" s="4" t="str" cm="1">
        <f t="array" ref="K3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24" s="4" t="str">
        <f>IF(ch_table[[#This Row],[Subject 1]]&lt;&gt;"House rose", "",SUMIF(ch_table[Day], ch_table[[#This Row],[Day]], ch_table[AAT]))</f>
        <v/>
      </c>
      <c r="M324" s="39">
        <f>SUM(INDEX(ch_table[AAT],1):ch_table[[#This Row],[AAT]])</f>
        <v>0.47500000000000031</v>
      </c>
    </row>
    <row r="325" spans="1:13" ht="16" x14ac:dyDescent="0.2">
      <c r="A325" s="2">
        <v>33</v>
      </c>
      <c r="B325" s="3">
        <v>45309</v>
      </c>
      <c r="C325" s="4">
        <v>0.65138888888888891</v>
      </c>
      <c r="D325" s="8" t="s">
        <v>165</v>
      </c>
      <c r="E325" s="9" t="s">
        <v>466</v>
      </c>
      <c r="G325" s="4" cm="1">
        <f t="array" ref="G3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5.5555555555555469E-2</v>
      </c>
      <c r="H325" s="4" t="str">
        <f>IF(ch_table[[#This Row],[Subject 1]]&lt;&gt;"House rose", "",SUMIF(ch_table[Day], ch_table[[#This Row],[Day]], ch_table[Duration]))</f>
        <v/>
      </c>
      <c r="I325" s="40">
        <f>SUM(INDEX(ch_table[Duration],1):ch_table[[#This Row],[Duration]])</f>
        <v>10.271527777777781</v>
      </c>
      <c r="J325" s="4" cm="1">
        <f t="array" ref="J3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25" s="4" t="str" cm="1">
        <f t="array" ref="K3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25" s="4" t="str">
        <f>IF(ch_table[[#This Row],[Subject 1]]&lt;&gt;"House rose", "",SUMIF(ch_table[Day], ch_table[[#This Row],[Day]], ch_table[AAT]))</f>
        <v/>
      </c>
      <c r="M325" s="39">
        <f>SUM(INDEX(ch_table[AAT],1):ch_table[[#This Row],[AAT]])</f>
        <v>0.47500000000000031</v>
      </c>
    </row>
    <row r="326" spans="1:13" ht="16" x14ac:dyDescent="0.2">
      <c r="A326" s="2">
        <v>33</v>
      </c>
      <c r="B326" s="3">
        <v>45309</v>
      </c>
      <c r="C326" s="4">
        <v>0.70694444444444438</v>
      </c>
      <c r="D326" s="8" t="s">
        <v>63</v>
      </c>
      <c r="E326" s="9" t="s">
        <v>467</v>
      </c>
      <c r="G326" s="4" cm="1">
        <f t="array" ref="G3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6.94444444444553E-4</v>
      </c>
      <c r="H326" s="4" t="str">
        <f>IF(ch_table[[#This Row],[Subject 1]]&lt;&gt;"House rose", "",SUMIF(ch_table[Day], ch_table[[#This Row],[Day]], ch_table[Duration]))</f>
        <v/>
      </c>
      <c r="I326" s="40">
        <f>SUM(INDEX(ch_table[Duration],1):ch_table[[#This Row],[Duration]])</f>
        <v>10.272222222222226</v>
      </c>
      <c r="J326" s="4" cm="1">
        <f t="array" ref="J3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26" s="4" t="str" cm="1">
        <f t="array" ref="K3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26" s="4" t="str">
        <f>IF(ch_table[[#This Row],[Subject 1]]&lt;&gt;"House rose", "",SUMIF(ch_table[Day], ch_table[[#This Row],[Day]], ch_table[AAT]))</f>
        <v/>
      </c>
      <c r="M326" s="39">
        <f>SUM(INDEX(ch_table[AAT],1):ch_table[[#This Row],[AAT]])</f>
        <v>0.47500000000000031</v>
      </c>
    </row>
    <row r="327" spans="1:13" ht="16" x14ac:dyDescent="0.2">
      <c r="A327" s="2">
        <v>33</v>
      </c>
      <c r="B327" s="3">
        <v>45309</v>
      </c>
      <c r="C327" s="4">
        <v>0.70763888888888893</v>
      </c>
      <c r="D327" s="8" t="s">
        <v>20</v>
      </c>
      <c r="E327" s="9" t="s">
        <v>468</v>
      </c>
      <c r="G327" s="4" cm="1">
        <f t="array" ref="G3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2.083333333333337E-2</v>
      </c>
      <c r="H327" s="4" t="str">
        <f>IF(ch_table[[#This Row],[Subject 1]]&lt;&gt;"House rose", "",SUMIF(ch_table[Day], ch_table[[#This Row],[Day]], ch_table[Duration]))</f>
        <v/>
      </c>
      <c r="I327" s="40">
        <f>SUM(INDEX(ch_table[Duration],1):ch_table[[#This Row],[Duration]])</f>
        <v>10.29305555555556</v>
      </c>
      <c r="J327" s="4" cm="1">
        <f t="array" ref="J3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27" s="4" cm="1">
        <f t="array" ref="K3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2.0138888888888928E-2</v>
      </c>
      <c r="L327" s="4" t="str">
        <f>IF(ch_table[[#This Row],[Subject 1]]&lt;&gt;"House rose", "",SUMIF(ch_table[Day], ch_table[[#This Row],[Day]], ch_table[AAT]))</f>
        <v/>
      </c>
      <c r="M327" s="39">
        <f>SUM(INDEX(ch_table[AAT],1):ch_table[[#This Row],[AAT]])</f>
        <v>0.49513888888888924</v>
      </c>
    </row>
    <row r="328" spans="1:13" x14ac:dyDescent="0.2">
      <c r="A328" s="2">
        <v>33</v>
      </c>
      <c r="B328" s="3">
        <v>45309</v>
      </c>
      <c r="C328" s="4">
        <v>0.7284722222222223</v>
      </c>
      <c r="D328" s="8" t="s">
        <v>22</v>
      </c>
      <c r="G328" s="4" t="str" cm="1">
        <f t="array" ref="G3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328" s="4">
        <f>IF(ch_table[[#This Row],[Subject 1]]&lt;&gt;"House rose", "",SUMIF(ch_table[Day], ch_table[[#This Row],[Day]], ch_table[Duration]))</f>
        <v>0.33263888888888898</v>
      </c>
      <c r="I328" s="40">
        <f>SUM(INDEX(ch_table[Duration],1):ch_table[[#This Row],[Duration]])</f>
        <v>10.29305555555556</v>
      </c>
      <c r="J328" s="4" cm="1">
        <f t="array" ref="J3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28" s="4" t="str" cm="1">
        <f t="array" ref="K3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28" s="4">
        <f>IF(ch_table[[#This Row],[Subject 1]]&lt;&gt;"House rose", "",SUMIF(ch_table[Day], ch_table[[#This Row],[Day]], ch_table[AAT]))</f>
        <v>2.0138888888888928E-2</v>
      </c>
      <c r="M328" s="39">
        <f>SUM(INDEX(ch_table[AAT],1):ch_table[[#This Row],[AAT]])</f>
        <v>0.49513888888888924</v>
      </c>
    </row>
    <row r="329" spans="1:13" x14ac:dyDescent="0.2">
      <c r="A329" s="2">
        <v>34</v>
      </c>
      <c r="B329" s="3">
        <v>45310</v>
      </c>
      <c r="C329" s="4">
        <v>0.39583333333333331</v>
      </c>
      <c r="D329" s="8" t="s">
        <v>13</v>
      </c>
      <c r="G329" s="4" cm="1">
        <f t="array" ref="G3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3.4722222222222654E-3</v>
      </c>
      <c r="H329" s="4" t="str">
        <f>IF(ch_table[[#This Row],[Subject 1]]&lt;&gt;"House rose", "",SUMIF(ch_table[Day], ch_table[[#This Row],[Day]], ch_table[Duration]))</f>
        <v/>
      </c>
      <c r="I329" s="40">
        <f>SUM(INDEX(ch_table[Duration],1):ch_table[[#This Row],[Duration]])</f>
        <v>10.296527777777781</v>
      </c>
      <c r="J329" s="4" cm="1">
        <f t="array" ref="J3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329" s="4" t="str" cm="1">
        <f t="array" ref="K3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29" s="4" t="str">
        <f>IF(ch_table[[#This Row],[Subject 1]]&lt;&gt;"House rose", "",SUMIF(ch_table[Day], ch_table[[#This Row],[Day]], ch_table[AAT]))</f>
        <v/>
      </c>
      <c r="M329" s="39">
        <f>SUM(INDEX(ch_table[AAT],1):ch_table[[#This Row],[AAT]])</f>
        <v>0.49513888888888924</v>
      </c>
    </row>
    <row r="330" spans="1:13" ht="16" hidden="1" x14ac:dyDescent="0.2">
      <c r="A330" s="2">
        <v>34</v>
      </c>
      <c r="B330" s="3">
        <v>45310</v>
      </c>
      <c r="C330" s="4">
        <v>0.39930555555555558</v>
      </c>
      <c r="D330" s="8" t="s">
        <v>80</v>
      </c>
      <c r="E330" s="9" t="s">
        <v>469</v>
      </c>
      <c r="F330" s="9" t="s">
        <v>658</v>
      </c>
      <c r="G330" s="4" cm="1">
        <f t="array" ref="G3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8.8194444444444409E-2</v>
      </c>
      <c r="H330" s="4" t="str">
        <f>IF(ch_table[[#This Row],[Subject 1]]&lt;&gt;"House rose", "",SUMIF(ch_table[Day], ch_table[[#This Row],[Day]], ch_table[Duration]))</f>
        <v/>
      </c>
      <c r="I330" s="40">
        <f>SUM(INDEX(ch_table[Duration],1):ch_table[[#This Row],[Duration]])</f>
        <v>10.384722222222225</v>
      </c>
      <c r="J330" s="4" cm="1">
        <f t="array" ref="J3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330" s="4" t="str" cm="1">
        <f t="array" ref="K3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30" s="4" t="str">
        <f>IF(ch_table[[#This Row],[Subject 1]]&lt;&gt;"House rose", "",SUMIF(ch_table[Day], ch_table[[#This Row],[Day]], ch_table[AAT]))</f>
        <v/>
      </c>
      <c r="M330" s="39">
        <f>SUM(INDEX(ch_table[AAT],1):ch_table[[#This Row],[AAT]])</f>
        <v>0.49513888888888924</v>
      </c>
    </row>
    <row r="331" spans="1:13" ht="16" hidden="1" x14ac:dyDescent="0.2">
      <c r="A331" s="2">
        <v>34</v>
      </c>
      <c r="B331" s="3">
        <v>45310</v>
      </c>
      <c r="C331" s="4">
        <v>0.48749999999999999</v>
      </c>
      <c r="D331" s="8" t="s">
        <v>80</v>
      </c>
      <c r="E331" s="9" t="s">
        <v>471</v>
      </c>
      <c r="F331" s="9" t="s">
        <v>658</v>
      </c>
      <c r="G331" s="4" cm="1">
        <f t="array" ref="G3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8.2638888888888873E-2</v>
      </c>
      <c r="H331" s="4" t="str">
        <f>IF(ch_table[[#This Row],[Subject 1]]&lt;&gt;"House rose", "",SUMIF(ch_table[Day], ch_table[[#This Row],[Day]], ch_table[Duration]))</f>
        <v/>
      </c>
      <c r="I331" s="40">
        <f>SUM(INDEX(ch_table[Duration],1):ch_table[[#This Row],[Duration]])</f>
        <v>10.467361111111114</v>
      </c>
      <c r="J331" s="4" cm="1">
        <f t="array" ref="J3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331" s="4" t="str" cm="1">
        <f t="array" ref="K3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31" s="4" t="str">
        <f>IF(ch_table[[#This Row],[Subject 1]]&lt;&gt;"House rose", "",SUMIF(ch_table[Day], ch_table[[#This Row],[Day]], ch_table[AAT]))</f>
        <v/>
      </c>
      <c r="M331" s="39">
        <f>SUM(INDEX(ch_table[AAT],1):ch_table[[#This Row],[AAT]])</f>
        <v>0.49513888888888924</v>
      </c>
    </row>
    <row r="332" spans="1:13" ht="16" hidden="1" x14ac:dyDescent="0.2">
      <c r="A332" s="2">
        <v>34</v>
      </c>
      <c r="B332" s="3">
        <v>45310</v>
      </c>
      <c r="C332" s="4">
        <v>0.57013888888888886</v>
      </c>
      <c r="D332" s="8" t="s">
        <v>80</v>
      </c>
      <c r="E332" s="9" t="s">
        <v>472</v>
      </c>
      <c r="F332" s="9" t="s">
        <v>658</v>
      </c>
      <c r="G332" s="4" cm="1">
        <f t="array" ref="G3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1.6666666666666718E-2</v>
      </c>
      <c r="H332" s="4" t="str">
        <f>IF(ch_table[[#This Row],[Subject 1]]&lt;&gt;"House rose", "",SUMIF(ch_table[Day], ch_table[[#This Row],[Day]], ch_table[Duration]))</f>
        <v/>
      </c>
      <c r="I332" s="40">
        <f>SUM(INDEX(ch_table[Duration],1):ch_table[[#This Row],[Duration]])</f>
        <v>10.484027777777781</v>
      </c>
      <c r="J332" s="4" cm="1">
        <f t="array" ref="J3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332" s="4" t="str" cm="1">
        <f t="array" ref="K3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32" s="4" t="str">
        <f>IF(ch_table[[#This Row],[Subject 1]]&lt;&gt;"House rose", "",SUMIF(ch_table[Day], ch_table[[#This Row],[Day]], ch_table[AAT]))</f>
        <v/>
      </c>
      <c r="M332" s="39">
        <f>SUM(INDEX(ch_table[AAT],1):ch_table[[#This Row],[AAT]])</f>
        <v>0.49513888888888924</v>
      </c>
    </row>
    <row r="333" spans="1:13" ht="32" hidden="1" x14ac:dyDescent="0.2">
      <c r="A333" s="2">
        <v>34</v>
      </c>
      <c r="B333" s="3">
        <v>45310</v>
      </c>
      <c r="C333" s="4">
        <v>0.58680555555555558</v>
      </c>
      <c r="D333" s="8" t="s">
        <v>80</v>
      </c>
      <c r="E333" s="9" t="s">
        <v>473</v>
      </c>
      <c r="F333" s="9" t="s">
        <v>470</v>
      </c>
      <c r="G333" s="4" cm="1">
        <f t="array" ref="G3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1.8749999999999933E-2</v>
      </c>
      <c r="H333" s="4" t="str">
        <f>IF(ch_table[[#This Row],[Subject 1]]&lt;&gt;"House rose", "",SUMIF(ch_table[Day], ch_table[[#This Row],[Day]], ch_table[Duration]))</f>
        <v/>
      </c>
      <c r="I333" s="40">
        <f>SUM(INDEX(ch_table[Duration],1):ch_table[[#This Row],[Duration]])</f>
        <v>10.502777777777782</v>
      </c>
      <c r="J333" s="4" cm="1">
        <f t="array" ref="J3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333" s="4" cm="1">
        <f t="array" ref="K3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1.3888888888885509E-3</v>
      </c>
      <c r="L333" s="4" t="str">
        <f>IF(ch_table[[#This Row],[Subject 1]]&lt;&gt;"House rose", "",SUMIF(ch_table[Day], ch_table[[#This Row],[Day]], ch_table[AAT]))</f>
        <v/>
      </c>
      <c r="M333" s="39">
        <f>SUM(INDEX(ch_table[AAT],1):ch_table[[#This Row],[AAT]])</f>
        <v>0.49652777777777779</v>
      </c>
    </row>
    <row r="334" spans="1:13" ht="32" x14ac:dyDescent="0.2">
      <c r="A334" s="2">
        <v>34</v>
      </c>
      <c r="B334" s="3">
        <v>45310</v>
      </c>
      <c r="C334" s="4">
        <v>0.60555555555555551</v>
      </c>
      <c r="D334" s="8" t="s">
        <v>20</v>
      </c>
      <c r="E334" s="9" t="s">
        <v>474</v>
      </c>
      <c r="G334" s="4" cm="1">
        <f t="array" ref="G3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1.9444444444444486E-2</v>
      </c>
      <c r="H334" s="4" t="str">
        <f>IF(ch_table[[#This Row],[Subject 1]]&lt;&gt;"House rose", "",SUMIF(ch_table[Day], ch_table[[#This Row],[Day]], ch_table[Duration]))</f>
        <v/>
      </c>
      <c r="I334" s="40">
        <f>SUM(INDEX(ch_table[Duration],1):ch_table[[#This Row],[Duration]])</f>
        <v>10.522222222222226</v>
      </c>
      <c r="J334" s="4" cm="1">
        <f t="array" ref="J3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334" s="4" cm="1">
        <f t="array" ref="K3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1.9444444444444486E-2</v>
      </c>
      <c r="L334" s="4" t="str">
        <f>IF(ch_table[[#This Row],[Subject 1]]&lt;&gt;"House rose", "",SUMIF(ch_table[Day], ch_table[[#This Row],[Day]], ch_table[AAT]))</f>
        <v/>
      </c>
      <c r="M334" s="39">
        <f>SUM(INDEX(ch_table[AAT],1):ch_table[[#This Row],[AAT]])</f>
        <v>0.51597222222222228</v>
      </c>
    </row>
    <row r="335" spans="1:13" x14ac:dyDescent="0.2">
      <c r="A335" s="2">
        <v>34</v>
      </c>
      <c r="B335" s="3">
        <v>45310</v>
      </c>
      <c r="C335" s="4">
        <v>0.625</v>
      </c>
      <c r="D335" s="8" t="s">
        <v>22</v>
      </c>
      <c r="G335" s="4" t="str" cm="1">
        <f t="array" ref="G3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335" s="4">
        <f>IF(ch_table[[#This Row],[Subject 1]]&lt;&gt;"House rose", "",SUMIF(ch_table[Day], ch_table[[#This Row],[Day]], ch_table[Duration]))</f>
        <v>0.22916666666666669</v>
      </c>
      <c r="I335" s="40">
        <f>SUM(INDEX(ch_table[Duration],1):ch_table[[#This Row],[Duration]])</f>
        <v>10.522222222222226</v>
      </c>
      <c r="J335" s="4" cm="1">
        <f t="array" ref="J3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335" s="4" t="str" cm="1">
        <f t="array" ref="K3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35" s="4">
        <f>IF(ch_table[[#This Row],[Subject 1]]&lt;&gt;"House rose", "",SUMIF(ch_table[Day], ch_table[[#This Row],[Day]], ch_table[AAT]))</f>
        <v>2.0833333333333037E-2</v>
      </c>
      <c r="M335" s="39">
        <f>SUM(INDEX(ch_table[AAT],1):ch_table[[#This Row],[AAT]])</f>
        <v>0.51597222222222228</v>
      </c>
    </row>
    <row r="336" spans="1:13" x14ac:dyDescent="0.2">
      <c r="A336" s="2">
        <v>35</v>
      </c>
      <c r="B336" s="3">
        <v>45313</v>
      </c>
      <c r="C336" s="4">
        <v>0.60416666666666663</v>
      </c>
      <c r="D336" s="8" t="s">
        <v>13</v>
      </c>
      <c r="G336" s="4" cm="1">
        <f t="array" ref="G3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336" s="4" t="str">
        <f>IF(ch_table[[#This Row],[Subject 1]]&lt;&gt;"House rose", "",SUMIF(ch_table[Day], ch_table[[#This Row],[Day]], ch_table[Duration]))</f>
        <v/>
      </c>
      <c r="I336" s="40">
        <f>SUM(INDEX(ch_table[Duration],1):ch_table[[#This Row],[Duration]])</f>
        <v>10.524305555555559</v>
      </c>
      <c r="J336" s="4" cm="1">
        <f t="array" ref="J3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36" s="4" t="str" cm="1">
        <f t="array" ref="K3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36" s="4" t="str">
        <f>IF(ch_table[[#This Row],[Subject 1]]&lt;&gt;"House rose", "",SUMIF(ch_table[Day], ch_table[[#This Row],[Day]], ch_table[AAT]))</f>
        <v/>
      </c>
      <c r="M336" s="39">
        <f>SUM(INDEX(ch_table[AAT],1):ch_table[[#This Row],[AAT]])</f>
        <v>0.51597222222222228</v>
      </c>
    </row>
    <row r="337" spans="1:13" ht="16" x14ac:dyDescent="0.2">
      <c r="A337" s="2">
        <v>35</v>
      </c>
      <c r="B337" s="3">
        <v>45313</v>
      </c>
      <c r="C337" s="4">
        <v>0.60625000000000007</v>
      </c>
      <c r="D337" s="8" t="s">
        <v>41</v>
      </c>
      <c r="E337" s="9" t="s">
        <v>199</v>
      </c>
      <c r="G337" s="4" cm="1">
        <f t="array" ref="G3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2.9166666666666563E-2</v>
      </c>
      <c r="H337" s="4" t="str">
        <f>IF(ch_table[[#This Row],[Subject 1]]&lt;&gt;"House rose", "",SUMIF(ch_table[Day], ch_table[[#This Row],[Day]], ch_table[Duration]))</f>
        <v/>
      </c>
      <c r="I337" s="40">
        <f>SUM(INDEX(ch_table[Duration],1):ch_table[[#This Row],[Duration]])</f>
        <v>10.553472222222226</v>
      </c>
      <c r="J337" s="4" cm="1">
        <f t="array" ref="J3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37" s="4" t="str" cm="1">
        <f t="array" ref="K3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37" s="4" t="str">
        <f>IF(ch_table[[#This Row],[Subject 1]]&lt;&gt;"House rose", "",SUMIF(ch_table[Day], ch_table[[#This Row],[Day]], ch_table[AAT]))</f>
        <v/>
      </c>
      <c r="M337" s="39">
        <f>SUM(INDEX(ch_table[AAT],1):ch_table[[#This Row],[AAT]])</f>
        <v>0.51597222222222228</v>
      </c>
    </row>
    <row r="338" spans="1:13" ht="16" x14ac:dyDescent="0.2">
      <c r="A338" s="2">
        <v>35</v>
      </c>
      <c r="B338" s="3">
        <v>45313</v>
      </c>
      <c r="C338" s="4">
        <v>0.63541666666666663</v>
      </c>
      <c r="D338" s="8" t="s">
        <v>43</v>
      </c>
      <c r="E338" s="9" t="s">
        <v>199</v>
      </c>
      <c r="G338" s="4" cm="1">
        <f t="array" ref="G3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1.0416666666666741E-2</v>
      </c>
      <c r="H338" s="4" t="str">
        <f>IF(ch_table[[#This Row],[Subject 1]]&lt;&gt;"House rose", "",SUMIF(ch_table[Day], ch_table[[#This Row],[Day]], ch_table[Duration]))</f>
        <v/>
      </c>
      <c r="I338" s="40">
        <f>SUM(INDEX(ch_table[Duration],1):ch_table[[#This Row],[Duration]])</f>
        <v>10.563888888888892</v>
      </c>
      <c r="J338" s="4" cm="1">
        <f t="array" ref="J3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38" s="4" t="str" cm="1">
        <f t="array" ref="K3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38" s="4" t="str">
        <f>IF(ch_table[[#This Row],[Subject 1]]&lt;&gt;"House rose", "",SUMIF(ch_table[Day], ch_table[[#This Row],[Day]], ch_table[AAT]))</f>
        <v/>
      </c>
      <c r="M338" s="39">
        <f>SUM(INDEX(ch_table[AAT],1):ch_table[[#This Row],[AAT]])</f>
        <v>0.51597222222222228</v>
      </c>
    </row>
    <row r="339" spans="1:13" ht="16" x14ac:dyDescent="0.2">
      <c r="A339" s="2">
        <v>35</v>
      </c>
      <c r="B339" s="3">
        <v>45313</v>
      </c>
      <c r="C339" s="4">
        <v>0.64583333333333337</v>
      </c>
      <c r="D339" s="8" t="s">
        <v>16</v>
      </c>
      <c r="E339" s="9" t="s">
        <v>475</v>
      </c>
      <c r="G339" s="4" cm="1">
        <f t="array" ref="G3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339" s="4" t="str">
        <f>IF(ch_table[[#This Row],[Subject 1]]&lt;&gt;"House rose", "",SUMIF(ch_table[Day], ch_table[[#This Row],[Day]], ch_table[Duration]))</f>
        <v/>
      </c>
      <c r="I339" s="40">
        <f>SUM(INDEX(ch_table[Duration],1):ch_table[[#This Row],[Duration]])</f>
        <v>10.565972222222225</v>
      </c>
      <c r="J339" s="4" cm="1">
        <f t="array" ref="J3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39" s="4" t="str" cm="1">
        <f t="array" ref="K3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39" s="4" t="str">
        <f>IF(ch_table[[#This Row],[Subject 1]]&lt;&gt;"House rose", "",SUMIF(ch_table[Day], ch_table[[#This Row],[Day]], ch_table[AAT]))</f>
        <v/>
      </c>
      <c r="M339" s="39">
        <f>SUM(INDEX(ch_table[AAT],1):ch_table[[#This Row],[AAT]])</f>
        <v>0.51597222222222228</v>
      </c>
    </row>
    <row r="340" spans="1:13" ht="48" x14ac:dyDescent="0.2">
      <c r="A340" s="2">
        <v>35</v>
      </c>
      <c r="B340" s="3">
        <v>45313</v>
      </c>
      <c r="C340" s="4">
        <v>0.6479166666666667</v>
      </c>
      <c r="D340" s="8" t="s">
        <v>24</v>
      </c>
      <c r="E340" s="9" t="s">
        <v>476</v>
      </c>
      <c r="G340" s="4" cm="1">
        <f t="array" ref="G3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1.9444444444444375E-2</v>
      </c>
      <c r="H340" s="4" t="str">
        <f>IF(ch_table[[#This Row],[Subject 1]]&lt;&gt;"House rose", "",SUMIF(ch_table[Day], ch_table[[#This Row],[Day]], ch_table[Duration]))</f>
        <v/>
      </c>
      <c r="I340" s="40">
        <f>SUM(INDEX(ch_table[Duration],1):ch_table[[#This Row],[Duration]])</f>
        <v>10.585416666666669</v>
      </c>
      <c r="J340" s="4" cm="1">
        <f t="array" ref="J3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40" s="4" t="str" cm="1">
        <f t="array" ref="K3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40" s="4" t="str">
        <f>IF(ch_table[[#This Row],[Subject 1]]&lt;&gt;"House rose", "",SUMIF(ch_table[Day], ch_table[[#This Row],[Day]], ch_table[AAT]))</f>
        <v/>
      </c>
      <c r="M340" s="39">
        <f>SUM(INDEX(ch_table[AAT],1):ch_table[[#This Row],[AAT]])</f>
        <v>0.51597222222222228</v>
      </c>
    </row>
    <row r="341" spans="1:13" ht="48" x14ac:dyDescent="0.2">
      <c r="A341" s="2">
        <v>35</v>
      </c>
      <c r="B341" s="3">
        <v>45313</v>
      </c>
      <c r="C341" s="4">
        <v>0.66736111111111107</v>
      </c>
      <c r="D341" s="8" t="s">
        <v>24</v>
      </c>
      <c r="E341" s="9" t="s">
        <v>477</v>
      </c>
      <c r="G341" s="4" cm="1">
        <f t="array" ref="G3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1.5277777777777835E-2</v>
      </c>
      <c r="H341" s="4" t="str">
        <f>IF(ch_table[[#This Row],[Subject 1]]&lt;&gt;"House rose", "",SUMIF(ch_table[Day], ch_table[[#This Row],[Day]], ch_table[Duration]))</f>
        <v/>
      </c>
      <c r="I341" s="40">
        <f>SUM(INDEX(ch_table[Duration],1):ch_table[[#This Row],[Duration]])</f>
        <v>10.600694444444446</v>
      </c>
      <c r="J341" s="4" cm="1">
        <f t="array" ref="J3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41" s="4" t="str" cm="1">
        <f t="array" ref="K3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41" s="4" t="str">
        <f>IF(ch_table[[#This Row],[Subject 1]]&lt;&gt;"House rose", "",SUMIF(ch_table[Day], ch_table[[#This Row],[Day]], ch_table[AAT]))</f>
        <v/>
      </c>
      <c r="M341" s="39">
        <f>SUM(INDEX(ch_table[AAT],1):ch_table[[#This Row],[AAT]])</f>
        <v>0.51597222222222228</v>
      </c>
    </row>
    <row r="342" spans="1:13" ht="16" x14ac:dyDescent="0.2">
      <c r="A342" s="2">
        <v>35</v>
      </c>
      <c r="B342" s="3">
        <v>45313</v>
      </c>
      <c r="C342" s="4">
        <v>0.68263888888888891</v>
      </c>
      <c r="D342" s="8" t="s">
        <v>185</v>
      </c>
      <c r="E342" s="9" t="s">
        <v>478</v>
      </c>
      <c r="G342" s="4" cm="1">
        <f t="array" ref="G3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342" s="4" t="str">
        <f>IF(ch_table[[#This Row],[Subject 1]]&lt;&gt;"House rose", "",SUMIF(ch_table[Day], ch_table[[#This Row],[Day]], ch_table[Duration]))</f>
        <v/>
      </c>
      <c r="I342" s="40">
        <f>SUM(INDEX(ch_table[Duration],1):ch_table[[#This Row],[Duration]])</f>
        <v>10.602083333333335</v>
      </c>
      <c r="J342" s="4" cm="1">
        <f t="array" ref="J3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42" s="4" t="str" cm="1">
        <f t="array" ref="K3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42" s="4" t="str">
        <f>IF(ch_table[[#This Row],[Subject 1]]&lt;&gt;"House rose", "",SUMIF(ch_table[Day], ch_table[[#This Row],[Day]], ch_table[AAT]))</f>
        <v/>
      </c>
      <c r="M342" s="39">
        <f>SUM(INDEX(ch_table[AAT],1):ch_table[[#This Row],[AAT]])</f>
        <v>0.51597222222222228</v>
      </c>
    </row>
    <row r="343" spans="1:13" ht="32" x14ac:dyDescent="0.2">
      <c r="A343" s="2">
        <v>35</v>
      </c>
      <c r="B343" s="3">
        <v>45313</v>
      </c>
      <c r="C343" s="4">
        <v>0.68402777777777779</v>
      </c>
      <c r="D343" s="8" t="s">
        <v>80</v>
      </c>
      <c r="E343" s="9" t="s">
        <v>978</v>
      </c>
      <c r="F343" s="9" t="s">
        <v>52</v>
      </c>
      <c r="G343" s="4" cm="1">
        <f t="array" ref="G3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0.20277777777777783</v>
      </c>
      <c r="H343" s="4" t="str">
        <f>IF(ch_table[[#This Row],[Subject 1]]&lt;&gt;"House rose", "",SUMIF(ch_table[Day], ch_table[[#This Row],[Day]], ch_table[Duration]))</f>
        <v/>
      </c>
      <c r="I343" s="40">
        <f>SUM(INDEX(ch_table[Duration],1):ch_table[[#This Row],[Duration]])</f>
        <v>10.804861111111112</v>
      </c>
      <c r="J343" s="4" cm="1">
        <f t="array" ref="J3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43" s="4" t="str" cm="1">
        <f t="array" ref="K3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43" s="4" t="str">
        <f>IF(ch_table[[#This Row],[Subject 1]]&lt;&gt;"House rose", "",SUMIF(ch_table[Day], ch_table[[#This Row],[Day]], ch_table[AAT]))</f>
        <v/>
      </c>
      <c r="M343" s="39">
        <f>SUM(INDEX(ch_table[AAT],1):ch_table[[#This Row],[AAT]])</f>
        <v>0.51597222222222228</v>
      </c>
    </row>
    <row r="344" spans="1:13" ht="16" x14ac:dyDescent="0.2">
      <c r="A344" s="2">
        <v>35</v>
      </c>
      <c r="B344" s="3">
        <v>45313</v>
      </c>
      <c r="C344" s="4">
        <v>0.88680555555555562</v>
      </c>
      <c r="D344" s="8" t="s">
        <v>20</v>
      </c>
      <c r="E344" s="9" t="s">
        <v>480</v>
      </c>
      <c r="G344" s="4" cm="1">
        <f t="array" ref="G3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2.2222222222222143E-2</v>
      </c>
      <c r="H344" s="4" t="str">
        <f>IF(ch_table[[#This Row],[Subject 1]]&lt;&gt;"House rose", "",SUMIF(ch_table[Day], ch_table[[#This Row],[Day]], ch_table[Duration]))</f>
        <v/>
      </c>
      <c r="I344" s="40">
        <f>SUM(INDEX(ch_table[Duration],1):ch_table[[#This Row],[Duration]])</f>
        <v>10.827083333333334</v>
      </c>
      <c r="J344" s="4" cm="1">
        <f t="array" ref="J3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44" s="4" t="str" cm="1">
        <f t="array" ref="K3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44" s="4" t="str">
        <f>IF(ch_table[[#This Row],[Subject 1]]&lt;&gt;"House rose", "",SUMIF(ch_table[Day], ch_table[[#This Row],[Day]], ch_table[AAT]))</f>
        <v/>
      </c>
      <c r="M344" s="39">
        <f>SUM(INDEX(ch_table[AAT],1):ch_table[[#This Row],[AAT]])</f>
        <v>0.51597222222222228</v>
      </c>
    </row>
    <row r="345" spans="1:13" x14ac:dyDescent="0.2">
      <c r="A345" s="2">
        <v>35</v>
      </c>
      <c r="B345" s="3">
        <v>45313</v>
      </c>
      <c r="C345" s="4">
        <v>0.90902777777777777</v>
      </c>
      <c r="D345" s="8" t="s">
        <v>22</v>
      </c>
      <c r="G345" s="4" t="str" cm="1">
        <f t="array" ref="G3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345" s="4">
        <f>IF(ch_table[[#This Row],[Subject 1]]&lt;&gt;"House rose", "",SUMIF(ch_table[Day], ch_table[[#This Row],[Day]], ch_table[Duration]))</f>
        <v>0.30486111111111114</v>
      </c>
      <c r="I345" s="40">
        <f>SUM(INDEX(ch_table[Duration],1):ch_table[[#This Row],[Duration]])</f>
        <v>10.827083333333334</v>
      </c>
      <c r="J345" s="4" cm="1">
        <f t="array" ref="J3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45" s="4" t="str" cm="1">
        <f t="array" ref="K3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45" s="4">
        <f>IF(ch_table[[#This Row],[Subject 1]]&lt;&gt;"House rose", "",SUMIF(ch_table[Day], ch_table[[#This Row],[Day]], ch_table[AAT]))</f>
        <v>0</v>
      </c>
      <c r="M345" s="39">
        <f>SUM(INDEX(ch_table[AAT],1):ch_table[[#This Row],[AAT]])</f>
        <v>0.51597222222222228</v>
      </c>
    </row>
    <row r="346" spans="1:13" x14ac:dyDescent="0.2">
      <c r="A346" s="2">
        <v>36</v>
      </c>
      <c r="B346" s="3">
        <v>45314</v>
      </c>
      <c r="C346" s="4">
        <v>0.47916666666666669</v>
      </c>
      <c r="D346" s="8" t="s">
        <v>13</v>
      </c>
      <c r="G346" s="4" cm="1">
        <f t="array" ref="G3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346" s="4" t="str">
        <f>IF(ch_table[[#This Row],[Subject 1]]&lt;&gt;"House rose", "",SUMIF(ch_table[Day], ch_table[[#This Row],[Day]], ch_table[Duration]))</f>
        <v/>
      </c>
      <c r="I346" s="40">
        <f>SUM(INDEX(ch_table[Duration],1):ch_table[[#This Row],[Duration]])</f>
        <v>10.829861111111112</v>
      </c>
      <c r="J346" s="4" cm="1">
        <f t="array" ref="J3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46" s="4" t="str" cm="1">
        <f t="array" ref="K3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46" s="4" t="str">
        <f>IF(ch_table[[#This Row],[Subject 1]]&lt;&gt;"House rose", "",SUMIF(ch_table[Day], ch_table[[#This Row],[Day]], ch_table[AAT]))</f>
        <v/>
      </c>
      <c r="M346" s="39">
        <f>SUM(INDEX(ch_table[AAT],1):ch_table[[#This Row],[AAT]])</f>
        <v>0.51597222222222228</v>
      </c>
    </row>
    <row r="347" spans="1:13" ht="16" x14ac:dyDescent="0.2">
      <c r="A347" s="2">
        <v>36</v>
      </c>
      <c r="B347" s="3">
        <v>45314</v>
      </c>
      <c r="C347" s="4">
        <v>0.48194444444444445</v>
      </c>
      <c r="D347" s="8" t="s">
        <v>41</v>
      </c>
      <c r="E347" s="9" t="s">
        <v>363</v>
      </c>
      <c r="G347" s="4" cm="1">
        <f t="array" ref="G3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2.9861111111111061E-2</v>
      </c>
      <c r="H347" s="4" t="str">
        <f>IF(ch_table[[#This Row],[Subject 1]]&lt;&gt;"House rose", "",SUMIF(ch_table[Day], ch_table[[#This Row],[Day]], ch_table[Duration]))</f>
        <v/>
      </c>
      <c r="I347" s="40">
        <f>SUM(INDEX(ch_table[Duration],1):ch_table[[#This Row],[Duration]])</f>
        <v>10.859722222222224</v>
      </c>
      <c r="J347" s="4" cm="1">
        <f t="array" ref="J3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47" s="4" t="str" cm="1">
        <f t="array" ref="K3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47" s="4" t="str">
        <f>IF(ch_table[[#This Row],[Subject 1]]&lt;&gt;"House rose", "",SUMIF(ch_table[Day], ch_table[[#This Row],[Day]], ch_table[AAT]))</f>
        <v/>
      </c>
      <c r="M347" s="39">
        <f>SUM(INDEX(ch_table[AAT],1):ch_table[[#This Row],[AAT]])</f>
        <v>0.51597222222222228</v>
      </c>
    </row>
    <row r="348" spans="1:13" ht="16" x14ac:dyDescent="0.2">
      <c r="A348" s="2">
        <v>36</v>
      </c>
      <c r="B348" s="3">
        <v>45314</v>
      </c>
      <c r="C348" s="4">
        <v>0.51180555555555551</v>
      </c>
      <c r="D348" s="8" t="s">
        <v>43</v>
      </c>
      <c r="E348" s="9" t="s">
        <v>363</v>
      </c>
      <c r="G348" s="4" cm="1">
        <f t="array" ref="G3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1.0416666666666741E-2</v>
      </c>
      <c r="H348" s="4" t="str">
        <f>IF(ch_table[[#This Row],[Subject 1]]&lt;&gt;"House rose", "",SUMIF(ch_table[Day], ch_table[[#This Row],[Day]], ch_table[Duration]))</f>
        <v/>
      </c>
      <c r="I348" s="40">
        <f>SUM(INDEX(ch_table[Duration],1):ch_table[[#This Row],[Duration]])</f>
        <v>10.87013888888889</v>
      </c>
      <c r="J348" s="4" cm="1">
        <f t="array" ref="J3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48" s="4" t="str" cm="1">
        <f t="array" ref="K3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48" s="4" t="str">
        <f>IF(ch_table[[#This Row],[Subject 1]]&lt;&gt;"House rose", "",SUMIF(ch_table[Day], ch_table[[#This Row],[Day]], ch_table[AAT]))</f>
        <v/>
      </c>
      <c r="M348" s="39">
        <f>SUM(INDEX(ch_table[AAT],1):ch_table[[#This Row],[AAT]])</f>
        <v>0.51597222222222228</v>
      </c>
    </row>
    <row r="349" spans="1:13" ht="16" x14ac:dyDescent="0.2">
      <c r="A349" s="2">
        <v>36</v>
      </c>
      <c r="B349" s="3">
        <v>45314</v>
      </c>
      <c r="C349" s="4">
        <v>0.52222222222222225</v>
      </c>
      <c r="D349" s="8" t="s">
        <v>27</v>
      </c>
      <c r="E349" s="9" t="s">
        <v>443</v>
      </c>
      <c r="G349" s="4" cm="1">
        <f t="array" ref="G3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3.8888888888888862E-2</v>
      </c>
      <c r="H349" s="4" t="str">
        <f>IF(ch_table[[#This Row],[Subject 1]]&lt;&gt;"House rose", "",SUMIF(ch_table[Day], ch_table[[#This Row],[Day]], ch_table[Duration]))</f>
        <v/>
      </c>
      <c r="I349" s="40">
        <f>SUM(INDEX(ch_table[Duration],1):ch_table[[#This Row],[Duration]])</f>
        <v>10.90902777777778</v>
      </c>
      <c r="J349" s="4" cm="1">
        <f t="array" ref="J3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49" s="4" t="str" cm="1">
        <f t="array" ref="K3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49" s="4" t="str">
        <f>IF(ch_table[[#This Row],[Subject 1]]&lt;&gt;"House rose", "",SUMIF(ch_table[Day], ch_table[[#This Row],[Day]], ch_table[AAT]))</f>
        <v/>
      </c>
      <c r="M349" s="39">
        <f>SUM(INDEX(ch_table[AAT],1):ch_table[[#This Row],[AAT]])</f>
        <v>0.51597222222222228</v>
      </c>
    </row>
    <row r="350" spans="1:13" ht="16" x14ac:dyDescent="0.2">
      <c r="A350" s="2">
        <v>36</v>
      </c>
      <c r="B350" s="3">
        <v>45314</v>
      </c>
      <c r="C350" s="4">
        <v>0.56111111111111112</v>
      </c>
      <c r="D350" s="8" t="s">
        <v>27</v>
      </c>
      <c r="E350" s="9" t="s">
        <v>481</v>
      </c>
      <c r="G350" s="4" cm="1">
        <f t="array" ref="G3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6.5277777777777768E-2</v>
      </c>
      <c r="H350" s="4" t="str">
        <f>IF(ch_table[[#This Row],[Subject 1]]&lt;&gt;"House rose", "",SUMIF(ch_table[Day], ch_table[[#This Row],[Day]], ch_table[Duration]))</f>
        <v/>
      </c>
      <c r="I350" s="40">
        <f>SUM(INDEX(ch_table[Duration],1):ch_table[[#This Row],[Duration]])</f>
        <v>10.974305555555558</v>
      </c>
      <c r="J350" s="4" cm="1">
        <f t="array" ref="J3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50" s="4" t="str" cm="1">
        <f t="array" ref="K3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50" s="4" t="str">
        <f>IF(ch_table[[#This Row],[Subject 1]]&lt;&gt;"House rose", "",SUMIF(ch_table[Day], ch_table[[#This Row],[Day]], ch_table[AAT]))</f>
        <v/>
      </c>
      <c r="M350" s="39">
        <f>SUM(INDEX(ch_table[AAT],1):ch_table[[#This Row],[AAT]])</f>
        <v>0.51597222222222228</v>
      </c>
    </row>
    <row r="351" spans="1:13" ht="16" x14ac:dyDescent="0.2">
      <c r="A351" s="2">
        <v>36</v>
      </c>
      <c r="B351" s="3">
        <v>45314</v>
      </c>
      <c r="C351" s="4">
        <v>0.62638888888888888</v>
      </c>
      <c r="D351" s="8" t="s">
        <v>167</v>
      </c>
      <c r="E351" s="9" t="s">
        <v>36</v>
      </c>
      <c r="G351" s="4" cm="1">
        <f t="array" ref="G3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4.1666666666666519E-3</v>
      </c>
      <c r="H351" s="4" t="str">
        <f>IF(ch_table[[#This Row],[Subject 1]]&lt;&gt;"House rose", "",SUMIF(ch_table[Day], ch_table[[#This Row],[Day]], ch_table[Duration]))</f>
        <v/>
      </c>
      <c r="I351" s="40">
        <f>SUM(INDEX(ch_table[Duration],1):ch_table[[#This Row],[Duration]])</f>
        <v>10.978472222222225</v>
      </c>
      <c r="J351" s="4" cm="1">
        <f t="array" ref="J3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51" s="4" t="str" cm="1">
        <f t="array" ref="K3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51" s="4" t="str">
        <f>IF(ch_table[[#This Row],[Subject 1]]&lt;&gt;"House rose", "",SUMIF(ch_table[Day], ch_table[[#This Row],[Day]], ch_table[AAT]))</f>
        <v/>
      </c>
      <c r="M351" s="39">
        <f>SUM(INDEX(ch_table[AAT],1):ch_table[[#This Row],[AAT]])</f>
        <v>0.51597222222222228</v>
      </c>
    </row>
    <row r="352" spans="1:13" ht="16" x14ac:dyDescent="0.2">
      <c r="A352" s="2">
        <v>36</v>
      </c>
      <c r="B352" s="3">
        <v>45314</v>
      </c>
      <c r="C352" s="4">
        <v>0.63055555555555554</v>
      </c>
      <c r="D352" s="8" t="s">
        <v>185</v>
      </c>
      <c r="E352" s="9" t="s">
        <v>482</v>
      </c>
      <c r="G352" s="4" cm="1">
        <f t="array" ref="G3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352" s="4" t="str">
        <f>IF(ch_table[[#This Row],[Subject 1]]&lt;&gt;"House rose", "",SUMIF(ch_table[Day], ch_table[[#This Row],[Day]], ch_table[Duration]))</f>
        <v/>
      </c>
      <c r="I352" s="40">
        <f>SUM(INDEX(ch_table[Duration],1):ch_table[[#This Row],[Duration]])</f>
        <v>10.981250000000003</v>
      </c>
      <c r="J352" s="4" cm="1">
        <f t="array" ref="J3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52" s="4" t="str" cm="1">
        <f t="array" ref="K3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52" s="4" t="str">
        <f>IF(ch_table[[#This Row],[Subject 1]]&lt;&gt;"House rose", "",SUMIF(ch_table[Day], ch_table[[#This Row],[Day]], ch_table[AAT]))</f>
        <v/>
      </c>
      <c r="M352" s="39">
        <f>SUM(INDEX(ch_table[AAT],1):ch_table[[#This Row],[AAT]])</f>
        <v>0.51597222222222228</v>
      </c>
    </row>
    <row r="353" spans="1:13" ht="16" x14ac:dyDescent="0.2">
      <c r="A353" s="2">
        <v>36</v>
      </c>
      <c r="B353" s="3">
        <v>45314</v>
      </c>
      <c r="C353" s="4">
        <v>0.6333333333333333</v>
      </c>
      <c r="D353" s="8" t="s">
        <v>194</v>
      </c>
      <c r="E353" s="9" t="s">
        <v>614</v>
      </c>
      <c r="G353" s="4" cm="1">
        <f t="array" ref="G3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7.6388888888888618E-3</v>
      </c>
      <c r="H353" s="4" t="str">
        <f>IF(ch_table[[#This Row],[Subject 1]]&lt;&gt;"House rose", "",SUMIF(ch_table[Day], ch_table[[#This Row],[Day]], ch_table[Duration]))</f>
        <v/>
      </c>
      <c r="I353" s="40">
        <f>SUM(INDEX(ch_table[Duration],1):ch_table[[#This Row],[Duration]])</f>
        <v>10.988888888888892</v>
      </c>
      <c r="J353" s="4" cm="1">
        <f t="array" ref="J3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53" s="4" t="str" cm="1">
        <f t="array" ref="K3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53" s="4" t="str">
        <f>IF(ch_table[[#This Row],[Subject 1]]&lt;&gt;"House rose", "",SUMIF(ch_table[Day], ch_table[[#This Row],[Day]], ch_table[AAT]))</f>
        <v/>
      </c>
      <c r="M353" s="39">
        <f>SUM(INDEX(ch_table[AAT],1):ch_table[[#This Row],[AAT]])</f>
        <v>0.51597222222222228</v>
      </c>
    </row>
    <row r="354" spans="1:13" ht="32" x14ac:dyDescent="0.2">
      <c r="A354" s="2">
        <v>36</v>
      </c>
      <c r="B354" s="3">
        <v>45314</v>
      </c>
      <c r="C354" s="4">
        <v>0.64097222222222217</v>
      </c>
      <c r="D354" s="8" t="s">
        <v>181</v>
      </c>
      <c r="E354" s="9" t="s">
        <v>483</v>
      </c>
      <c r="G354" s="4" cm="1">
        <f t="array" ref="G3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7.638888888888884E-2</v>
      </c>
      <c r="H354" s="4" t="str">
        <f>IF(ch_table[[#This Row],[Subject 1]]&lt;&gt;"House rose", "",SUMIF(ch_table[Day], ch_table[[#This Row],[Day]], ch_table[Duration]))</f>
        <v/>
      </c>
      <c r="I354" s="40">
        <f>SUM(INDEX(ch_table[Duration],1):ch_table[[#This Row],[Duration]])</f>
        <v>11.065277777777782</v>
      </c>
      <c r="J354" s="4" cm="1">
        <f t="array" ref="J3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54" s="4" t="str" cm="1">
        <f t="array" ref="K3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54" s="4" t="str">
        <f>IF(ch_table[[#This Row],[Subject 1]]&lt;&gt;"House rose", "",SUMIF(ch_table[Day], ch_table[[#This Row],[Day]], ch_table[AAT]))</f>
        <v/>
      </c>
      <c r="M354" s="39">
        <f>SUM(INDEX(ch_table[AAT],1):ch_table[[#This Row],[AAT]])</f>
        <v>0.51597222222222228</v>
      </c>
    </row>
    <row r="355" spans="1:13" ht="16" x14ac:dyDescent="0.2">
      <c r="A355" s="2">
        <v>36</v>
      </c>
      <c r="B355" s="3">
        <v>45314</v>
      </c>
      <c r="C355" s="4">
        <v>0.71736111111111101</v>
      </c>
      <c r="D355" s="8" t="s">
        <v>181</v>
      </c>
      <c r="E355" s="9" t="s">
        <v>484</v>
      </c>
      <c r="G355" s="4" cm="1">
        <f t="array" ref="G3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8.2638888888888928E-2</v>
      </c>
      <c r="H355" s="4" t="str">
        <f>IF(ch_table[[#This Row],[Subject 1]]&lt;&gt;"House rose", "",SUMIF(ch_table[Day], ch_table[[#This Row],[Day]], ch_table[Duration]))</f>
        <v/>
      </c>
      <c r="I355" s="40">
        <f>SUM(INDEX(ch_table[Duration],1):ch_table[[#This Row],[Duration]])</f>
        <v>11.147916666666671</v>
      </c>
      <c r="J355" s="4" cm="1">
        <f t="array" ref="J3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55" s="4" cm="1">
        <f t="array" ref="K3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8.3333333333333037E-3</v>
      </c>
      <c r="L355" s="4" t="str">
        <f>IF(ch_table[[#This Row],[Subject 1]]&lt;&gt;"House rose", "",SUMIF(ch_table[Day], ch_table[[#This Row],[Day]], ch_table[AAT]))</f>
        <v/>
      </c>
      <c r="M355" s="39">
        <f>SUM(INDEX(ch_table[AAT],1):ch_table[[#This Row],[AAT]])</f>
        <v>0.52430555555555558</v>
      </c>
    </row>
    <row r="356" spans="1:13" ht="32" x14ac:dyDescent="0.2">
      <c r="A356" s="2">
        <v>36</v>
      </c>
      <c r="B356" s="3">
        <v>45314</v>
      </c>
      <c r="C356" s="4">
        <v>0.79999999999999993</v>
      </c>
      <c r="D356" s="8" t="s">
        <v>63</v>
      </c>
      <c r="E356" s="9" t="s">
        <v>485</v>
      </c>
      <c r="G356" s="4" cm="1">
        <f t="array" ref="G3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356" s="4" t="str">
        <f>IF(ch_table[[#This Row],[Subject 1]]&lt;&gt;"House rose", "",SUMIF(ch_table[Day], ch_table[[#This Row],[Day]], ch_table[Duration]))</f>
        <v/>
      </c>
      <c r="I356" s="40">
        <f>SUM(INDEX(ch_table[Duration],1):ch_table[[#This Row],[Duration]])</f>
        <v>11.150000000000004</v>
      </c>
      <c r="J356" s="4" cm="1">
        <f t="array" ref="J3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56" s="4" cm="1">
        <f t="array" ref="K3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2.083333333333437E-3</v>
      </c>
      <c r="L356" s="4" t="str">
        <f>IF(ch_table[[#This Row],[Subject 1]]&lt;&gt;"House rose", "",SUMIF(ch_table[Day], ch_table[[#This Row],[Day]], ch_table[AAT]))</f>
        <v/>
      </c>
      <c r="M356" s="39">
        <f>SUM(INDEX(ch_table[AAT],1):ch_table[[#This Row],[AAT]])</f>
        <v>0.52638888888888902</v>
      </c>
    </row>
    <row r="357" spans="1:13" ht="16" x14ac:dyDescent="0.2">
      <c r="A357" s="2">
        <v>36</v>
      </c>
      <c r="B357" s="3">
        <v>45314</v>
      </c>
      <c r="C357" s="4">
        <v>0.80208333333333337</v>
      </c>
      <c r="D357" s="8" t="s">
        <v>20</v>
      </c>
      <c r="E357" s="9" t="s">
        <v>486</v>
      </c>
      <c r="G357" s="4" cm="1">
        <f t="array" ref="G3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1.8749999999999933E-2</v>
      </c>
      <c r="H357" s="4" t="str">
        <f>IF(ch_table[[#This Row],[Subject 1]]&lt;&gt;"House rose", "",SUMIF(ch_table[Day], ch_table[[#This Row],[Day]], ch_table[Duration]))</f>
        <v/>
      </c>
      <c r="I357" s="40">
        <f>SUM(INDEX(ch_table[Duration],1):ch_table[[#This Row],[Duration]])</f>
        <v>11.168750000000005</v>
      </c>
      <c r="J357" s="4" cm="1">
        <f t="array" ref="J3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57" s="4" cm="1">
        <f t="array" ref="K3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1.8749999999999933E-2</v>
      </c>
      <c r="L357" s="4" t="str">
        <f>IF(ch_table[[#This Row],[Subject 1]]&lt;&gt;"House rose", "",SUMIF(ch_table[Day], ch_table[[#This Row],[Day]], ch_table[AAT]))</f>
        <v/>
      </c>
      <c r="M357" s="39">
        <f>SUM(INDEX(ch_table[AAT],1):ch_table[[#This Row],[AAT]])</f>
        <v>0.54513888888888895</v>
      </c>
    </row>
    <row r="358" spans="1:13" x14ac:dyDescent="0.2">
      <c r="A358" s="2">
        <v>36</v>
      </c>
      <c r="B358" s="3">
        <v>45314</v>
      </c>
      <c r="C358" s="4">
        <v>0.8208333333333333</v>
      </c>
      <c r="D358" s="8" t="s">
        <v>22</v>
      </c>
      <c r="G358" s="4" t="str" cm="1">
        <f t="array" ref="G3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358" s="4">
        <f>IF(ch_table[[#This Row],[Subject 1]]&lt;&gt;"House rose", "",SUMIF(ch_table[Day], ch_table[[#This Row],[Day]], ch_table[Duration]))</f>
        <v>0.34166666666666662</v>
      </c>
      <c r="I358" s="40">
        <f>SUM(INDEX(ch_table[Duration],1):ch_table[[#This Row],[Duration]])</f>
        <v>11.168750000000005</v>
      </c>
      <c r="J358" s="4" cm="1">
        <f t="array" ref="J3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58" s="4" t="str" cm="1">
        <f t="array" ref="K3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58" s="4">
        <f>IF(ch_table[[#This Row],[Subject 1]]&lt;&gt;"House rose", "",SUMIF(ch_table[Day], ch_table[[#This Row],[Day]], ch_table[AAT]))</f>
        <v>2.9166666666666674E-2</v>
      </c>
      <c r="M358" s="39">
        <f>SUM(INDEX(ch_table[AAT],1):ch_table[[#This Row],[AAT]])</f>
        <v>0.54513888888888895</v>
      </c>
    </row>
    <row r="359" spans="1:13" x14ac:dyDescent="0.2">
      <c r="A359" s="2">
        <v>37</v>
      </c>
      <c r="B359" s="3">
        <v>45315</v>
      </c>
      <c r="C359" s="4">
        <v>0.47916666666666669</v>
      </c>
      <c r="D359" s="8" t="s">
        <v>13</v>
      </c>
      <c r="G359" s="4" cm="1">
        <f t="array" ref="G3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359" s="4" t="str">
        <f>IF(ch_table[[#This Row],[Subject 1]]&lt;&gt;"House rose", "",SUMIF(ch_table[Day], ch_table[[#This Row],[Day]], ch_table[Duration]))</f>
        <v/>
      </c>
      <c r="I359" s="40">
        <f>SUM(INDEX(ch_table[Duration],1):ch_table[[#This Row],[Duration]])</f>
        <v>11.171527777777783</v>
      </c>
      <c r="J359" s="4" cm="1">
        <f t="array" ref="J3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59" s="4" t="str" cm="1">
        <f t="array" ref="K3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59" s="4" t="str">
        <f>IF(ch_table[[#This Row],[Subject 1]]&lt;&gt;"House rose", "",SUMIF(ch_table[Day], ch_table[[#This Row],[Day]], ch_table[AAT]))</f>
        <v/>
      </c>
      <c r="M359" s="39">
        <f>SUM(INDEX(ch_table[AAT],1):ch_table[[#This Row],[AAT]])</f>
        <v>0.54513888888888895</v>
      </c>
    </row>
    <row r="360" spans="1:13" ht="16" x14ac:dyDescent="0.2">
      <c r="A360" s="2">
        <v>37</v>
      </c>
      <c r="B360" s="3">
        <v>45315</v>
      </c>
      <c r="C360" s="4">
        <v>0.48194444444444445</v>
      </c>
      <c r="D360" s="8" t="s">
        <v>41</v>
      </c>
      <c r="E360" s="9" t="s">
        <v>487</v>
      </c>
      <c r="G360" s="4" cm="1">
        <f t="array" ref="G3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1.8055555555555547E-2</v>
      </c>
      <c r="H360" s="4" t="str">
        <f>IF(ch_table[[#This Row],[Subject 1]]&lt;&gt;"House rose", "",SUMIF(ch_table[Day], ch_table[[#This Row],[Day]], ch_table[Duration]))</f>
        <v/>
      </c>
      <c r="I360" s="40">
        <f>SUM(INDEX(ch_table[Duration],1):ch_table[[#This Row],[Duration]])</f>
        <v>11.189583333333339</v>
      </c>
      <c r="J360" s="4" cm="1">
        <f t="array" ref="J3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60" s="4" t="str" cm="1">
        <f t="array" ref="K3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60" s="4" t="str">
        <f>IF(ch_table[[#This Row],[Subject 1]]&lt;&gt;"House rose", "",SUMIF(ch_table[Day], ch_table[[#This Row],[Day]], ch_table[AAT]))</f>
        <v/>
      </c>
      <c r="M360" s="39">
        <f>SUM(INDEX(ch_table[AAT],1):ch_table[[#This Row],[AAT]])</f>
        <v>0.54513888888888895</v>
      </c>
    </row>
    <row r="361" spans="1:13" ht="16" x14ac:dyDescent="0.2">
      <c r="A361" s="2">
        <v>37</v>
      </c>
      <c r="B361" s="3">
        <v>45315</v>
      </c>
      <c r="C361" s="4">
        <v>0.5</v>
      </c>
      <c r="D361" s="8" t="s">
        <v>41</v>
      </c>
      <c r="E361" s="9" t="s">
        <v>456</v>
      </c>
      <c r="G361" s="4" cm="1">
        <f t="array" ref="G3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2.5694444444444464E-2</v>
      </c>
      <c r="H361" s="4" t="str">
        <f>IF(ch_table[[#This Row],[Subject 1]]&lt;&gt;"House rose", "",SUMIF(ch_table[Day], ch_table[[#This Row],[Day]], ch_table[Duration]))</f>
        <v/>
      </c>
      <c r="I361" s="40">
        <f>SUM(INDEX(ch_table[Duration],1):ch_table[[#This Row],[Duration]])</f>
        <v>11.215277777777782</v>
      </c>
      <c r="J361" s="4" cm="1">
        <f t="array" ref="J3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61" s="4" t="str" cm="1">
        <f t="array" ref="K3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61" s="4" t="str">
        <f>IF(ch_table[[#This Row],[Subject 1]]&lt;&gt;"House rose", "",SUMIF(ch_table[Day], ch_table[[#This Row],[Day]], ch_table[AAT]))</f>
        <v/>
      </c>
      <c r="M361" s="39">
        <f>SUM(INDEX(ch_table[AAT],1):ch_table[[#This Row],[AAT]])</f>
        <v>0.54513888888888895</v>
      </c>
    </row>
    <row r="362" spans="1:13" ht="48" x14ac:dyDescent="0.2">
      <c r="A362" s="2">
        <v>37</v>
      </c>
      <c r="B362" s="3">
        <v>45315</v>
      </c>
      <c r="C362" s="4">
        <v>0.52569444444444446</v>
      </c>
      <c r="D362" s="8" t="s">
        <v>24</v>
      </c>
      <c r="E362" s="9" t="s">
        <v>488</v>
      </c>
      <c r="G362" s="4" cm="1">
        <f t="array" ref="G3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2.3611111111111138E-2</v>
      </c>
      <c r="H362" s="4" t="str">
        <f>IF(ch_table[[#This Row],[Subject 1]]&lt;&gt;"House rose", "",SUMIF(ch_table[Day], ch_table[[#This Row],[Day]], ch_table[Duration]))</f>
        <v/>
      </c>
      <c r="I362" s="40">
        <f>SUM(INDEX(ch_table[Duration],1):ch_table[[#This Row],[Duration]])</f>
        <v>11.238888888888892</v>
      </c>
      <c r="J362" s="4" cm="1">
        <f t="array" ref="J3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62" s="4" t="str" cm="1">
        <f t="array" ref="K3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62" s="4" t="str">
        <f>IF(ch_table[[#This Row],[Subject 1]]&lt;&gt;"House rose", "",SUMIF(ch_table[Day], ch_table[[#This Row],[Day]], ch_table[AAT]))</f>
        <v/>
      </c>
      <c r="M362" s="39">
        <f>SUM(INDEX(ch_table[AAT],1):ch_table[[#This Row],[AAT]])</f>
        <v>0.54513888888888895</v>
      </c>
    </row>
    <row r="363" spans="1:13" ht="16" x14ac:dyDescent="0.2">
      <c r="A363" s="2">
        <v>37</v>
      </c>
      <c r="B363" s="3">
        <v>45315</v>
      </c>
      <c r="C363" s="4">
        <v>0.5493055555555556</v>
      </c>
      <c r="D363" s="8" t="s">
        <v>185</v>
      </c>
      <c r="E363" s="9" t="s">
        <v>489</v>
      </c>
      <c r="G363" s="4" cm="1">
        <f t="array" ref="G3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363" s="4" t="str">
        <f>IF(ch_table[[#This Row],[Subject 1]]&lt;&gt;"House rose", "",SUMIF(ch_table[Day], ch_table[[#This Row],[Day]], ch_table[Duration]))</f>
        <v/>
      </c>
      <c r="I363" s="40">
        <f>SUM(INDEX(ch_table[Duration],1):ch_table[[#This Row],[Duration]])</f>
        <v>11.240277777777781</v>
      </c>
      <c r="J363" s="4" cm="1">
        <f t="array" ref="J3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63" s="4" t="str" cm="1">
        <f t="array" ref="K3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63" s="4" t="str">
        <f>IF(ch_table[[#This Row],[Subject 1]]&lt;&gt;"House rose", "",SUMIF(ch_table[Day], ch_table[[#This Row],[Day]], ch_table[AAT]))</f>
        <v/>
      </c>
      <c r="M363" s="39">
        <f>SUM(INDEX(ch_table[AAT],1):ch_table[[#This Row],[AAT]])</f>
        <v>0.54513888888888895</v>
      </c>
    </row>
    <row r="364" spans="1:13" ht="16" x14ac:dyDescent="0.2">
      <c r="A364" s="2">
        <v>37</v>
      </c>
      <c r="B364" s="3">
        <v>45315</v>
      </c>
      <c r="C364" s="4">
        <v>0.55069444444444449</v>
      </c>
      <c r="D364" s="8" t="s">
        <v>194</v>
      </c>
      <c r="E364" s="9" t="s">
        <v>615</v>
      </c>
      <c r="G364" s="4" cm="1">
        <f t="array" ref="G3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364" s="4" t="str">
        <f>IF(ch_table[[#This Row],[Subject 1]]&lt;&gt;"House rose", "",SUMIF(ch_table[Day], ch_table[[#This Row],[Day]], ch_table[Duration]))</f>
        <v/>
      </c>
      <c r="I364" s="40">
        <f>SUM(INDEX(ch_table[Duration],1):ch_table[[#This Row],[Duration]])</f>
        <v>11.247222222222225</v>
      </c>
      <c r="J364" s="4" cm="1">
        <f t="array" ref="J3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64" s="4" t="str" cm="1">
        <f t="array" ref="K3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64" s="4" t="str">
        <f>IF(ch_table[[#This Row],[Subject 1]]&lt;&gt;"House rose", "",SUMIF(ch_table[Day], ch_table[[#This Row],[Day]], ch_table[AAT]))</f>
        <v/>
      </c>
      <c r="M364" s="39">
        <f>SUM(INDEX(ch_table[AAT],1):ch_table[[#This Row],[AAT]])</f>
        <v>0.54513888888888895</v>
      </c>
    </row>
    <row r="365" spans="1:13" ht="32" x14ac:dyDescent="0.2">
      <c r="A365" s="2">
        <v>37</v>
      </c>
      <c r="B365" s="3">
        <v>45315</v>
      </c>
      <c r="C365" s="4">
        <v>0.55763888888888891</v>
      </c>
      <c r="D365" s="8" t="s">
        <v>80</v>
      </c>
      <c r="E365" s="9" t="s">
        <v>976</v>
      </c>
      <c r="G365" s="4" cm="1">
        <f t="array" ref="G3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8.7499999999999911E-2</v>
      </c>
      <c r="H365" s="4" t="str">
        <f>IF(ch_table[[#This Row],[Subject 1]]&lt;&gt;"House rose", "",SUMIF(ch_table[Day], ch_table[[#This Row],[Day]], ch_table[Duration]))</f>
        <v/>
      </c>
      <c r="I365" s="40">
        <f>SUM(INDEX(ch_table[Duration],1):ch_table[[#This Row],[Duration]])</f>
        <v>11.334722222222226</v>
      </c>
      <c r="J365" s="4" cm="1">
        <f t="array" ref="J3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65" s="4" t="str" cm="1">
        <f t="array" ref="K3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65" s="4" t="str">
        <f>IF(ch_table[[#This Row],[Subject 1]]&lt;&gt;"House rose", "",SUMIF(ch_table[Day], ch_table[[#This Row],[Day]], ch_table[AAT]))</f>
        <v/>
      </c>
      <c r="M365" s="39">
        <f>SUM(INDEX(ch_table[AAT],1):ch_table[[#This Row],[AAT]])</f>
        <v>0.54513888888888895</v>
      </c>
    </row>
    <row r="366" spans="1:13" ht="32" x14ac:dyDescent="0.2">
      <c r="A366" s="2">
        <v>37</v>
      </c>
      <c r="B366" s="3">
        <v>45315</v>
      </c>
      <c r="C366" s="4">
        <v>0.64513888888888882</v>
      </c>
      <c r="D366" s="8" t="s">
        <v>27</v>
      </c>
      <c r="E366" s="9" t="s">
        <v>490</v>
      </c>
      <c r="G366" s="4" cm="1">
        <f t="array" ref="G3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0.14652777777777781</v>
      </c>
      <c r="H366" s="4" t="str">
        <f>IF(ch_table[[#This Row],[Subject 1]]&lt;&gt;"House rose", "",SUMIF(ch_table[Day], ch_table[[#This Row],[Day]], ch_table[Duration]))</f>
        <v/>
      </c>
      <c r="I366" s="40">
        <f>SUM(INDEX(ch_table[Duration],1):ch_table[[#This Row],[Duration]])</f>
        <v>11.481250000000003</v>
      </c>
      <c r="J366" s="4" cm="1">
        <f t="array" ref="J3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66" s="4" t="str" cm="1">
        <f t="array" ref="K3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66" s="4" t="str">
        <f>IF(ch_table[[#This Row],[Subject 1]]&lt;&gt;"House rose", "",SUMIF(ch_table[Day], ch_table[[#This Row],[Day]], ch_table[AAT]))</f>
        <v/>
      </c>
      <c r="M366" s="39">
        <f>SUM(INDEX(ch_table[AAT],1):ch_table[[#This Row],[AAT]])</f>
        <v>0.54513888888888895</v>
      </c>
    </row>
    <row r="367" spans="1:13" ht="16" x14ac:dyDescent="0.2">
      <c r="A367" s="2">
        <v>37</v>
      </c>
      <c r="B367" s="3">
        <v>45315</v>
      </c>
      <c r="C367" s="4">
        <v>0.79166666666666663</v>
      </c>
      <c r="D367" s="8" t="s">
        <v>63</v>
      </c>
      <c r="E367" s="9" t="s">
        <v>492</v>
      </c>
      <c r="G367" s="4" cm="1">
        <f t="array" ref="G3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1.388888888888995E-3</v>
      </c>
      <c r="H367" s="4" t="str">
        <f>IF(ch_table[[#This Row],[Subject 1]]&lt;&gt;"House rose", "",SUMIF(ch_table[Day], ch_table[[#This Row],[Day]], ch_table[Duration]))</f>
        <v/>
      </c>
      <c r="I367" s="40">
        <f>SUM(INDEX(ch_table[Duration],1):ch_table[[#This Row],[Duration]])</f>
        <v>11.482638888888891</v>
      </c>
      <c r="J367" s="4" cm="1">
        <f t="array" ref="J3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67" s="4" cm="1">
        <f t="array" ref="K3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1.388888888888995E-3</v>
      </c>
      <c r="L367" s="4" t="str">
        <f>IF(ch_table[[#This Row],[Subject 1]]&lt;&gt;"House rose", "",SUMIF(ch_table[Day], ch_table[[#This Row],[Day]], ch_table[AAT]))</f>
        <v/>
      </c>
      <c r="M367" s="39">
        <f>SUM(INDEX(ch_table[AAT],1):ch_table[[#This Row],[AAT]])</f>
        <v>0.54652777777777795</v>
      </c>
    </row>
    <row r="368" spans="1:13" ht="32" x14ac:dyDescent="0.2">
      <c r="A368" s="2">
        <v>37</v>
      </c>
      <c r="B368" s="3">
        <v>45315</v>
      </c>
      <c r="C368" s="4">
        <v>0.79305555555555562</v>
      </c>
      <c r="D368" s="8" t="s">
        <v>20</v>
      </c>
      <c r="E368" s="9" t="s">
        <v>491</v>
      </c>
      <c r="G368" s="4" cm="1">
        <f t="array" ref="G3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1.5972222222222165E-2</v>
      </c>
      <c r="H368" s="4" t="str">
        <f>IF(ch_table[[#This Row],[Subject 1]]&lt;&gt;"House rose", "",SUMIF(ch_table[Day], ch_table[[#This Row],[Day]], ch_table[Duration]))</f>
        <v/>
      </c>
      <c r="I368" s="40">
        <f>SUM(INDEX(ch_table[Duration],1):ch_table[[#This Row],[Duration]])</f>
        <v>11.498611111111114</v>
      </c>
      <c r="J368" s="4" cm="1">
        <f t="array" ref="J3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68" s="4" cm="1">
        <f t="array" ref="K3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1.5972222222222165E-2</v>
      </c>
      <c r="L368" s="4" t="str">
        <f>IF(ch_table[[#This Row],[Subject 1]]&lt;&gt;"House rose", "",SUMIF(ch_table[Day], ch_table[[#This Row],[Day]], ch_table[AAT]))</f>
        <v/>
      </c>
      <c r="M368" s="39">
        <f>SUM(INDEX(ch_table[AAT],1):ch_table[[#This Row],[AAT]])</f>
        <v>0.56250000000000011</v>
      </c>
    </row>
    <row r="369" spans="1:13" x14ac:dyDescent="0.2">
      <c r="A369" s="2">
        <v>37</v>
      </c>
      <c r="B369" s="3">
        <v>45315</v>
      </c>
      <c r="C369" s="4">
        <v>0.80902777777777779</v>
      </c>
      <c r="D369" s="8" t="s">
        <v>22</v>
      </c>
      <c r="G369" s="4" t="str" cm="1">
        <f t="array" ref="G3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369" s="4">
        <f>IF(ch_table[[#This Row],[Subject 1]]&lt;&gt;"House rose", "",SUMIF(ch_table[Day], ch_table[[#This Row],[Day]], ch_table[Duration]))</f>
        <v>0.3298611111111111</v>
      </c>
      <c r="I369" s="40">
        <f>SUM(INDEX(ch_table[Duration],1):ch_table[[#This Row],[Duration]])</f>
        <v>11.498611111111114</v>
      </c>
      <c r="J369" s="4" cm="1">
        <f t="array" ref="J3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69" s="4" t="str" cm="1">
        <f t="array" ref="K3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69" s="4">
        <f>IF(ch_table[[#This Row],[Subject 1]]&lt;&gt;"House rose", "",SUMIF(ch_table[Day], ch_table[[#This Row],[Day]], ch_table[AAT]))</f>
        <v>1.736111111111116E-2</v>
      </c>
      <c r="M369" s="39">
        <f>SUM(INDEX(ch_table[AAT],1):ch_table[[#This Row],[AAT]])</f>
        <v>0.56250000000000011</v>
      </c>
    </row>
    <row r="370" spans="1:13" x14ac:dyDescent="0.2">
      <c r="A370" s="2">
        <v>38</v>
      </c>
      <c r="B370" s="3">
        <v>45316</v>
      </c>
      <c r="C370" s="4">
        <v>0.39583333333333331</v>
      </c>
      <c r="D370" s="8" t="s">
        <v>13</v>
      </c>
      <c r="G370" s="4" cm="1">
        <f t="array" ref="G3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370" s="4" t="str">
        <f>IF(ch_table[[#This Row],[Subject 1]]&lt;&gt;"House rose", "",SUMIF(ch_table[Day], ch_table[[#This Row],[Day]], ch_table[Duration]))</f>
        <v/>
      </c>
      <c r="I370" s="40">
        <f>SUM(INDEX(ch_table[Duration],1):ch_table[[#This Row],[Duration]])</f>
        <v>11.501388888888892</v>
      </c>
      <c r="J370" s="4" cm="1">
        <f t="array" ref="J3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70" s="4" t="str" cm="1">
        <f t="array" ref="K3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70" s="4" t="str">
        <f>IF(ch_table[[#This Row],[Subject 1]]&lt;&gt;"House rose", "",SUMIF(ch_table[Day], ch_table[[#This Row],[Day]], ch_table[AAT]))</f>
        <v/>
      </c>
      <c r="M370" s="39">
        <f>SUM(INDEX(ch_table[AAT],1):ch_table[[#This Row],[AAT]])</f>
        <v>0.56250000000000011</v>
      </c>
    </row>
    <row r="371" spans="1:13" ht="16" x14ac:dyDescent="0.2">
      <c r="A371" s="2">
        <v>38</v>
      </c>
      <c r="B371" s="3">
        <v>45316</v>
      </c>
      <c r="C371" s="4">
        <v>0.39861111111111108</v>
      </c>
      <c r="D371" s="8" t="s">
        <v>41</v>
      </c>
      <c r="E371" s="9" t="s">
        <v>117</v>
      </c>
      <c r="G371" s="4" cm="1">
        <f t="array" ref="G3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2.9861111111111116E-2</v>
      </c>
      <c r="H371" s="4" t="str">
        <f>IF(ch_table[[#This Row],[Subject 1]]&lt;&gt;"House rose", "",SUMIF(ch_table[Day], ch_table[[#This Row],[Day]], ch_table[Duration]))</f>
        <v/>
      </c>
      <c r="I371" s="40">
        <f>SUM(INDEX(ch_table[Duration],1):ch_table[[#This Row],[Duration]])</f>
        <v>11.531250000000004</v>
      </c>
      <c r="J371" s="4" cm="1">
        <f t="array" ref="J3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71" s="4" t="str" cm="1">
        <f t="array" ref="K3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71" s="4" t="str">
        <f>IF(ch_table[[#This Row],[Subject 1]]&lt;&gt;"House rose", "",SUMIF(ch_table[Day], ch_table[[#This Row],[Day]], ch_table[AAT]))</f>
        <v/>
      </c>
      <c r="M371" s="39">
        <f>SUM(INDEX(ch_table[AAT],1):ch_table[[#This Row],[AAT]])</f>
        <v>0.56250000000000011</v>
      </c>
    </row>
    <row r="372" spans="1:13" ht="16" x14ac:dyDescent="0.2">
      <c r="A372" s="2">
        <v>38</v>
      </c>
      <c r="B372" s="3">
        <v>45316</v>
      </c>
      <c r="C372" s="4">
        <v>0.4284722222222222</v>
      </c>
      <c r="D372" s="8" t="s">
        <v>43</v>
      </c>
      <c r="E372" s="9" t="s">
        <v>117</v>
      </c>
      <c r="G372" s="4" cm="1">
        <f t="array" ref="G3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1.1111111111111183E-2</v>
      </c>
      <c r="H372" s="4" t="str">
        <f>IF(ch_table[[#This Row],[Subject 1]]&lt;&gt;"House rose", "",SUMIF(ch_table[Day], ch_table[[#This Row],[Day]], ch_table[Duration]))</f>
        <v/>
      </c>
      <c r="I372" s="40">
        <f>SUM(INDEX(ch_table[Duration],1):ch_table[[#This Row],[Duration]])</f>
        <v>11.542361111111115</v>
      </c>
      <c r="J372" s="4" cm="1">
        <f t="array" ref="J3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72" s="4" t="str" cm="1">
        <f t="array" ref="K3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72" s="4" t="str">
        <f>IF(ch_table[[#This Row],[Subject 1]]&lt;&gt;"House rose", "",SUMIF(ch_table[Day], ch_table[[#This Row],[Day]], ch_table[AAT]))</f>
        <v/>
      </c>
      <c r="M372" s="39">
        <f>SUM(INDEX(ch_table[AAT],1):ch_table[[#This Row],[AAT]])</f>
        <v>0.56250000000000011</v>
      </c>
    </row>
    <row r="373" spans="1:13" ht="16" x14ac:dyDescent="0.2">
      <c r="A373" s="2">
        <v>38</v>
      </c>
      <c r="B373" s="3">
        <v>45316</v>
      </c>
      <c r="C373" s="4">
        <v>0.43958333333333338</v>
      </c>
      <c r="D373" s="8" t="s">
        <v>35</v>
      </c>
      <c r="E373" s="9" t="s">
        <v>36</v>
      </c>
      <c r="G373" s="4" cm="1">
        <f t="array" ref="G3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4.513888888888884E-2</v>
      </c>
      <c r="H373" s="4" t="str">
        <f>IF(ch_table[[#This Row],[Subject 1]]&lt;&gt;"House rose", "",SUMIF(ch_table[Day], ch_table[[#This Row],[Day]], ch_table[Duration]))</f>
        <v/>
      </c>
      <c r="I373" s="40">
        <f>SUM(INDEX(ch_table[Duration],1):ch_table[[#This Row],[Duration]])</f>
        <v>11.587500000000004</v>
      </c>
      <c r="J373" s="4" cm="1">
        <f t="array" ref="J3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73" s="4" t="str" cm="1">
        <f t="array" ref="K3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73" s="4" t="str">
        <f>IF(ch_table[[#This Row],[Subject 1]]&lt;&gt;"House rose", "",SUMIF(ch_table[Day], ch_table[[#This Row],[Day]], ch_table[AAT]))</f>
        <v/>
      </c>
      <c r="M373" s="39">
        <f>SUM(INDEX(ch_table[AAT],1):ch_table[[#This Row],[AAT]])</f>
        <v>0.56250000000000011</v>
      </c>
    </row>
    <row r="374" spans="1:13" ht="48" x14ac:dyDescent="0.2">
      <c r="A374" s="2">
        <v>38</v>
      </c>
      <c r="B374" s="3">
        <v>45316</v>
      </c>
      <c r="C374" s="4">
        <v>0.48472222222222222</v>
      </c>
      <c r="D374" s="8" t="s">
        <v>192</v>
      </c>
      <c r="E374" s="9" t="s">
        <v>563</v>
      </c>
      <c r="G374" s="4" cm="1">
        <f t="array" ref="G3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8.3333333333333592E-3</v>
      </c>
      <c r="H374" s="4" t="str">
        <f>IF(ch_table[[#This Row],[Subject 1]]&lt;&gt;"House rose", "",SUMIF(ch_table[Day], ch_table[[#This Row],[Day]], ch_table[Duration]))</f>
        <v/>
      </c>
      <c r="I374" s="40">
        <f>SUM(INDEX(ch_table[Duration],1):ch_table[[#This Row],[Duration]])</f>
        <v>11.595833333333337</v>
      </c>
      <c r="J374" s="4" cm="1">
        <f t="array" ref="J3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74" s="4" t="str" cm="1">
        <f t="array" ref="K3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74" s="4" t="str">
        <f>IF(ch_table[[#This Row],[Subject 1]]&lt;&gt;"House rose", "",SUMIF(ch_table[Day], ch_table[[#This Row],[Day]], ch_table[AAT]))</f>
        <v/>
      </c>
      <c r="M374" s="39">
        <f>SUM(INDEX(ch_table[AAT],1):ch_table[[#This Row],[AAT]])</f>
        <v>0.56250000000000011</v>
      </c>
    </row>
    <row r="375" spans="1:13" ht="16" x14ac:dyDescent="0.2">
      <c r="A375" s="2">
        <v>38</v>
      </c>
      <c r="B375" s="3">
        <v>45316</v>
      </c>
      <c r="C375" s="4">
        <v>0.49305555555555558</v>
      </c>
      <c r="D375" s="8" t="s">
        <v>165</v>
      </c>
      <c r="E375" s="9" t="s">
        <v>493</v>
      </c>
      <c r="G375" s="4" cm="1">
        <f t="array" ref="G3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0.11944444444444435</v>
      </c>
      <c r="H375" s="4" t="str">
        <f>IF(ch_table[[#This Row],[Subject 1]]&lt;&gt;"House rose", "",SUMIF(ch_table[Day], ch_table[[#This Row],[Day]], ch_table[Duration]))</f>
        <v/>
      </c>
      <c r="I375" s="40">
        <f>SUM(INDEX(ch_table[Duration],1):ch_table[[#This Row],[Duration]])</f>
        <v>11.71527777777778</v>
      </c>
      <c r="J375" s="4" cm="1">
        <f t="array" ref="J3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75" s="4" t="str" cm="1">
        <f t="array" ref="K3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75" s="4" t="str">
        <f>IF(ch_table[[#This Row],[Subject 1]]&lt;&gt;"House rose", "",SUMIF(ch_table[Day], ch_table[[#This Row],[Day]], ch_table[AAT]))</f>
        <v/>
      </c>
      <c r="M375" s="39">
        <f>SUM(INDEX(ch_table[AAT],1):ch_table[[#This Row],[AAT]])</f>
        <v>0.56250000000000011</v>
      </c>
    </row>
    <row r="376" spans="1:13" ht="32" x14ac:dyDescent="0.2">
      <c r="A376" s="2">
        <v>38</v>
      </c>
      <c r="B376" s="3">
        <v>45316</v>
      </c>
      <c r="C376" s="4">
        <v>0.61249999999999993</v>
      </c>
      <c r="D376" s="8" t="s">
        <v>20</v>
      </c>
      <c r="E376" s="9" t="s">
        <v>494</v>
      </c>
      <c r="G376" s="4" cm="1">
        <f t="array" ref="G3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1.1111111111111183E-2</v>
      </c>
      <c r="H376" s="4" t="str">
        <f>IF(ch_table[[#This Row],[Subject 1]]&lt;&gt;"House rose", "",SUMIF(ch_table[Day], ch_table[[#This Row],[Day]], ch_table[Duration]))</f>
        <v/>
      </c>
      <c r="I376" s="40">
        <f>SUM(INDEX(ch_table[Duration],1):ch_table[[#This Row],[Duration]])</f>
        <v>11.726388888888891</v>
      </c>
      <c r="J376" s="4" cm="1">
        <f t="array" ref="J3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76" s="4" t="str" cm="1">
        <f t="array" ref="K3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76" s="4" t="str">
        <f>IF(ch_table[[#This Row],[Subject 1]]&lt;&gt;"House rose", "",SUMIF(ch_table[Day], ch_table[[#This Row],[Day]], ch_table[AAT]))</f>
        <v/>
      </c>
      <c r="M376" s="39">
        <f>SUM(INDEX(ch_table[AAT],1):ch_table[[#This Row],[AAT]])</f>
        <v>0.56250000000000011</v>
      </c>
    </row>
    <row r="377" spans="1:13" x14ac:dyDescent="0.2">
      <c r="A377" s="2">
        <v>38</v>
      </c>
      <c r="B377" s="3">
        <v>45316</v>
      </c>
      <c r="C377" s="4">
        <v>0.62361111111111112</v>
      </c>
      <c r="D377" s="8" t="s">
        <v>22</v>
      </c>
      <c r="G377" s="4" t="str" cm="1">
        <f t="array" ref="G3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377" s="4">
        <f>IF(ch_table[[#This Row],[Subject 1]]&lt;&gt;"House rose", "",SUMIF(ch_table[Day], ch_table[[#This Row],[Day]], ch_table[Duration]))</f>
        <v>0.2277777777777778</v>
      </c>
      <c r="I377" s="40">
        <f>SUM(INDEX(ch_table[Duration],1):ch_table[[#This Row],[Duration]])</f>
        <v>11.726388888888891</v>
      </c>
      <c r="J377" s="4" cm="1">
        <f t="array" ref="J3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77" s="4" t="str" cm="1">
        <f t="array" ref="K3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77" s="4">
        <f>IF(ch_table[[#This Row],[Subject 1]]&lt;&gt;"House rose", "",SUMIF(ch_table[Day], ch_table[[#This Row],[Day]], ch_table[AAT]))</f>
        <v>0</v>
      </c>
      <c r="M377" s="39">
        <f>SUM(INDEX(ch_table[AAT],1):ch_table[[#This Row],[AAT]])</f>
        <v>0.56250000000000011</v>
      </c>
    </row>
    <row r="378" spans="1:13" x14ac:dyDescent="0.2">
      <c r="A378" s="2">
        <v>39</v>
      </c>
      <c r="B378" s="3">
        <v>45317</v>
      </c>
      <c r="C378" s="4">
        <v>0.39583333333333331</v>
      </c>
      <c r="D378" s="8" t="s">
        <v>13</v>
      </c>
      <c r="G378" s="4" cm="1">
        <f t="array" ref="G3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378" s="4" t="str">
        <f>IF(ch_table[[#This Row],[Subject 1]]&lt;&gt;"House rose", "",SUMIF(ch_table[Day], ch_table[[#This Row],[Day]], ch_table[Duration]))</f>
        <v/>
      </c>
      <c r="I378" s="40">
        <f>SUM(INDEX(ch_table[Duration],1):ch_table[[#This Row],[Duration]])</f>
        <v>11.72916666666667</v>
      </c>
      <c r="J378" s="4" cm="1">
        <f t="array" ref="J3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378" s="4" t="str" cm="1">
        <f t="array" ref="K3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78" s="4" t="str">
        <f>IF(ch_table[[#This Row],[Subject 1]]&lt;&gt;"House rose", "",SUMIF(ch_table[Day], ch_table[[#This Row],[Day]], ch_table[AAT]))</f>
        <v/>
      </c>
      <c r="M378" s="39">
        <f>SUM(INDEX(ch_table[AAT],1):ch_table[[#This Row],[AAT]])</f>
        <v>0.56250000000000011</v>
      </c>
    </row>
    <row r="379" spans="1:13" ht="16" x14ac:dyDescent="0.2">
      <c r="A379" s="2">
        <v>39</v>
      </c>
      <c r="B379" s="3">
        <v>45317</v>
      </c>
      <c r="C379" s="4">
        <v>0.39861111111111108</v>
      </c>
      <c r="D379" s="8" t="s">
        <v>185</v>
      </c>
      <c r="E379" s="9" t="s">
        <v>970</v>
      </c>
      <c r="G379" s="4" cm="1">
        <f t="array" ref="G3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379" s="4" t="str">
        <f>IF(ch_table[[#This Row],[Subject 1]]&lt;&gt;"House rose", "",SUMIF(ch_table[Day], ch_table[[#This Row],[Day]], ch_table[Duration]))</f>
        <v/>
      </c>
      <c r="I379" s="40">
        <f>SUM(INDEX(ch_table[Duration],1):ch_table[[#This Row],[Duration]])</f>
        <v>11.730555555555558</v>
      </c>
      <c r="J379" s="4" cm="1">
        <f t="array" ref="J3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379" s="4" t="str" cm="1">
        <f t="array" ref="K3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79" s="4" t="str">
        <f>IF(ch_table[[#This Row],[Subject 1]]&lt;&gt;"House rose", "",SUMIF(ch_table[Day], ch_table[[#This Row],[Day]], ch_table[AAT]))</f>
        <v/>
      </c>
      <c r="M379" s="39">
        <f>SUM(INDEX(ch_table[AAT],1):ch_table[[#This Row],[AAT]])</f>
        <v>0.56250000000000011</v>
      </c>
    </row>
    <row r="380" spans="1:13" ht="16" hidden="1" x14ac:dyDescent="0.2">
      <c r="A380" s="2">
        <v>39</v>
      </c>
      <c r="B380" s="3">
        <v>45317</v>
      </c>
      <c r="C380" s="4">
        <v>0.39999999999999997</v>
      </c>
      <c r="D380" s="8" t="s">
        <v>80</v>
      </c>
      <c r="E380" s="9" t="s">
        <v>971</v>
      </c>
      <c r="F380" s="9" t="s">
        <v>658</v>
      </c>
      <c r="G380" s="4" cm="1">
        <f t="array" ref="G3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6.1805555555555614E-2</v>
      </c>
      <c r="H380" s="4" t="str">
        <f>IF(ch_table[[#This Row],[Subject 1]]&lt;&gt;"House rose", "",SUMIF(ch_table[Day], ch_table[[#This Row],[Day]], ch_table[Duration]))</f>
        <v/>
      </c>
      <c r="I380" s="40">
        <f>SUM(INDEX(ch_table[Duration],1):ch_table[[#This Row],[Duration]])</f>
        <v>11.792361111111113</v>
      </c>
      <c r="J380" s="4" cm="1">
        <f t="array" ref="J3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380" s="4" t="str" cm="1">
        <f t="array" ref="K3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80" s="4" t="str">
        <f>IF(ch_table[[#This Row],[Subject 1]]&lt;&gt;"House rose", "",SUMIF(ch_table[Day], ch_table[[#This Row],[Day]], ch_table[AAT]))</f>
        <v/>
      </c>
      <c r="M380" s="39">
        <f>SUM(INDEX(ch_table[AAT],1):ch_table[[#This Row],[AAT]])</f>
        <v>0.56250000000000011</v>
      </c>
    </row>
    <row r="381" spans="1:13" ht="32" hidden="1" x14ac:dyDescent="0.2">
      <c r="A381" s="2">
        <v>39</v>
      </c>
      <c r="B381" s="3">
        <v>45317</v>
      </c>
      <c r="C381" s="4">
        <v>0.46180555555555558</v>
      </c>
      <c r="D381" s="8" t="s">
        <v>80</v>
      </c>
      <c r="E381" s="9" t="s">
        <v>625</v>
      </c>
      <c r="F381" s="9" t="s">
        <v>658</v>
      </c>
      <c r="G381" s="4" cm="1">
        <f t="array" ref="G3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7.4305555555555514E-2</v>
      </c>
      <c r="H381" s="4" t="str">
        <f>IF(ch_table[[#This Row],[Subject 1]]&lt;&gt;"House rose", "",SUMIF(ch_table[Day], ch_table[[#This Row],[Day]], ch_table[Duration]))</f>
        <v/>
      </c>
      <c r="I381" s="40">
        <f>SUM(INDEX(ch_table[Duration],1):ch_table[[#This Row],[Duration]])</f>
        <v>11.866666666666669</v>
      </c>
      <c r="J381" s="4" cm="1">
        <f t="array" ref="J3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381" s="4" t="str" cm="1">
        <f t="array" ref="K3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81" s="4" t="str">
        <f>IF(ch_table[[#This Row],[Subject 1]]&lt;&gt;"House rose", "",SUMIF(ch_table[Day], ch_table[[#This Row],[Day]], ch_table[AAT]))</f>
        <v/>
      </c>
      <c r="M381" s="39">
        <f>SUM(INDEX(ch_table[AAT],1):ch_table[[#This Row],[AAT]])</f>
        <v>0.56250000000000011</v>
      </c>
    </row>
    <row r="382" spans="1:13" ht="16" hidden="1" x14ac:dyDescent="0.2">
      <c r="A382" s="2">
        <v>39</v>
      </c>
      <c r="B382" s="3">
        <v>45317</v>
      </c>
      <c r="C382" s="4">
        <v>0.53611111111111109</v>
      </c>
      <c r="D382" s="8" t="s">
        <v>80</v>
      </c>
      <c r="E382" s="9" t="s">
        <v>972</v>
      </c>
      <c r="F382" s="9" t="s">
        <v>658</v>
      </c>
      <c r="G382" s="4" cm="1">
        <f t="array" ref="G3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2.2916666666666696E-2</v>
      </c>
      <c r="H382" s="4" t="str">
        <f>IF(ch_table[[#This Row],[Subject 1]]&lt;&gt;"House rose", "",SUMIF(ch_table[Day], ch_table[[#This Row],[Day]], ch_table[Duration]))</f>
        <v/>
      </c>
      <c r="I382" s="40">
        <f>SUM(INDEX(ch_table[Duration],1):ch_table[[#This Row],[Duration]])</f>
        <v>11.889583333333336</v>
      </c>
      <c r="J382" s="4" cm="1">
        <f t="array" ref="J3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382" s="4" t="str" cm="1">
        <f t="array" ref="K3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82" s="4" t="str">
        <f>IF(ch_table[[#This Row],[Subject 1]]&lt;&gt;"House rose", "",SUMIF(ch_table[Day], ch_table[[#This Row],[Day]], ch_table[AAT]))</f>
        <v/>
      </c>
      <c r="M382" s="39">
        <f>SUM(INDEX(ch_table[AAT],1):ch_table[[#This Row],[AAT]])</f>
        <v>0.56250000000000011</v>
      </c>
    </row>
    <row r="383" spans="1:13" ht="16" hidden="1" x14ac:dyDescent="0.2">
      <c r="A383" s="2">
        <v>39</v>
      </c>
      <c r="B383" s="3">
        <v>45317</v>
      </c>
      <c r="C383" s="4">
        <v>0.55902777777777779</v>
      </c>
      <c r="D383" s="8" t="s">
        <v>80</v>
      </c>
      <c r="E383" s="9" t="s">
        <v>829</v>
      </c>
      <c r="F383" s="9" t="s">
        <v>658</v>
      </c>
      <c r="G383" s="4" cm="1">
        <f t="array" ref="G3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3.6111111111111094E-2</v>
      </c>
      <c r="H383" s="4" t="str">
        <f>IF(ch_table[[#This Row],[Subject 1]]&lt;&gt;"House rose", "",SUMIF(ch_table[Day], ch_table[[#This Row],[Day]], ch_table[Duration]))</f>
        <v/>
      </c>
      <c r="I383" s="40">
        <f>SUM(INDEX(ch_table[Duration],1):ch_table[[#This Row],[Duration]])</f>
        <v>11.925694444444447</v>
      </c>
      <c r="J383" s="4" cm="1">
        <f t="array" ref="J3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383" s="4" t="str" cm="1">
        <f t="array" ref="K3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83" s="4" t="str">
        <f>IF(ch_table[[#This Row],[Subject 1]]&lt;&gt;"House rose", "",SUMIF(ch_table[Day], ch_table[[#This Row],[Day]], ch_table[AAT]))</f>
        <v/>
      </c>
      <c r="M383" s="39">
        <f>SUM(INDEX(ch_table[AAT],1):ch_table[[#This Row],[AAT]])</f>
        <v>0.56250000000000011</v>
      </c>
    </row>
    <row r="384" spans="1:13" ht="16" hidden="1" x14ac:dyDescent="0.2">
      <c r="A384" s="2">
        <v>39</v>
      </c>
      <c r="B384" s="3">
        <v>45317</v>
      </c>
      <c r="C384" s="4">
        <v>0.59513888888888888</v>
      </c>
      <c r="D384" s="8" t="s">
        <v>80</v>
      </c>
      <c r="E384" s="9" t="s">
        <v>973</v>
      </c>
      <c r="F384" s="9" t="s">
        <v>470</v>
      </c>
      <c r="G384" s="4" cm="1">
        <f t="array" ref="G3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9.7222222222222987E-3</v>
      </c>
      <c r="H384" s="4" t="str">
        <f>IF(ch_table[[#This Row],[Subject 1]]&lt;&gt;"House rose", "",SUMIF(ch_table[Day], ch_table[[#This Row],[Day]], ch_table[Duration]))</f>
        <v/>
      </c>
      <c r="I384" s="40">
        <f>SUM(INDEX(ch_table[Duration],1):ch_table[[#This Row],[Duration]])</f>
        <v>11.93541666666667</v>
      </c>
      <c r="J384" s="4" cm="1">
        <f t="array" ref="J3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384" s="4" cm="1">
        <f t="array" ref="K3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6.9444444444421993E-4</v>
      </c>
      <c r="L384" s="4" t="str">
        <f>IF(ch_table[[#This Row],[Subject 1]]&lt;&gt;"House rose", "",SUMIF(ch_table[Day], ch_table[[#This Row],[Day]], ch_table[AAT]))</f>
        <v/>
      </c>
      <c r="M384" s="39">
        <f>SUM(INDEX(ch_table[AAT],1):ch_table[[#This Row],[AAT]])</f>
        <v>0.56319444444444433</v>
      </c>
    </row>
    <row r="385" spans="1:13" ht="16" x14ac:dyDescent="0.2">
      <c r="A385" s="2">
        <v>39</v>
      </c>
      <c r="B385" s="3">
        <v>45317</v>
      </c>
      <c r="C385" s="4">
        <v>0.60486111111111118</v>
      </c>
      <c r="D385" s="8" t="s">
        <v>20</v>
      </c>
      <c r="E385" s="9" t="s">
        <v>974</v>
      </c>
      <c r="G385" s="4" cm="1">
        <f t="array" ref="G3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1.388888888888884E-2</v>
      </c>
      <c r="H385" s="4" t="str">
        <f>IF(ch_table[[#This Row],[Subject 1]]&lt;&gt;"House rose", "",SUMIF(ch_table[Day], ch_table[[#This Row],[Day]], ch_table[Duration]))</f>
        <v/>
      </c>
      <c r="I385" s="40">
        <f>SUM(INDEX(ch_table[Duration],1):ch_table[[#This Row],[Duration]])</f>
        <v>11.94930555555556</v>
      </c>
      <c r="J385" s="4" cm="1">
        <f t="array" ref="J3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385" s="4" cm="1">
        <f t="array" ref="K3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1.388888888888884E-2</v>
      </c>
      <c r="L385" s="4" t="str">
        <f>IF(ch_table[[#This Row],[Subject 1]]&lt;&gt;"House rose", "",SUMIF(ch_table[Day], ch_table[[#This Row],[Day]], ch_table[AAT]))</f>
        <v/>
      </c>
      <c r="M385" s="39">
        <f>SUM(INDEX(ch_table[AAT],1):ch_table[[#This Row],[AAT]])</f>
        <v>0.57708333333333317</v>
      </c>
    </row>
    <row r="386" spans="1:13" x14ac:dyDescent="0.2">
      <c r="A386" s="2">
        <v>39</v>
      </c>
      <c r="B386" s="3">
        <v>45317</v>
      </c>
      <c r="C386" s="4">
        <v>0.61875000000000002</v>
      </c>
      <c r="D386" s="8" t="s">
        <v>22</v>
      </c>
      <c r="G386" s="4" t="str" cm="1">
        <f t="array" ref="G3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386" s="4">
        <f>IF(ch_table[[#This Row],[Subject 1]]&lt;&gt;"House rose", "",SUMIF(ch_table[Day], ch_table[[#This Row],[Day]], ch_table[Duration]))</f>
        <v>0.22291666666666671</v>
      </c>
      <c r="I386" s="40">
        <f>SUM(INDEX(ch_table[Duration],1):ch_table[[#This Row],[Duration]])</f>
        <v>11.94930555555556</v>
      </c>
      <c r="J386" s="4" cm="1">
        <f t="array" ref="J3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386" s="4" t="str" cm="1">
        <f t="array" ref="K3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86" s="4">
        <f>IF(ch_table[[#This Row],[Subject 1]]&lt;&gt;"House rose", "",SUMIF(ch_table[Day], ch_table[[#This Row],[Day]], ch_table[AAT]))</f>
        <v>1.4583333333333059E-2</v>
      </c>
      <c r="M386" s="39">
        <f>SUM(INDEX(ch_table[AAT],1):ch_table[[#This Row],[AAT]])</f>
        <v>0.57708333333333317</v>
      </c>
    </row>
    <row r="387" spans="1:13" x14ac:dyDescent="0.2">
      <c r="A387" s="2">
        <v>40</v>
      </c>
      <c r="B387" s="3">
        <v>45320</v>
      </c>
      <c r="C387" s="4">
        <v>0.60416666666666663</v>
      </c>
      <c r="D387" s="8" t="s">
        <v>13</v>
      </c>
      <c r="G387" s="4" cm="1">
        <f t="array" ref="G3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387" s="4" t="str">
        <f>IF(ch_table[[#This Row],[Subject 1]]&lt;&gt;"House rose", "",SUMIF(ch_table[Day], ch_table[[#This Row],[Day]], ch_table[Duration]))</f>
        <v/>
      </c>
      <c r="I387" s="40">
        <f>SUM(INDEX(ch_table[Duration],1):ch_table[[#This Row],[Duration]])</f>
        <v>11.952083333333338</v>
      </c>
      <c r="J387" s="4" cm="1">
        <f t="array" ref="J3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87" s="4" t="str" cm="1">
        <f t="array" ref="K3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87" s="4" t="str">
        <f>IF(ch_table[[#This Row],[Subject 1]]&lt;&gt;"House rose", "",SUMIF(ch_table[Day], ch_table[[#This Row],[Day]], ch_table[AAT]))</f>
        <v/>
      </c>
      <c r="M387" s="39">
        <f>SUM(INDEX(ch_table[AAT],1):ch_table[[#This Row],[AAT]])</f>
        <v>0.57708333333333317</v>
      </c>
    </row>
    <row r="388" spans="1:13" ht="16" x14ac:dyDescent="0.2">
      <c r="A388" s="2">
        <v>40</v>
      </c>
      <c r="B388" s="3">
        <v>45320</v>
      </c>
      <c r="C388" s="4">
        <v>0.6069444444444444</v>
      </c>
      <c r="D388" s="8" t="s">
        <v>16</v>
      </c>
      <c r="E388" s="9" t="s">
        <v>495</v>
      </c>
      <c r="G388" s="4" cm="1">
        <f t="array" ref="G3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6.94444444444553E-4</v>
      </c>
      <c r="H388" s="4" t="str">
        <f>IF(ch_table[[#This Row],[Subject 1]]&lt;&gt;"House rose", "",SUMIF(ch_table[Day], ch_table[[#This Row],[Day]], ch_table[Duration]))</f>
        <v/>
      </c>
      <c r="I388" s="40">
        <f>SUM(INDEX(ch_table[Duration],1):ch_table[[#This Row],[Duration]])</f>
        <v>11.952777777777783</v>
      </c>
      <c r="J388" s="4" cm="1">
        <f t="array" ref="J3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88" s="4" t="str" cm="1">
        <f t="array" ref="K3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88" s="4" t="str">
        <f>IF(ch_table[[#This Row],[Subject 1]]&lt;&gt;"House rose", "",SUMIF(ch_table[Day], ch_table[[#This Row],[Day]], ch_table[AAT]))</f>
        <v/>
      </c>
      <c r="M388" s="39">
        <f>SUM(INDEX(ch_table[AAT],1):ch_table[[#This Row],[AAT]])</f>
        <v>0.57708333333333317</v>
      </c>
    </row>
    <row r="389" spans="1:13" ht="16" x14ac:dyDescent="0.2">
      <c r="A389" s="2">
        <v>40</v>
      </c>
      <c r="B389" s="3">
        <v>45320</v>
      </c>
      <c r="C389" s="4">
        <v>0.60763888888888895</v>
      </c>
      <c r="D389" s="8" t="s">
        <v>41</v>
      </c>
      <c r="E389" s="9" t="s">
        <v>383</v>
      </c>
      <c r="G389" s="4" cm="1">
        <f t="array" ref="G3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3.2638888888888884E-2</v>
      </c>
      <c r="H389" s="4" t="str">
        <f>IF(ch_table[[#This Row],[Subject 1]]&lt;&gt;"House rose", "",SUMIF(ch_table[Day], ch_table[[#This Row],[Day]], ch_table[Duration]))</f>
        <v/>
      </c>
      <c r="I389" s="40">
        <f>SUM(INDEX(ch_table[Duration],1):ch_table[[#This Row],[Duration]])</f>
        <v>11.985416666666671</v>
      </c>
      <c r="J389" s="4" cm="1">
        <f t="array" ref="J3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89" s="4" t="str" cm="1">
        <f t="array" ref="K3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89" s="4" t="str">
        <f>IF(ch_table[[#This Row],[Subject 1]]&lt;&gt;"House rose", "",SUMIF(ch_table[Day], ch_table[[#This Row],[Day]], ch_table[AAT]))</f>
        <v/>
      </c>
      <c r="M389" s="39">
        <f>SUM(INDEX(ch_table[AAT],1):ch_table[[#This Row],[AAT]])</f>
        <v>0.57708333333333317</v>
      </c>
    </row>
    <row r="390" spans="1:13" ht="16" x14ac:dyDescent="0.2">
      <c r="A390" s="2">
        <v>40</v>
      </c>
      <c r="B390" s="3">
        <v>45320</v>
      </c>
      <c r="C390" s="4">
        <v>0.64027777777777783</v>
      </c>
      <c r="D390" s="8" t="s">
        <v>43</v>
      </c>
      <c r="E390" s="9" t="s">
        <v>383</v>
      </c>
      <c r="G390" s="4" cm="1">
        <f t="array" ref="G3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1.1111111111111072E-2</v>
      </c>
      <c r="H390" s="4" t="str">
        <f>IF(ch_table[[#This Row],[Subject 1]]&lt;&gt;"House rose", "",SUMIF(ch_table[Day], ch_table[[#This Row],[Day]], ch_table[Duration]))</f>
        <v/>
      </c>
      <c r="I390" s="40">
        <f>SUM(INDEX(ch_table[Duration],1):ch_table[[#This Row],[Duration]])</f>
        <v>11.996527777777782</v>
      </c>
      <c r="J390" s="4" cm="1">
        <f t="array" ref="J3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90" s="4" t="str" cm="1">
        <f t="array" ref="K3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90" s="4" t="str">
        <f>IF(ch_table[[#This Row],[Subject 1]]&lt;&gt;"House rose", "",SUMIF(ch_table[Day], ch_table[[#This Row],[Day]], ch_table[AAT]))</f>
        <v/>
      </c>
      <c r="M390" s="39">
        <f>SUM(INDEX(ch_table[AAT],1):ch_table[[#This Row],[AAT]])</f>
        <v>0.57708333333333317</v>
      </c>
    </row>
    <row r="391" spans="1:13" ht="48" x14ac:dyDescent="0.2">
      <c r="A391" s="2">
        <v>40</v>
      </c>
      <c r="B391" s="3">
        <v>45320</v>
      </c>
      <c r="C391" s="4">
        <v>0.65138888888888891</v>
      </c>
      <c r="D391" s="8" t="s">
        <v>24</v>
      </c>
      <c r="E391" s="9" t="s">
        <v>496</v>
      </c>
      <c r="G391" s="4" cm="1">
        <f t="array" ref="G3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2.5000000000000022E-2</v>
      </c>
      <c r="H391" s="4" t="str">
        <f>IF(ch_table[[#This Row],[Subject 1]]&lt;&gt;"House rose", "",SUMIF(ch_table[Day], ch_table[[#This Row],[Day]], ch_table[Duration]))</f>
        <v/>
      </c>
      <c r="I391" s="40">
        <f>SUM(INDEX(ch_table[Duration],1):ch_table[[#This Row],[Duration]])</f>
        <v>12.021527777777782</v>
      </c>
      <c r="J391" s="4" cm="1">
        <f t="array" ref="J3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91" s="4" t="str" cm="1">
        <f t="array" ref="K3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91" s="4" t="str">
        <f>IF(ch_table[[#This Row],[Subject 1]]&lt;&gt;"House rose", "",SUMIF(ch_table[Day], ch_table[[#This Row],[Day]], ch_table[AAT]))</f>
        <v/>
      </c>
      <c r="M391" s="39">
        <f>SUM(INDEX(ch_table[AAT],1):ch_table[[#This Row],[AAT]])</f>
        <v>0.57708333333333317</v>
      </c>
    </row>
    <row r="392" spans="1:13" ht="48" x14ac:dyDescent="0.2">
      <c r="A392" s="2">
        <v>40</v>
      </c>
      <c r="B392" s="3">
        <v>45320</v>
      </c>
      <c r="C392" s="4">
        <v>0.67638888888888893</v>
      </c>
      <c r="D392" s="8" t="s">
        <v>27</v>
      </c>
      <c r="E392" s="9" t="s">
        <v>50</v>
      </c>
      <c r="G392" s="4" cm="1">
        <f t="array" ref="G3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5.3472222222222143E-2</v>
      </c>
      <c r="H392" s="4" t="str">
        <f>IF(ch_table[[#This Row],[Subject 1]]&lt;&gt;"House rose", "",SUMIF(ch_table[Day], ch_table[[#This Row],[Day]], ch_table[Duration]))</f>
        <v/>
      </c>
      <c r="I392" s="40">
        <f>SUM(INDEX(ch_table[Duration],1):ch_table[[#This Row],[Duration]])</f>
        <v>12.075000000000005</v>
      </c>
      <c r="J392" s="4" cm="1">
        <f t="array" ref="J3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92" s="4" t="str" cm="1">
        <f t="array" ref="K3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92" s="4" t="str">
        <f>IF(ch_table[[#This Row],[Subject 1]]&lt;&gt;"House rose", "",SUMIF(ch_table[Day], ch_table[[#This Row],[Day]], ch_table[AAT]))</f>
        <v/>
      </c>
      <c r="M392" s="39">
        <f>SUM(INDEX(ch_table[AAT],1):ch_table[[#This Row],[AAT]])</f>
        <v>0.57708333333333317</v>
      </c>
    </row>
    <row r="393" spans="1:13" ht="32" x14ac:dyDescent="0.2">
      <c r="A393" s="2">
        <v>40</v>
      </c>
      <c r="B393" s="3">
        <v>45320</v>
      </c>
      <c r="C393" s="4">
        <v>0.72986111111111107</v>
      </c>
      <c r="D393" s="8" t="s">
        <v>27</v>
      </c>
      <c r="E393" s="9" t="s">
        <v>497</v>
      </c>
      <c r="G393" s="4" cm="1">
        <f t="array" ref="G3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2.2916666666666696E-2</v>
      </c>
      <c r="H393" s="4" t="str">
        <f>IF(ch_table[[#This Row],[Subject 1]]&lt;&gt;"House rose", "",SUMIF(ch_table[Day], ch_table[[#This Row],[Day]], ch_table[Duration]))</f>
        <v/>
      </c>
      <c r="I393" s="40">
        <f>SUM(INDEX(ch_table[Duration],1):ch_table[[#This Row],[Duration]])</f>
        <v>12.097916666666672</v>
      </c>
      <c r="J393" s="4" cm="1">
        <f t="array" ref="J3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93" s="4" t="str" cm="1">
        <f t="array" ref="K3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93" s="4" t="str">
        <f>IF(ch_table[[#This Row],[Subject 1]]&lt;&gt;"House rose", "",SUMIF(ch_table[Day], ch_table[[#This Row],[Day]], ch_table[AAT]))</f>
        <v/>
      </c>
      <c r="M393" s="39">
        <f>SUM(INDEX(ch_table[AAT],1):ch_table[[#This Row],[AAT]])</f>
        <v>0.57708333333333317</v>
      </c>
    </row>
    <row r="394" spans="1:13" ht="32" x14ac:dyDescent="0.2">
      <c r="A394" s="2">
        <v>40</v>
      </c>
      <c r="B394" s="3">
        <v>45320</v>
      </c>
      <c r="C394" s="4">
        <v>0.75277777777777777</v>
      </c>
      <c r="D394" s="8" t="s">
        <v>79</v>
      </c>
      <c r="E394" s="9" t="s">
        <v>498</v>
      </c>
      <c r="G394" s="4" cm="1">
        <f t="array" ref="G3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394" s="4" t="str">
        <f>IF(ch_table[[#This Row],[Subject 1]]&lt;&gt;"House rose", "",SUMIF(ch_table[Day], ch_table[[#This Row],[Day]], ch_table[Duration]))</f>
        <v/>
      </c>
      <c r="I394" s="40">
        <f>SUM(INDEX(ch_table[Duration],1):ch_table[[#This Row],[Duration]])</f>
        <v>12.10069444444445</v>
      </c>
      <c r="J394" s="4" cm="1">
        <f t="array" ref="J3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94" s="4" t="str" cm="1">
        <f t="array" ref="K3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94" s="4" t="str">
        <f>IF(ch_table[[#This Row],[Subject 1]]&lt;&gt;"House rose", "",SUMIF(ch_table[Day], ch_table[[#This Row],[Day]], ch_table[AAT]))</f>
        <v/>
      </c>
      <c r="M394" s="39">
        <f>SUM(INDEX(ch_table[AAT],1):ch_table[[#This Row],[AAT]])</f>
        <v>0.57708333333333317</v>
      </c>
    </row>
    <row r="395" spans="1:13" ht="32" hidden="1" x14ac:dyDescent="0.2">
      <c r="A395" s="2">
        <v>40</v>
      </c>
      <c r="B395" s="3">
        <v>45320</v>
      </c>
      <c r="C395" s="4">
        <v>0.75555555555555554</v>
      </c>
      <c r="D395" s="8" t="s">
        <v>80</v>
      </c>
      <c r="E395" s="9" t="s">
        <v>499</v>
      </c>
      <c r="F395" s="9" t="s">
        <v>82</v>
      </c>
      <c r="G395" s="4" cm="1">
        <f t="array" ref="G3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9.8611111111111094E-2</v>
      </c>
      <c r="H395" s="4" t="str">
        <f>IF(ch_table[[#This Row],[Subject 1]]&lt;&gt;"House rose", "",SUMIF(ch_table[Day], ch_table[[#This Row],[Day]], ch_table[Duration]))</f>
        <v/>
      </c>
      <c r="I395" s="40">
        <f>SUM(INDEX(ch_table[Duration],1):ch_table[[#This Row],[Duration]])</f>
        <v>12.199305555555561</v>
      </c>
      <c r="J395" s="4" cm="1">
        <f t="array" ref="J3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95" s="4" t="str" cm="1">
        <f t="array" ref="K3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95" s="4" t="str">
        <f>IF(ch_table[[#This Row],[Subject 1]]&lt;&gt;"House rose", "",SUMIF(ch_table[Day], ch_table[[#This Row],[Day]], ch_table[AAT]))</f>
        <v/>
      </c>
      <c r="M395" s="39">
        <f>SUM(INDEX(ch_table[AAT],1):ch_table[[#This Row],[AAT]])</f>
        <v>0.57708333333333317</v>
      </c>
    </row>
    <row r="396" spans="1:13" ht="16" x14ac:dyDescent="0.2">
      <c r="A396" s="2">
        <v>40</v>
      </c>
      <c r="B396" s="3">
        <v>45320</v>
      </c>
      <c r="C396" s="4">
        <v>0.85416666666666663</v>
      </c>
      <c r="D396" s="8" t="s">
        <v>20</v>
      </c>
      <c r="E396" s="9" t="s">
        <v>500</v>
      </c>
      <c r="G396" s="4" cm="1">
        <f t="array" ref="G3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1.8750000000000044E-2</v>
      </c>
      <c r="H396" s="4" t="str">
        <f>IF(ch_table[[#This Row],[Subject 1]]&lt;&gt;"House rose", "",SUMIF(ch_table[Day], ch_table[[#This Row],[Day]], ch_table[Duration]))</f>
        <v/>
      </c>
      <c r="I396" s="40">
        <f>SUM(INDEX(ch_table[Duration],1):ch_table[[#This Row],[Duration]])</f>
        <v>12.218055555555562</v>
      </c>
      <c r="J396" s="4" cm="1">
        <f t="array" ref="J3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96" s="4" t="str" cm="1">
        <f t="array" ref="K3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96" s="4" t="str">
        <f>IF(ch_table[[#This Row],[Subject 1]]&lt;&gt;"House rose", "",SUMIF(ch_table[Day], ch_table[[#This Row],[Day]], ch_table[AAT]))</f>
        <v/>
      </c>
      <c r="M396" s="39">
        <f>SUM(INDEX(ch_table[AAT],1):ch_table[[#This Row],[AAT]])</f>
        <v>0.57708333333333317</v>
      </c>
    </row>
    <row r="397" spans="1:13" x14ac:dyDescent="0.2">
      <c r="A397" s="2">
        <v>40</v>
      </c>
      <c r="B397" s="3">
        <v>45320</v>
      </c>
      <c r="C397" s="4">
        <v>0.87291666666666667</v>
      </c>
      <c r="D397" s="8" t="s">
        <v>22</v>
      </c>
      <c r="G397" s="4" t="str" cm="1">
        <f t="array" ref="G3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397" s="4">
        <f>IF(ch_table[[#This Row],[Subject 1]]&lt;&gt;"House rose", "",SUMIF(ch_table[Day], ch_table[[#This Row],[Day]], ch_table[Duration]))</f>
        <v>0.26875000000000004</v>
      </c>
      <c r="I397" s="40">
        <f>SUM(INDEX(ch_table[Duration],1):ch_table[[#This Row],[Duration]])</f>
        <v>12.218055555555562</v>
      </c>
      <c r="J397" s="4" cm="1">
        <f t="array" ref="J3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97" s="4" t="str" cm="1">
        <f t="array" ref="K3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97" s="4">
        <f>IF(ch_table[[#This Row],[Subject 1]]&lt;&gt;"House rose", "",SUMIF(ch_table[Day], ch_table[[#This Row],[Day]], ch_table[AAT]))</f>
        <v>0</v>
      </c>
      <c r="M397" s="39">
        <f>SUM(INDEX(ch_table[AAT],1):ch_table[[#This Row],[AAT]])</f>
        <v>0.57708333333333317</v>
      </c>
    </row>
    <row r="398" spans="1:13" x14ac:dyDescent="0.2">
      <c r="A398" s="2">
        <v>41</v>
      </c>
      <c r="B398" s="3">
        <v>45321</v>
      </c>
      <c r="C398" s="4">
        <v>0.47916666666666669</v>
      </c>
      <c r="D398" s="8" t="s">
        <v>13</v>
      </c>
      <c r="G398" s="4" cm="1">
        <f t="array" ref="G3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398" s="4" t="str">
        <f>IF(ch_table[[#This Row],[Subject 1]]&lt;&gt;"House rose", "",SUMIF(ch_table[Day], ch_table[[#This Row],[Day]], ch_table[Duration]))</f>
        <v/>
      </c>
      <c r="I398" s="40">
        <f>SUM(INDEX(ch_table[Duration],1):ch_table[[#This Row],[Duration]])</f>
        <v>12.22083333333334</v>
      </c>
      <c r="J398" s="4" cm="1">
        <f t="array" ref="J3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98" s="4" t="str" cm="1">
        <f t="array" ref="K3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98" s="4" t="str">
        <f>IF(ch_table[[#This Row],[Subject 1]]&lt;&gt;"House rose", "",SUMIF(ch_table[Day], ch_table[[#This Row],[Day]], ch_table[AAT]))</f>
        <v/>
      </c>
      <c r="M398" s="39">
        <f>SUM(INDEX(ch_table[AAT],1):ch_table[[#This Row],[AAT]])</f>
        <v>0.57708333333333317</v>
      </c>
    </row>
    <row r="399" spans="1:13" ht="16" x14ac:dyDescent="0.2">
      <c r="A399" s="2">
        <v>41</v>
      </c>
      <c r="B399" s="3">
        <v>45321</v>
      </c>
      <c r="C399" s="4">
        <v>0.48194444444444445</v>
      </c>
      <c r="D399" s="8" t="s">
        <v>41</v>
      </c>
      <c r="E399" s="9" t="s">
        <v>390</v>
      </c>
      <c r="G399" s="4" cm="1">
        <f t="array" ref="G3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3.0555555555555614E-2</v>
      </c>
      <c r="H399" s="4" t="str">
        <f>IF(ch_table[[#This Row],[Subject 1]]&lt;&gt;"House rose", "",SUMIF(ch_table[Day], ch_table[[#This Row],[Day]], ch_table[Duration]))</f>
        <v/>
      </c>
      <c r="I399" s="40">
        <f>SUM(INDEX(ch_table[Duration],1):ch_table[[#This Row],[Duration]])</f>
        <v>12.251388888888895</v>
      </c>
      <c r="J399" s="4" cm="1">
        <f t="array" ref="J3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99" s="4" t="str" cm="1">
        <f t="array" ref="K3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99" s="4" t="str">
        <f>IF(ch_table[[#This Row],[Subject 1]]&lt;&gt;"House rose", "",SUMIF(ch_table[Day], ch_table[[#This Row],[Day]], ch_table[AAT]))</f>
        <v/>
      </c>
      <c r="M399" s="39">
        <f>SUM(INDEX(ch_table[AAT],1):ch_table[[#This Row],[AAT]])</f>
        <v>0.57708333333333317</v>
      </c>
    </row>
    <row r="400" spans="1:13" ht="16" x14ac:dyDescent="0.2">
      <c r="A400" s="2">
        <v>41</v>
      </c>
      <c r="B400" s="3">
        <v>45321</v>
      </c>
      <c r="C400" s="4">
        <v>0.51250000000000007</v>
      </c>
      <c r="D400" s="8" t="s">
        <v>43</v>
      </c>
      <c r="E400" s="9" t="s">
        <v>390</v>
      </c>
      <c r="G400" s="4" cm="1">
        <f t="array" ref="G4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1.2499999999999956E-2</v>
      </c>
      <c r="H400" s="4" t="str">
        <f>IF(ch_table[[#This Row],[Subject 1]]&lt;&gt;"House rose", "",SUMIF(ch_table[Day], ch_table[[#This Row],[Day]], ch_table[Duration]))</f>
        <v/>
      </c>
      <c r="I400" s="40">
        <f>SUM(INDEX(ch_table[Duration],1):ch_table[[#This Row],[Duration]])</f>
        <v>12.263888888888895</v>
      </c>
      <c r="J400" s="4" cm="1">
        <f t="array" ref="J4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00" s="4" t="str" cm="1">
        <f t="array" ref="K4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00" s="4" t="str">
        <f>IF(ch_table[[#This Row],[Subject 1]]&lt;&gt;"House rose", "",SUMIF(ch_table[Day], ch_table[[#This Row],[Day]], ch_table[AAT]))</f>
        <v/>
      </c>
      <c r="M400" s="39">
        <f>SUM(INDEX(ch_table[AAT],1):ch_table[[#This Row],[AAT]])</f>
        <v>0.57708333333333317</v>
      </c>
    </row>
    <row r="401" spans="1:13" ht="48" x14ac:dyDescent="0.2">
      <c r="A401" s="2">
        <v>41</v>
      </c>
      <c r="B401" s="3">
        <v>45321</v>
      </c>
      <c r="C401" s="4">
        <v>0.52500000000000002</v>
      </c>
      <c r="D401" s="8" t="s">
        <v>24</v>
      </c>
      <c r="E401" s="9" t="s">
        <v>501</v>
      </c>
      <c r="G401" s="4" cm="1">
        <f t="array" ref="G4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1.736111111111116E-2</v>
      </c>
      <c r="H401" s="4" t="str">
        <f>IF(ch_table[[#This Row],[Subject 1]]&lt;&gt;"House rose", "",SUMIF(ch_table[Day], ch_table[[#This Row],[Day]], ch_table[Duration]))</f>
        <v/>
      </c>
      <c r="I401" s="40">
        <f>SUM(INDEX(ch_table[Duration],1):ch_table[[#This Row],[Duration]])</f>
        <v>12.281250000000005</v>
      </c>
      <c r="J401" s="4" cm="1">
        <f t="array" ref="J4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01" s="4" t="str" cm="1">
        <f t="array" ref="K4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01" s="4" t="str">
        <f>IF(ch_table[[#This Row],[Subject 1]]&lt;&gt;"House rose", "",SUMIF(ch_table[Day], ch_table[[#This Row],[Day]], ch_table[AAT]))</f>
        <v/>
      </c>
      <c r="M401" s="39">
        <f>SUM(INDEX(ch_table[AAT],1):ch_table[[#This Row],[AAT]])</f>
        <v>0.57708333333333317</v>
      </c>
    </row>
    <row r="402" spans="1:13" ht="16" x14ac:dyDescent="0.2">
      <c r="A402" s="2">
        <v>41</v>
      </c>
      <c r="B402" s="3">
        <v>45321</v>
      </c>
      <c r="C402" s="4">
        <v>0.54236111111111118</v>
      </c>
      <c r="D402" s="8" t="s">
        <v>194</v>
      </c>
      <c r="E402" s="9" t="s">
        <v>616</v>
      </c>
      <c r="G402" s="4" cm="1">
        <f t="array" ref="G4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9.7222222222221877E-3</v>
      </c>
      <c r="H402" s="4" t="str">
        <f>IF(ch_table[[#This Row],[Subject 1]]&lt;&gt;"House rose", "",SUMIF(ch_table[Day], ch_table[[#This Row],[Day]], ch_table[Duration]))</f>
        <v/>
      </c>
      <c r="I402" s="40">
        <f>SUM(INDEX(ch_table[Duration],1):ch_table[[#This Row],[Duration]])</f>
        <v>12.290972222222228</v>
      </c>
      <c r="J402" s="4" cm="1">
        <f t="array" ref="J4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02" s="4" t="str" cm="1">
        <f t="array" ref="K4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02" s="4" t="str">
        <f>IF(ch_table[[#This Row],[Subject 1]]&lt;&gt;"House rose", "",SUMIF(ch_table[Day], ch_table[[#This Row],[Day]], ch_table[AAT]))</f>
        <v/>
      </c>
      <c r="M402" s="39">
        <f>SUM(INDEX(ch_table[AAT],1):ch_table[[#This Row],[AAT]])</f>
        <v>0.57708333333333317</v>
      </c>
    </row>
    <row r="403" spans="1:13" ht="16" x14ac:dyDescent="0.2">
      <c r="A403" s="2">
        <v>41</v>
      </c>
      <c r="B403" s="3">
        <v>45321</v>
      </c>
      <c r="C403" s="4">
        <v>0.55208333333333337</v>
      </c>
      <c r="D403" s="8" t="s">
        <v>73</v>
      </c>
      <c r="E403" s="9" t="s">
        <v>81</v>
      </c>
      <c r="F403" s="9" t="s">
        <v>52</v>
      </c>
      <c r="G403" s="4" cm="1">
        <f t="array" ref="G4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0.18125000000000002</v>
      </c>
      <c r="H403" s="4" t="str">
        <f>IF(ch_table[[#This Row],[Subject 1]]&lt;&gt;"House rose", "",SUMIF(ch_table[Day], ch_table[[#This Row],[Day]], ch_table[Duration]))</f>
        <v/>
      </c>
      <c r="I403" s="40">
        <f>SUM(INDEX(ch_table[Duration],1):ch_table[[#This Row],[Duration]])</f>
        <v>12.472222222222229</v>
      </c>
      <c r="J403" s="4" cm="1">
        <f t="array" ref="J4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03" s="4" t="str" cm="1">
        <f t="array" ref="K4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03" s="4" t="str">
        <f>IF(ch_table[[#This Row],[Subject 1]]&lt;&gt;"House rose", "",SUMIF(ch_table[Day], ch_table[[#This Row],[Day]], ch_table[AAT]))</f>
        <v/>
      </c>
      <c r="M403" s="39">
        <f>SUM(INDEX(ch_table[AAT],1):ch_table[[#This Row],[AAT]])</f>
        <v>0.57708333333333317</v>
      </c>
    </row>
    <row r="404" spans="1:13" ht="16" x14ac:dyDescent="0.2">
      <c r="A404" s="2">
        <v>41</v>
      </c>
      <c r="B404" s="3">
        <v>45321</v>
      </c>
      <c r="C404" s="4">
        <v>0.73333333333333339</v>
      </c>
      <c r="D404" s="8" t="s">
        <v>75</v>
      </c>
      <c r="E404" s="9" t="s">
        <v>81</v>
      </c>
      <c r="G404" s="4" cm="1">
        <f t="array" ref="G4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1.2499999999999845E-2</v>
      </c>
      <c r="H404" s="4" t="str">
        <f>IF(ch_table[[#This Row],[Subject 1]]&lt;&gt;"House rose", "",SUMIF(ch_table[Day], ch_table[[#This Row],[Day]], ch_table[Duration]))</f>
        <v/>
      </c>
      <c r="I404" s="40">
        <f>SUM(INDEX(ch_table[Duration],1):ch_table[[#This Row],[Duration]])</f>
        <v>12.484722222222228</v>
      </c>
      <c r="J404" s="4" cm="1">
        <f t="array" ref="J4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04" s="4" t="str" cm="1">
        <f t="array" ref="K4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04" s="4" t="str">
        <f>IF(ch_table[[#This Row],[Subject 1]]&lt;&gt;"House rose", "",SUMIF(ch_table[Day], ch_table[[#This Row],[Day]], ch_table[AAT]))</f>
        <v/>
      </c>
      <c r="M404" s="39">
        <f>SUM(INDEX(ch_table[AAT],1):ch_table[[#This Row],[AAT]])</f>
        <v>0.57708333333333317</v>
      </c>
    </row>
    <row r="405" spans="1:13" ht="48" x14ac:dyDescent="0.2">
      <c r="A405" s="2">
        <v>41</v>
      </c>
      <c r="B405" s="3">
        <v>45321</v>
      </c>
      <c r="C405" s="4">
        <v>0.74583333333333324</v>
      </c>
      <c r="D405" s="8" t="s">
        <v>63</v>
      </c>
      <c r="E405" s="9" t="s">
        <v>502</v>
      </c>
      <c r="G405" s="4" cm="1">
        <f t="array" ref="G4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405" s="4" t="str">
        <f>IF(ch_table[[#This Row],[Subject 1]]&lt;&gt;"House rose", "",SUMIF(ch_table[Day], ch_table[[#This Row],[Day]], ch_table[Duration]))</f>
        <v/>
      </c>
      <c r="I405" s="40">
        <f>SUM(INDEX(ch_table[Duration],1):ch_table[[#This Row],[Duration]])</f>
        <v>12.484722222222228</v>
      </c>
      <c r="J405" s="4" cm="1">
        <f t="array" ref="J4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05" s="4" t="str" cm="1">
        <f t="array" ref="K4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05" s="4" t="str">
        <f>IF(ch_table[[#This Row],[Subject 1]]&lt;&gt;"House rose", "",SUMIF(ch_table[Day], ch_table[[#This Row],[Day]], ch_table[AAT]))</f>
        <v/>
      </c>
      <c r="M405" s="39">
        <f>SUM(INDEX(ch_table[AAT],1):ch_table[[#This Row],[AAT]])</f>
        <v>0.57708333333333317</v>
      </c>
    </row>
    <row r="406" spans="1:13" ht="16" x14ac:dyDescent="0.2">
      <c r="A406" s="2">
        <v>41</v>
      </c>
      <c r="B406" s="3">
        <v>45321</v>
      </c>
      <c r="C406" s="4">
        <v>0.74583333333333324</v>
      </c>
      <c r="D406" s="8" t="s">
        <v>20</v>
      </c>
      <c r="E406" s="9" t="s">
        <v>503</v>
      </c>
      <c r="G406" s="4" cm="1">
        <f t="array" ref="G4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2.8472222222222232E-2</v>
      </c>
      <c r="H406" s="4" t="str">
        <f>IF(ch_table[[#This Row],[Subject 1]]&lt;&gt;"House rose", "",SUMIF(ch_table[Day], ch_table[[#This Row],[Day]], ch_table[Duration]))</f>
        <v/>
      </c>
      <c r="I406" s="40">
        <f>SUM(INDEX(ch_table[Duration],1):ch_table[[#This Row],[Duration]])</f>
        <v>12.51319444444445</v>
      </c>
      <c r="J406" s="4" cm="1">
        <f t="array" ref="J4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06" s="4" t="str" cm="1">
        <f t="array" ref="K4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06" s="4" t="str">
        <f>IF(ch_table[[#This Row],[Subject 1]]&lt;&gt;"House rose", "",SUMIF(ch_table[Day], ch_table[[#This Row],[Day]], ch_table[AAT]))</f>
        <v/>
      </c>
      <c r="M406" s="39">
        <f>SUM(INDEX(ch_table[AAT],1):ch_table[[#This Row],[AAT]])</f>
        <v>0.57708333333333317</v>
      </c>
    </row>
    <row r="407" spans="1:13" x14ac:dyDescent="0.2">
      <c r="A407" s="2">
        <v>41</v>
      </c>
      <c r="B407" s="3">
        <v>45321</v>
      </c>
      <c r="C407" s="4">
        <v>0.77430555555555547</v>
      </c>
      <c r="D407" s="8" t="s">
        <v>22</v>
      </c>
      <c r="G407" s="4" t="str" cm="1">
        <f t="array" ref="G4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407" s="4">
        <f>IF(ch_table[[#This Row],[Subject 1]]&lt;&gt;"House rose", "",SUMIF(ch_table[Day], ch_table[[#This Row],[Day]], ch_table[Duration]))</f>
        <v>0.29513888888888878</v>
      </c>
      <c r="I407" s="40">
        <f>SUM(INDEX(ch_table[Duration],1):ch_table[[#This Row],[Duration]])</f>
        <v>12.51319444444445</v>
      </c>
      <c r="J407" s="4" cm="1">
        <f t="array" ref="J4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07" s="4" t="str" cm="1">
        <f t="array" ref="K4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07" s="4">
        <f>IF(ch_table[[#This Row],[Subject 1]]&lt;&gt;"House rose", "",SUMIF(ch_table[Day], ch_table[[#This Row],[Day]], ch_table[AAT]))</f>
        <v>0</v>
      </c>
      <c r="M407" s="39">
        <f>SUM(INDEX(ch_table[AAT],1):ch_table[[#This Row],[AAT]])</f>
        <v>0.57708333333333317</v>
      </c>
    </row>
    <row r="408" spans="1:13" x14ac:dyDescent="0.2">
      <c r="A408" s="2">
        <v>42</v>
      </c>
      <c r="B408" s="3">
        <v>45322</v>
      </c>
      <c r="C408" s="4">
        <v>0.47916666666666669</v>
      </c>
      <c r="D408" s="8" t="s">
        <v>13</v>
      </c>
      <c r="G408" s="4" cm="1">
        <f t="array" ref="G4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408" s="4" t="str">
        <f>IF(ch_table[[#This Row],[Subject 1]]&lt;&gt;"House rose", "",SUMIF(ch_table[Day], ch_table[[#This Row],[Day]], ch_table[Duration]))</f>
        <v/>
      </c>
      <c r="I408" s="40">
        <f>SUM(INDEX(ch_table[Duration],1):ch_table[[#This Row],[Duration]])</f>
        <v>12.515277777777783</v>
      </c>
      <c r="J408" s="4" cm="1">
        <f t="array" ref="J4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08" s="4" t="str" cm="1">
        <f t="array" ref="K4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08" s="4" t="str">
        <f>IF(ch_table[[#This Row],[Subject 1]]&lt;&gt;"House rose", "",SUMIF(ch_table[Day], ch_table[[#This Row],[Day]], ch_table[AAT]))</f>
        <v/>
      </c>
      <c r="M408" s="39">
        <f>SUM(INDEX(ch_table[AAT],1):ch_table[[#This Row],[AAT]])</f>
        <v>0.57708333333333317</v>
      </c>
    </row>
    <row r="409" spans="1:13" ht="16" x14ac:dyDescent="0.2">
      <c r="A409" s="2">
        <v>42</v>
      </c>
      <c r="B409" s="3">
        <v>45322</v>
      </c>
      <c r="C409" s="4">
        <v>0.48125000000000001</v>
      </c>
      <c r="D409" s="8" t="s">
        <v>41</v>
      </c>
      <c r="E409" s="9" t="s">
        <v>368</v>
      </c>
      <c r="G409" s="4" cm="1">
        <f t="array" ref="G4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1.8749999999999989E-2</v>
      </c>
      <c r="H409" s="4" t="str">
        <f>IF(ch_table[[#This Row],[Subject 1]]&lt;&gt;"House rose", "",SUMIF(ch_table[Day], ch_table[[#This Row],[Day]], ch_table[Duration]))</f>
        <v/>
      </c>
      <c r="I409" s="40">
        <f>SUM(INDEX(ch_table[Duration],1):ch_table[[#This Row],[Duration]])</f>
        <v>12.534027777777784</v>
      </c>
      <c r="J409" s="4" cm="1">
        <f t="array" ref="J4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09" s="4" t="str" cm="1">
        <f t="array" ref="K4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09" s="4" t="str">
        <f>IF(ch_table[[#This Row],[Subject 1]]&lt;&gt;"House rose", "",SUMIF(ch_table[Day], ch_table[[#This Row],[Day]], ch_table[AAT]))</f>
        <v/>
      </c>
      <c r="M409" s="39">
        <f>SUM(INDEX(ch_table[AAT],1):ch_table[[#This Row],[AAT]])</f>
        <v>0.57708333333333317</v>
      </c>
    </row>
    <row r="410" spans="1:13" ht="16" x14ac:dyDescent="0.2">
      <c r="A410" s="2">
        <v>42</v>
      </c>
      <c r="B410" s="3">
        <v>45322</v>
      </c>
      <c r="C410" s="4">
        <v>0.5</v>
      </c>
      <c r="D410" s="8" t="s">
        <v>41</v>
      </c>
      <c r="E410" s="9" t="s">
        <v>456</v>
      </c>
      <c r="G410" s="4" cm="1">
        <f t="array" ref="G4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2.3611111111111138E-2</v>
      </c>
      <c r="H410" s="4" t="str">
        <f>IF(ch_table[[#This Row],[Subject 1]]&lt;&gt;"House rose", "",SUMIF(ch_table[Day], ch_table[[#This Row],[Day]], ch_table[Duration]))</f>
        <v/>
      </c>
      <c r="I410" s="40">
        <f>SUM(INDEX(ch_table[Duration],1):ch_table[[#This Row],[Duration]])</f>
        <v>12.557638888888894</v>
      </c>
      <c r="J410" s="4" cm="1">
        <f t="array" ref="J4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10" s="4" t="str" cm="1">
        <f t="array" ref="K4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10" s="4" t="str">
        <f>IF(ch_table[[#This Row],[Subject 1]]&lt;&gt;"House rose", "",SUMIF(ch_table[Day], ch_table[[#This Row],[Day]], ch_table[AAT]))</f>
        <v/>
      </c>
      <c r="M410" s="39">
        <f>SUM(INDEX(ch_table[AAT],1):ch_table[[#This Row],[AAT]])</f>
        <v>0.57708333333333317</v>
      </c>
    </row>
    <row r="411" spans="1:13" ht="32" x14ac:dyDescent="0.2">
      <c r="A411" s="2">
        <v>42</v>
      </c>
      <c r="B411" s="3">
        <v>45322</v>
      </c>
      <c r="C411" s="4">
        <v>0.52361111111111114</v>
      </c>
      <c r="D411" s="8" t="s">
        <v>27</v>
      </c>
      <c r="E411" s="9" t="s">
        <v>504</v>
      </c>
      <c r="G411" s="4" cm="1">
        <f t="array" ref="G4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2.4999999999999911E-2</v>
      </c>
      <c r="H411" s="4" t="str">
        <f>IF(ch_table[[#This Row],[Subject 1]]&lt;&gt;"House rose", "",SUMIF(ch_table[Day], ch_table[[#This Row],[Day]], ch_table[Duration]))</f>
        <v/>
      </c>
      <c r="I411" s="40">
        <f>SUM(INDEX(ch_table[Duration],1):ch_table[[#This Row],[Duration]])</f>
        <v>12.582638888888894</v>
      </c>
      <c r="J411" s="4" cm="1">
        <f t="array" ref="J4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11" s="4" t="str" cm="1">
        <f t="array" ref="K4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11" s="4" t="str">
        <f>IF(ch_table[[#This Row],[Subject 1]]&lt;&gt;"House rose", "",SUMIF(ch_table[Day], ch_table[[#This Row],[Day]], ch_table[AAT]))</f>
        <v/>
      </c>
      <c r="M411" s="39">
        <f>SUM(INDEX(ch_table[AAT],1):ch_table[[#This Row],[AAT]])</f>
        <v>0.57708333333333317</v>
      </c>
    </row>
    <row r="412" spans="1:13" ht="32" x14ac:dyDescent="0.2">
      <c r="A412" s="2">
        <v>42</v>
      </c>
      <c r="B412" s="3">
        <v>45322</v>
      </c>
      <c r="C412" s="4">
        <v>0.54861111111111105</v>
      </c>
      <c r="D412" s="8" t="s">
        <v>27</v>
      </c>
      <c r="E412" s="9" t="s">
        <v>505</v>
      </c>
      <c r="G412" s="4" cm="1">
        <f t="array" ref="G4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4.7916666666666718E-2</v>
      </c>
      <c r="H412" s="4" t="str">
        <f>IF(ch_table[[#This Row],[Subject 1]]&lt;&gt;"House rose", "",SUMIF(ch_table[Day], ch_table[[#This Row],[Day]], ch_table[Duration]))</f>
        <v/>
      </c>
      <c r="I412" s="40">
        <f>SUM(INDEX(ch_table[Duration],1):ch_table[[#This Row],[Duration]])</f>
        <v>12.630555555555562</v>
      </c>
      <c r="J412" s="4" cm="1">
        <f t="array" ref="J4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12" s="4" t="str" cm="1">
        <f t="array" ref="K4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12" s="4" t="str">
        <f>IF(ch_table[[#This Row],[Subject 1]]&lt;&gt;"House rose", "",SUMIF(ch_table[Day], ch_table[[#This Row],[Day]], ch_table[AAT]))</f>
        <v/>
      </c>
      <c r="M412" s="39">
        <f>SUM(INDEX(ch_table[AAT],1):ch_table[[#This Row],[AAT]])</f>
        <v>0.57708333333333317</v>
      </c>
    </row>
    <row r="413" spans="1:13" ht="48" x14ac:dyDescent="0.2">
      <c r="A413" s="2">
        <v>42</v>
      </c>
      <c r="B413" s="3">
        <v>45322</v>
      </c>
      <c r="C413" s="4">
        <v>0.59652777777777777</v>
      </c>
      <c r="D413" s="8" t="s">
        <v>79</v>
      </c>
      <c r="E413" s="9" t="s">
        <v>506</v>
      </c>
      <c r="G413" s="4" cm="1">
        <f t="array" ref="G4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9.0277777777777457E-3</v>
      </c>
      <c r="H413" s="4" t="str">
        <f>IF(ch_table[[#This Row],[Subject 1]]&lt;&gt;"House rose", "",SUMIF(ch_table[Day], ch_table[[#This Row],[Day]], ch_table[Duration]))</f>
        <v/>
      </c>
      <c r="I413" s="40">
        <f>SUM(INDEX(ch_table[Duration],1):ch_table[[#This Row],[Duration]])</f>
        <v>12.63958333333334</v>
      </c>
      <c r="J413" s="4" cm="1">
        <f t="array" ref="J4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13" s="4" t="str" cm="1">
        <f t="array" ref="K4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13" s="4" t="str">
        <f>IF(ch_table[[#This Row],[Subject 1]]&lt;&gt;"House rose", "",SUMIF(ch_table[Day], ch_table[[#This Row],[Day]], ch_table[AAT]))</f>
        <v/>
      </c>
      <c r="M413" s="39">
        <f>SUM(INDEX(ch_table[AAT],1):ch_table[[#This Row],[AAT]])</f>
        <v>0.57708333333333317</v>
      </c>
    </row>
    <row r="414" spans="1:13" ht="16" x14ac:dyDescent="0.2">
      <c r="A414" s="2">
        <v>42</v>
      </c>
      <c r="B414" s="3">
        <v>45322</v>
      </c>
      <c r="C414" s="4">
        <v>0.60555555555555551</v>
      </c>
      <c r="D414" s="8" t="s">
        <v>194</v>
      </c>
      <c r="E414" s="9" t="s">
        <v>617</v>
      </c>
      <c r="G414" s="4" cm="1">
        <f t="array" ref="G4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414" s="4" t="str">
        <f>IF(ch_table[[#This Row],[Subject 1]]&lt;&gt;"House rose", "",SUMIF(ch_table[Day], ch_table[[#This Row],[Day]], ch_table[Duration]))</f>
        <v/>
      </c>
      <c r="I414" s="40">
        <f>SUM(INDEX(ch_table[Duration],1):ch_table[[#This Row],[Duration]])</f>
        <v>12.646527777777784</v>
      </c>
      <c r="J414" s="4" cm="1">
        <f t="array" ref="J4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14" s="4" t="str" cm="1">
        <f t="array" ref="K4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14" s="4" t="str">
        <f>IF(ch_table[[#This Row],[Subject 1]]&lt;&gt;"House rose", "",SUMIF(ch_table[Day], ch_table[[#This Row],[Day]], ch_table[AAT]))</f>
        <v/>
      </c>
      <c r="M414" s="39">
        <f>SUM(INDEX(ch_table[AAT],1):ch_table[[#This Row],[AAT]])</f>
        <v>0.57708333333333317</v>
      </c>
    </row>
    <row r="415" spans="1:13" ht="32" x14ac:dyDescent="0.2">
      <c r="A415" s="2">
        <v>42</v>
      </c>
      <c r="B415" s="3">
        <v>45322</v>
      </c>
      <c r="C415" s="4">
        <v>0.61249999999999993</v>
      </c>
      <c r="D415" s="8" t="s">
        <v>104</v>
      </c>
      <c r="E415" s="9" t="s">
        <v>507</v>
      </c>
      <c r="F415" s="9" t="s">
        <v>52</v>
      </c>
      <c r="G415" s="4" cm="1">
        <f t="array" ref="G4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6.4583333333333437E-2</v>
      </c>
      <c r="H415" s="4" t="str">
        <f>IF(ch_table[[#This Row],[Subject 1]]&lt;&gt;"House rose", "",SUMIF(ch_table[Day], ch_table[[#This Row],[Day]], ch_table[Duration]))</f>
        <v/>
      </c>
      <c r="I415" s="40">
        <f>SUM(INDEX(ch_table[Duration],1):ch_table[[#This Row],[Duration]])</f>
        <v>12.711111111111117</v>
      </c>
      <c r="J415" s="4" cm="1">
        <f t="array" ref="J4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15" s="4" t="str" cm="1">
        <f t="array" ref="K4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15" s="4" t="str">
        <f>IF(ch_table[[#This Row],[Subject 1]]&lt;&gt;"House rose", "",SUMIF(ch_table[Day], ch_table[[#This Row],[Day]], ch_table[AAT]))</f>
        <v/>
      </c>
      <c r="M415" s="39">
        <f>SUM(INDEX(ch_table[AAT],1):ch_table[[#This Row],[AAT]])</f>
        <v>0.57708333333333317</v>
      </c>
    </row>
    <row r="416" spans="1:13" ht="16" x14ac:dyDescent="0.2">
      <c r="A416" s="2">
        <v>42</v>
      </c>
      <c r="B416" s="3">
        <v>45322</v>
      </c>
      <c r="C416" s="4">
        <v>0.67708333333333337</v>
      </c>
      <c r="D416" s="8" t="s">
        <v>104</v>
      </c>
      <c r="E416" s="9" t="s">
        <v>508</v>
      </c>
      <c r="G416" s="4" cm="1">
        <f t="array" ref="G4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4.0972222222222188E-2</v>
      </c>
      <c r="H416" s="4" t="str">
        <f>IF(ch_table[[#This Row],[Subject 1]]&lt;&gt;"House rose", "",SUMIF(ch_table[Day], ch_table[[#This Row],[Day]], ch_table[Duration]))</f>
        <v/>
      </c>
      <c r="I416" s="40">
        <f>SUM(INDEX(ch_table[Duration],1):ch_table[[#This Row],[Duration]])</f>
        <v>12.75208333333334</v>
      </c>
      <c r="J416" s="4" cm="1">
        <f t="array" ref="J4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16" s="4" t="str" cm="1">
        <f t="array" ref="K4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16" s="4" t="str">
        <f>IF(ch_table[[#This Row],[Subject 1]]&lt;&gt;"House rose", "",SUMIF(ch_table[Day], ch_table[[#This Row],[Day]], ch_table[AAT]))</f>
        <v/>
      </c>
      <c r="M416" s="39">
        <f>SUM(INDEX(ch_table[AAT],1):ch_table[[#This Row],[AAT]])</f>
        <v>0.57708333333333317</v>
      </c>
    </row>
    <row r="417" spans="1:13" ht="32" x14ac:dyDescent="0.2">
      <c r="A417" s="2">
        <v>42</v>
      </c>
      <c r="B417" s="3">
        <v>45322</v>
      </c>
      <c r="C417" s="4">
        <v>0.71805555555555556</v>
      </c>
      <c r="D417" s="8" t="s">
        <v>104</v>
      </c>
      <c r="E417" s="9" t="s">
        <v>509</v>
      </c>
      <c r="G417" s="4" cm="1">
        <f t="array" ref="G4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2.5694444444444464E-2</v>
      </c>
      <c r="H417" s="4" t="str">
        <f>IF(ch_table[[#This Row],[Subject 1]]&lt;&gt;"House rose", "",SUMIF(ch_table[Day], ch_table[[#This Row],[Day]], ch_table[Duration]))</f>
        <v/>
      </c>
      <c r="I417" s="40">
        <f>SUM(INDEX(ch_table[Duration],1):ch_table[[#This Row],[Duration]])</f>
        <v>12.777777777777786</v>
      </c>
      <c r="J417" s="4" cm="1">
        <f t="array" ref="J4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17" s="4" t="str" cm="1">
        <f t="array" ref="K4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17" s="4" t="str">
        <f>IF(ch_table[[#This Row],[Subject 1]]&lt;&gt;"House rose", "",SUMIF(ch_table[Day], ch_table[[#This Row],[Day]], ch_table[AAT]))</f>
        <v/>
      </c>
      <c r="M417" s="39">
        <f>SUM(INDEX(ch_table[AAT],1):ch_table[[#This Row],[AAT]])</f>
        <v>0.57708333333333317</v>
      </c>
    </row>
    <row r="418" spans="1:13" ht="16" x14ac:dyDescent="0.2">
      <c r="A418" s="2">
        <v>42</v>
      </c>
      <c r="B418" s="3">
        <v>45322</v>
      </c>
      <c r="C418" s="4">
        <v>0.74375000000000002</v>
      </c>
      <c r="D418" s="8" t="s">
        <v>20</v>
      </c>
      <c r="E418" s="9" t="s">
        <v>510</v>
      </c>
      <c r="G418" s="4" cm="1">
        <f t="array" ref="G4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2.5694444444444353E-2</v>
      </c>
      <c r="H418" s="4" t="str">
        <f>IF(ch_table[[#This Row],[Subject 1]]&lt;&gt;"House rose", "",SUMIF(ch_table[Day], ch_table[[#This Row],[Day]], ch_table[Duration]))</f>
        <v/>
      </c>
      <c r="I418" s="40">
        <f>SUM(INDEX(ch_table[Duration],1):ch_table[[#This Row],[Duration]])</f>
        <v>12.803472222222229</v>
      </c>
      <c r="J418" s="4" cm="1">
        <f t="array" ref="J4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18" s="4" t="str" cm="1">
        <f t="array" ref="K4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18" s="4" t="str">
        <f>IF(ch_table[[#This Row],[Subject 1]]&lt;&gt;"House rose", "",SUMIF(ch_table[Day], ch_table[[#This Row],[Day]], ch_table[AAT]))</f>
        <v/>
      </c>
      <c r="M418" s="39">
        <f>SUM(INDEX(ch_table[AAT],1):ch_table[[#This Row],[AAT]])</f>
        <v>0.57708333333333317</v>
      </c>
    </row>
    <row r="419" spans="1:13" x14ac:dyDescent="0.2">
      <c r="A419" s="2">
        <v>42</v>
      </c>
      <c r="B419" s="3">
        <v>45322</v>
      </c>
      <c r="C419" s="4">
        <v>0.76944444444444438</v>
      </c>
      <c r="D419" s="8" t="s">
        <v>22</v>
      </c>
      <c r="G419" s="4" t="str" cm="1">
        <f t="array" ref="G4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419" s="4">
        <f>IF(ch_table[[#This Row],[Subject 1]]&lt;&gt;"House rose", "",SUMIF(ch_table[Day], ch_table[[#This Row],[Day]], ch_table[Duration]))</f>
        <v>0.29027777777777769</v>
      </c>
      <c r="I419" s="40">
        <f>SUM(INDEX(ch_table[Duration],1):ch_table[[#This Row],[Duration]])</f>
        <v>12.803472222222229</v>
      </c>
      <c r="J419" s="4" cm="1">
        <f t="array" ref="J4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19" s="4" t="str" cm="1">
        <f t="array" ref="K4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19" s="4">
        <f>IF(ch_table[[#This Row],[Subject 1]]&lt;&gt;"House rose", "",SUMIF(ch_table[Day], ch_table[[#This Row],[Day]], ch_table[AAT]))</f>
        <v>0</v>
      </c>
      <c r="M419" s="39">
        <f>SUM(INDEX(ch_table[AAT],1):ch_table[[#This Row],[AAT]])</f>
        <v>0.57708333333333317</v>
      </c>
    </row>
    <row r="420" spans="1:13" x14ac:dyDescent="0.2">
      <c r="A420" s="2">
        <v>43</v>
      </c>
      <c r="B420" s="3">
        <v>45323</v>
      </c>
      <c r="C420" s="4">
        <v>0.39583333333333331</v>
      </c>
      <c r="D420" s="8" t="s">
        <v>13</v>
      </c>
      <c r="G420" s="4" cm="1">
        <f t="array" ref="G4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2.0833333333333814E-3</v>
      </c>
      <c r="H420" s="4" t="str">
        <f>IF(ch_table[[#This Row],[Subject 1]]&lt;&gt;"House rose", "",SUMIF(ch_table[Day], ch_table[[#This Row],[Day]], ch_table[Duration]))</f>
        <v/>
      </c>
      <c r="I420" s="40">
        <f>SUM(INDEX(ch_table[Duration],1):ch_table[[#This Row],[Duration]])</f>
        <v>12.805555555555562</v>
      </c>
      <c r="J420" s="4" cm="1">
        <f t="array" ref="J4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20" s="4" t="str" cm="1">
        <f t="array" ref="K4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20" s="4" t="str">
        <f>IF(ch_table[[#This Row],[Subject 1]]&lt;&gt;"House rose", "",SUMIF(ch_table[Day], ch_table[[#This Row],[Day]], ch_table[AAT]))</f>
        <v/>
      </c>
      <c r="M420" s="39">
        <f>SUM(INDEX(ch_table[AAT],1):ch_table[[#This Row],[AAT]])</f>
        <v>0.57708333333333317</v>
      </c>
    </row>
    <row r="421" spans="1:13" ht="16" x14ac:dyDescent="0.2">
      <c r="A421" s="2">
        <v>43</v>
      </c>
      <c r="B421" s="3">
        <v>45323</v>
      </c>
      <c r="C421" s="4">
        <v>0.3979166666666667</v>
      </c>
      <c r="D421" s="8" t="s">
        <v>41</v>
      </c>
      <c r="E421" s="9" t="s">
        <v>376</v>
      </c>
      <c r="G421" s="4" cm="1">
        <f t="array" ref="G4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2.0138888888888873E-2</v>
      </c>
      <c r="H421" s="4" t="str">
        <f>IF(ch_table[[#This Row],[Subject 1]]&lt;&gt;"House rose", "",SUMIF(ch_table[Day], ch_table[[#This Row],[Day]], ch_table[Duration]))</f>
        <v/>
      </c>
      <c r="I421" s="40">
        <f>SUM(INDEX(ch_table[Duration],1):ch_table[[#This Row],[Duration]])</f>
        <v>12.825694444444451</v>
      </c>
      <c r="J421" s="4" cm="1">
        <f t="array" ref="J4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21" s="4" t="str" cm="1">
        <f t="array" ref="K4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21" s="4" t="str">
        <f>IF(ch_table[[#This Row],[Subject 1]]&lt;&gt;"House rose", "",SUMIF(ch_table[Day], ch_table[[#This Row],[Day]], ch_table[AAT]))</f>
        <v/>
      </c>
      <c r="M421" s="39">
        <f>SUM(INDEX(ch_table[AAT],1):ch_table[[#This Row],[AAT]])</f>
        <v>0.57708333333333317</v>
      </c>
    </row>
    <row r="422" spans="1:13" ht="16" x14ac:dyDescent="0.2">
      <c r="A422" s="2">
        <v>43</v>
      </c>
      <c r="B422" s="3">
        <v>45323</v>
      </c>
      <c r="C422" s="4">
        <v>0.41805555555555557</v>
      </c>
      <c r="D422" s="8" t="s">
        <v>43</v>
      </c>
      <c r="E422" s="9" t="s">
        <v>376</v>
      </c>
      <c r="G422" s="4" cm="1">
        <f t="array" ref="G4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2.3611111111111083E-2</v>
      </c>
      <c r="H422" s="4" t="str">
        <f>IF(ch_table[[#This Row],[Subject 1]]&lt;&gt;"House rose", "",SUMIF(ch_table[Day], ch_table[[#This Row],[Day]], ch_table[Duration]))</f>
        <v/>
      </c>
      <c r="I422" s="40">
        <f>SUM(INDEX(ch_table[Duration],1):ch_table[[#This Row],[Duration]])</f>
        <v>12.849305555555562</v>
      </c>
      <c r="J422" s="4" cm="1">
        <f t="array" ref="J4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22" s="4" t="str" cm="1">
        <f t="array" ref="K4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22" s="4" t="str">
        <f>IF(ch_table[[#This Row],[Subject 1]]&lt;&gt;"House rose", "",SUMIF(ch_table[Day], ch_table[[#This Row],[Day]], ch_table[AAT]))</f>
        <v/>
      </c>
      <c r="M422" s="39">
        <f>SUM(INDEX(ch_table[AAT],1):ch_table[[#This Row],[AAT]])</f>
        <v>0.57708333333333317</v>
      </c>
    </row>
    <row r="423" spans="1:13" ht="48" x14ac:dyDescent="0.2">
      <c r="A423" s="2">
        <v>43</v>
      </c>
      <c r="B423" s="3">
        <v>45323</v>
      </c>
      <c r="C423" s="4">
        <v>0.44166666666666665</v>
      </c>
      <c r="D423" s="8" t="s">
        <v>24</v>
      </c>
      <c r="E423" s="9" t="s">
        <v>512</v>
      </c>
      <c r="G423" s="4" cm="1">
        <f t="array" ref="G4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1.736111111111116E-2</v>
      </c>
      <c r="H423" s="4" t="str">
        <f>IF(ch_table[[#This Row],[Subject 1]]&lt;&gt;"House rose", "",SUMIF(ch_table[Day], ch_table[[#This Row],[Day]], ch_table[Duration]))</f>
        <v/>
      </c>
      <c r="I423" s="40">
        <f>SUM(INDEX(ch_table[Duration],1):ch_table[[#This Row],[Duration]])</f>
        <v>12.866666666666672</v>
      </c>
      <c r="J423" s="4" cm="1">
        <f t="array" ref="J4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23" s="4" t="str" cm="1">
        <f t="array" ref="K4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23" s="4" t="str">
        <f>IF(ch_table[[#This Row],[Subject 1]]&lt;&gt;"House rose", "",SUMIF(ch_table[Day], ch_table[[#This Row],[Day]], ch_table[AAT]))</f>
        <v/>
      </c>
      <c r="M423" s="39">
        <f>SUM(INDEX(ch_table[AAT],1):ch_table[[#This Row],[AAT]])</f>
        <v>0.57708333333333317</v>
      </c>
    </row>
    <row r="424" spans="1:13" ht="16" x14ac:dyDescent="0.2">
      <c r="A424" s="2">
        <v>43</v>
      </c>
      <c r="B424" s="3">
        <v>45323</v>
      </c>
      <c r="C424" s="4">
        <v>0.45902777777777781</v>
      </c>
      <c r="D424" s="8" t="s">
        <v>35</v>
      </c>
      <c r="E424" s="9" t="s">
        <v>36</v>
      </c>
      <c r="G424" s="4" cm="1">
        <f t="array" ref="G4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5.3472222222222254E-2</v>
      </c>
      <c r="H424" s="4" t="str">
        <f>IF(ch_table[[#This Row],[Subject 1]]&lt;&gt;"House rose", "",SUMIF(ch_table[Day], ch_table[[#This Row],[Day]], ch_table[Duration]))</f>
        <v/>
      </c>
      <c r="I424" s="40">
        <f>SUM(INDEX(ch_table[Duration],1):ch_table[[#This Row],[Duration]])</f>
        <v>12.920138888888895</v>
      </c>
      <c r="J424" s="4" cm="1">
        <f t="array" ref="J4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24" s="4" t="str" cm="1">
        <f t="array" ref="K4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24" s="4" t="str">
        <f>IF(ch_table[[#This Row],[Subject 1]]&lt;&gt;"House rose", "",SUMIF(ch_table[Day], ch_table[[#This Row],[Day]], ch_table[AAT]))</f>
        <v/>
      </c>
      <c r="M424" s="39">
        <f>SUM(INDEX(ch_table[AAT],1):ch_table[[#This Row],[AAT]])</f>
        <v>0.57708333333333317</v>
      </c>
    </row>
    <row r="425" spans="1:13" ht="48" x14ac:dyDescent="0.2">
      <c r="A425" s="2">
        <v>43</v>
      </c>
      <c r="B425" s="3">
        <v>45323</v>
      </c>
      <c r="C425" s="4">
        <v>0.51250000000000007</v>
      </c>
      <c r="D425" s="8" t="s">
        <v>79</v>
      </c>
      <c r="E425" s="9" t="s">
        <v>513</v>
      </c>
      <c r="G425" s="4" cm="1">
        <f t="array" ref="G4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4.1666666666666519E-3</v>
      </c>
      <c r="H425" s="4" t="str">
        <f>IF(ch_table[[#This Row],[Subject 1]]&lt;&gt;"House rose", "",SUMIF(ch_table[Day], ch_table[[#This Row],[Day]], ch_table[Duration]))</f>
        <v/>
      </c>
      <c r="I425" s="40">
        <f>SUM(INDEX(ch_table[Duration],1):ch_table[[#This Row],[Duration]])</f>
        <v>12.924305555555561</v>
      </c>
      <c r="J425" s="4" cm="1">
        <f t="array" ref="J4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25" s="4" t="str" cm="1">
        <f t="array" ref="K4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25" s="4" t="str">
        <f>IF(ch_table[[#This Row],[Subject 1]]&lt;&gt;"House rose", "",SUMIF(ch_table[Day], ch_table[[#This Row],[Day]], ch_table[AAT]))</f>
        <v/>
      </c>
      <c r="M425" s="39">
        <f>SUM(INDEX(ch_table[AAT],1):ch_table[[#This Row],[AAT]])</f>
        <v>0.57708333333333317</v>
      </c>
    </row>
    <row r="426" spans="1:13" ht="32" x14ac:dyDescent="0.2">
      <c r="A426" s="2">
        <v>43</v>
      </c>
      <c r="B426" s="3">
        <v>45323</v>
      </c>
      <c r="C426" s="4">
        <v>0.51666666666666672</v>
      </c>
      <c r="D426" s="8" t="s">
        <v>104</v>
      </c>
      <c r="E426" s="9" t="s">
        <v>515</v>
      </c>
      <c r="G426" s="4" cm="1">
        <f t="array" ref="G4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6.1805555555555447E-2</v>
      </c>
      <c r="H426" s="4" t="str">
        <f>IF(ch_table[[#This Row],[Subject 1]]&lt;&gt;"House rose", "",SUMIF(ch_table[Day], ch_table[[#This Row],[Day]], ch_table[Duration]))</f>
        <v/>
      </c>
      <c r="I426" s="40">
        <f>SUM(INDEX(ch_table[Duration],1):ch_table[[#This Row],[Duration]])</f>
        <v>12.986111111111116</v>
      </c>
      <c r="J426" s="4" cm="1">
        <f t="array" ref="J4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26" s="4" t="str" cm="1">
        <f t="array" ref="K4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26" s="4" t="str">
        <f>IF(ch_table[[#This Row],[Subject 1]]&lt;&gt;"House rose", "",SUMIF(ch_table[Day], ch_table[[#This Row],[Day]], ch_table[AAT]))</f>
        <v/>
      </c>
      <c r="M426" s="39">
        <f>SUM(INDEX(ch_table[AAT],1):ch_table[[#This Row],[AAT]])</f>
        <v>0.57708333333333317</v>
      </c>
    </row>
    <row r="427" spans="1:13" ht="32" x14ac:dyDescent="0.2">
      <c r="A427" s="2">
        <v>43</v>
      </c>
      <c r="B427" s="3">
        <v>45323</v>
      </c>
      <c r="C427" s="4">
        <v>0.57847222222222217</v>
      </c>
      <c r="D427" s="8" t="s">
        <v>104</v>
      </c>
      <c r="E427" s="9" t="s">
        <v>514</v>
      </c>
      <c r="G427" s="4" cm="1">
        <f t="array" ref="G4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6.3194444444444553E-2</v>
      </c>
      <c r="H427" s="4" t="str">
        <f>IF(ch_table[[#This Row],[Subject 1]]&lt;&gt;"House rose", "",SUMIF(ch_table[Day], ch_table[[#This Row],[Day]], ch_table[Duration]))</f>
        <v/>
      </c>
      <c r="I427" s="40">
        <f>SUM(INDEX(ch_table[Duration],1):ch_table[[#This Row],[Duration]])</f>
        <v>13.049305555555561</v>
      </c>
      <c r="J427" s="4" cm="1">
        <f t="array" ref="J4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27" s="4" t="str" cm="1">
        <f t="array" ref="K4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27" s="4" t="str">
        <f>IF(ch_table[[#This Row],[Subject 1]]&lt;&gt;"House rose", "",SUMIF(ch_table[Day], ch_table[[#This Row],[Day]], ch_table[AAT]))</f>
        <v/>
      </c>
      <c r="M427" s="39">
        <f>SUM(INDEX(ch_table[AAT],1):ch_table[[#This Row],[AAT]])</f>
        <v>0.57708333333333317</v>
      </c>
    </row>
    <row r="428" spans="1:13" ht="48" x14ac:dyDescent="0.2">
      <c r="A428" s="2">
        <v>43</v>
      </c>
      <c r="B428" s="3">
        <v>45323</v>
      </c>
      <c r="C428" s="4">
        <v>0.64166666666666672</v>
      </c>
      <c r="D428" s="8" t="s">
        <v>192</v>
      </c>
      <c r="E428" s="9" t="s">
        <v>516</v>
      </c>
      <c r="G428" s="4" cm="1">
        <f t="array" ref="G4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1.6666666666666607E-2</v>
      </c>
      <c r="H428" s="4" t="str">
        <f>IF(ch_table[[#This Row],[Subject 1]]&lt;&gt;"House rose", "",SUMIF(ch_table[Day], ch_table[[#This Row],[Day]], ch_table[Duration]))</f>
        <v/>
      </c>
      <c r="I428" s="40">
        <f>SUM(INDEX(ch_table[Duration],1):ch_table[[#This Row],[Duration]])</f>
        <v>13.065972222222229</v>
      </c>
      <c r="J428" s="4" cm="1">
        <f t="array" ref="J4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28" s="4" t="str" cm="1">
        <f t="array" ref="K4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28" s="4" t="str">
        <f>IF(ch_table[[#This Row],[Subject 1]]&lt;&gt;"House rose", "",SUMIF(ch_table[Day], ch_table[[#This Row],[Day]], ch_table[AAT]))</f>
        <v/>
      </c>
      <c r="M428" s="39">
        <f>SUM(INDEX(ch_table[AAT],1):ch_table[[#This Row],[AAT]])</f>
        <v>0.57708333333333317</v>
      </c>
    </row>
    <row r="429" spans="1:13" ht="16" x14ac:dyDescent="0.2">
      <c r="A429" s="2">
        <v>43</v>
      </c>
      <c r="B429" s="3">
        <v>45323</v>
      </c>
      <c r="C429" s="4">
        <v>0.65833333333333333</v>
      </c>
      <c r="D429" s="8" t="s">
        <v>165</v>
      </c>
      <c r="E429" s="9" t="s">
        <v>517</v>
      </c>
      <c r="G429" s="4" cm="1">
        <f t="array" ref="G4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4.513888888888884E-2</v>
      </c>
      <c r="H429" s="4" t="str">
        <f>IF(ch_table[[#This Row],[Subject 1]]&lt;&gt;"House rose", "",SUMIF(ch_table[Day], ch_table[[#This Row],[Day]], ch_table[Duration]))</f>
        <v/>
      </c>
      <c r="I429" s="40">
        <f>SUM(INDEX(ch_table[Duration],1):ch_table[[#This Row],[Duration]])</f>
        <v>13.111111111111118</v>
      </c>
      <c r="J429" s="4" cm="1">
        <f t="array" ref="J4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29" s="4" t="str" cm="1">
        <f t="array" ref="K4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29" s="4" t="str">
        <f>IF(ch_table[[#This Row],[Subject 1]]&lt;&gt;"House rose", "",SUMIF(ch_table[Day], ch_table[[#This Row],[Day]], ch_table[AAT]))</f>
        <v/>
      </c>
      <c r="M429" s="39">
        <f>SUM(INDEX(ch_table[AAT],1):ch_table[[#This Row],[AAT]])</f>
        <v>0.57708333333333317</v>
      </c>
    </row>
    <row r="430" spans="1:13" ht="32" x14ac:dyDescent="0.2">
      <c r="A430" s="2">
        <v>43</v>
      </c>
      <c r="B430" s="3">
        <v>45323</v>
      </c>
      <c r="C430" s="4">
        <v>0.70347222222222217</v>
      </c>
      <c r="D430" s="8" t="s">
        <v>20</v>
      </c>
      <c r="E430" s="9" t="s">
        <v>518</v>
      </c>
      <c r="G430" s="4" cm="1">
        <f t="array" ref="G4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1.5277777777777835E-2</v>
      </c>
      <c r="H430" s="4" t="str">
        <f>IF(ch_table[[#This Row],[Subject 1]]&lt;&gt;"House rose", "",SUMIF(ch_table[Day], ch_table[[#This Row],[Day]], ch_table[Duration]))</f>
        <v/>
      </c>
      <c r="I430" s="40">
        <f>SUM(INDEX(ch_table[Duration],1):ch_table[[#This Row],[Duration]])</f>
        <v>13.126388888888895</v>
      </c>
      <c r="J430" s="4" cm="1">
        <f t="array" ref="J4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30" s="4" cm="1">
        <f t="array" ref="K4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1.041666666666663E-2</v>
      </c>
      <c r="L430" s="4" t="str">
        <f>IF(ch_table[[#This Row],[Subject 1]]&lt;&gt;"House rose", "",SUMIF(ch_table[Day], ch_table[[#This Row],[Day]], ch_table[AAT]))</f>
        <v/>
      </c>
      <c r="M430" s="39">
        <f>SUM(INDEX(ch_table[AAT],1):ch_table[[#This Row],[AAT]])</f>
        <v>0.5874999999999998</v>
      </c>
    </row>
    <row r="431" spans="1:13" x14ac:dyDescent="0.2">
      <c r="A431" s="2">
        <v>43</v>
      </c>
      <c r="B431" s="3">
        <v>45323</v>
      </c>
      <c r="C431" s="4">
        <v>0.71875</v>
      </c>
      <c r="D431" s="8" t="s">
        <v>22</v>
      </c>
      <c r="G431" s="4" t="str" cm="1">
        <f t="array" ref="G4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431" s="4">
        <f>IF(ch_table[[#This Row],[Subject 1]]&lt;&gt;"House rose", "",SUMIF(ch_table[Day], ch_table[[#This Row],[Day]], ch_table[Duration]))</f>
        <v>0.32291666666666669</v>
      </c>
      <c r="I431" s="40">
        <f>SUM(INDEX(ch_table[Duration],1):ch_table[[#This Row],[Duration]])</f>
        <v>13.126388888888895</v>
      </c>
      <c r="J431" s="4" cm="1">
        <f t="array" ref="J4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31" s="4" t="str" cm="1">
        <f t="array" ref="K4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31" s="4">
        <f>IF(ch_table[[#This Row],[Subject 1]]&lt;&gt;"House rose", "",SUMIF(ch_table[Day], ch_table[[#This Row],[Day]], ch_table[AAT]))</f>
        <v>1.041666666666663E-2</v>
      </c>
      <c r="M431" s="39">
        <f>SUM(INDEX(ch_table[AAT],1):ch_table[[#This Row],[AAT]])</f>
        <v>0.5874999999999998</v>
      </c>
    </row>
    <row r="432" spans="1:13" x14ac:dyDescent="0.2">
      <c r="A432" s="2">
        <v>44</v>
      </c>
      <c r="B432" s="3">
        <v>45324</v>
      </c>
      <c r="C432" s="4">
        <v>0.39583333333333331</v>
      </c>
      <c r="D432" s="8" t="s">
        <v>13</v>
      </c>
      <c r="G432" s="4" cm="1">
        <f t="array" ref="G4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3.4722222222222654E-3</v>
      </c>
      <c r="H432" s="4" t="str">
        <f>IF(ch_table[[#This Row],[Subject 1]]&lt;&gt;"House rose", "",SUMIF(ch_table[Day], ch_table[[#This Row],[Day]], ch_table[Duration]))</f>
        <v/>
      </c>
      <c r="I432" s="40">
        <f>SUM(INDEX(ch_table[Duration],1):ch_table[[#This Row],[Duration]])</f>
        <v>13.129861111111117</v>
      </c>
      <c r="J432" s="4" cm="1">
        <f t="array" ref="J4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432" s="4" t="str" cm="1">
        <f t="array" ref="K4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32" s="4" t="str">
        <f>IF(ch_table[[#This Row],[Subject 1]]&lt;&gt;"House rose", "",SUMIF(ch_table[Day], ch_table[[#This Row],[Day]], ch_table[AAT]))</f>
        <v/>
      </c>
      <c r="M432" s="39">
        <f>SUM(INDEX(ch_table[AAT],1):ch_table[[#This Row],[AAT]])</f>
        <v>0.5874999999999998</v>
      </c>
    </row>
    <row r="433" spans="1:13" ht="16" hidden="1" x14ac:dyDescent="0.2">
      <c r="A433" s="2">
        <v>44</v>
      </c>
      <c r="B433" s="3">
        <v>45324</v>
      </c>
      <c r="C433" s="4">
        <v>0.39930555555555558</v>
      </c>
      <c r="D433" s="8" t="s">
        <v>80</v>
      </c>
      <c r="E433" s="9" t="s">
        <v>519</v>
      </c>
      <c r="F433" s="9" t="s">
        <v>658</v>
      </c>
      <c r="G433" s="4" cm="1">
        <f t="array" ref="G4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5.3472222222222199E-2</v>
      </c>
      <c r="H433" s="4" t="str">
        <f>IF(ch_table[[#This Row],[Subject 1]]&lt;&gt;"House rose", "",SUMIF(ch_table[Day], ch_table[[#This Row],[Day]], ch_table[Duration]))</f>
        <v/>
      </c>
      <c r="I433" s="40">
        <f>SUM(INDEX(ch_table[Duration],1):ch_table[[#This Row],[Duration]])</f>
        <v>13.183333333333339</v>
      </c>
      <c r="J433" s="4" cm="1">
        <f t="array" ref="J4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433" s="4" t="str" cm="1">
        <f t="array" ref="K4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33" s="4" t="str">
        <f>IF(ch_table[[#This Row],[Subject 1]]&lt;&gt;"House rose", "",SUMIF(ch_table[Day], ch_table[[#This Row],[Day]], ch_table[AAT]))</f>
        <v/>
      </c>
      <c r="M433" s="39">
        <f>SUM(INDEX(ch_table[AAT],1):ch_table[[#This Row],[AAT]])</f>
        <v>0.5874999999999998</v>
      </c>
    </row>
    <row r="434" spans="1:13" ht="16" hidden="1" x14ac:dyDescent="0.2">
      <c r="A434" s="2">
        <v>44</v>
      </c>
      <c r="B434" s="3">
        <v>45324</v>
      </c>
      <c r="C434" s="4">
        <v>0.45277777777777778</v>
      </c>
      <c r="D434" s="8" t="s">
        <v>80</v>
      </c>
      <c r="E434" s="9" t="s">
        <v>520</v>
      </c>
      <c r="F434" s="9" t="s">
        <v>470</v>
      </c>
      <c r="G434" s="4" cm="1">
        <f t="array" ref="G4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8.8888888888888851E-2</v>
      </c>
      <c r="H434" s="4" t="str">
        <f>IF(ch_table[[#This Row],[Subject 1]]&lt;&gt;"House rose", "",SUMIF(ch_table[Day], ch_table[[#This Row],[Day]], ch_table[Duration]))</f>
        <v/>
      </c>
      <c r="I434" s="40">
        <f>SUM(INDEX(ch_table[Duration],1):ch_table[[#This Row],[Duration]])</f>
        <v>13.272222222222227</v>
      </c>
      <c r="J434" s="4" cm="1">
        <f t="array" ref="J4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434" s="4" t="str" cm="1">
        <f t="array" ref="K4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34" s="4" t="str">
        <f>IF(ch_table[[#This Row],[Subject 1]]&lt;&gt;"House rose", "",SUMIF(ch_table[Day], ch_table[[#This Row],[Day]], ch_table[AAT]))</f>
        <v/>
      </c>
      <c r="M434" s="39">
        <f>SUM(INDEX(ch_table[AAT],1):ch_table[[#This Row],[AAT]])</f>
        <v>0.5874999999999998</v>
      </c>
    </row>
    <row r="435" spans="1:13" ht="16" hidden="1" x14ac:dyDescent="0.2">
      <c r="A435" s="2">
        <v>44</v>
      </c>
      <c r="B435" s="3">
        <v>45324</v>
      </c>
      <c r="C435" s="4">
        <v>0.54166666666666663</v>
      </c>
      <c r="D435" s="8" t="s">
        <v>80</v>
      </c>
      <c r="E435" s="9" t="s">
        <v>521</v>
      </c>
      <c r="F435" s="9" t="s">
        <v>658</v>
      </c>
      <c r="G435" s="4" cm="1">
        <f t="array" ref="G4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2.1527777777777812E-2</v>
      </c>
      <c r="H435" s="4" t="str">
        <f>IF(ch_table[[#This Row],[Subject 1]]&lt;&gt;"House rose", "",SUMIF(ch_table[Day], ch_table[[#This Row],[Day]], ch_table[Duration]))</f>
        <v/>
      </c>
      <c r="I435" s="40">
        <f>SUM(INDEX(ch_table[Duration],1):ch_table[[#This Row],[Duration]])</f>
        <v>13.293750000000005</v>
      </c>
      <c r="J435" s="4" cm="1">
        <f t="array" ref="J4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435" s="4" t="str" cm="1">
        <f t="array" ref="K4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35" s="4" t="str">
        <f>IF(ch_table[[#This Row],[Subject 1]]&lt;&gt;"House rose", "",SUMIF(ch_table[Day], ch_table[[#This Row],[Day]], ch_table[AAT]))</f>
        <v/>
      </c>
      <c r="M435" s="39">
        <f>SUM(INDEX(ch_table[AAT],1):ch_table[[#This Row],[AAT]])</f>
        <v>0.5874999999999998</v>
      </c>
    </row>
    <row r="436" spans="1:13" ht="32" hidden="1" x14ac:dyDescent="0.2">
      <c r="A436" s="2">
        <v>44</v>
      </c>
      <c r="B436" s="3">
        <v>45324</v>
      </c>
      <c r="C436" s="4">
        <v>0.56319444444444444</v>
      </c>
      <c r="D436" s="8" t="s">
        <v>80</v>
      </c>
      <c r="E436" s="9" t="s">
        <v>522</v>
      </c>
      <c r="F436" s="9" t="s">
        <v>658</v>
      </c>
      <c r="G436" s="4" cm="1">
        <f t="array" ref="G4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3.2638888888888884E-2</v>
      </c>
      <c r="H436" s="4" t="str">
        <f>IF(ch_table[[#This Row],[Subject 1]]&lt;&gt;"House rose", "",SUMIF(ch_table[Day], ch_table[[#This Row],[Day]], ch_table[Duration]))</f>
        <v/>
      </c>
      <c r="I436" s="40">
        <f>SUM(INDEX(ch_table[Duration],1):ch_table[[#This Row],[Duration]])</f>
        <v>13.326388888888893</v>
      </c>
      <c r="J436" s="4" cm="1">
        <f t="array" ref="J4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436" s="4" t="str" cm="1">
        <f t="array" ref="K4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36" s="4" t="str">
        <f>IF(ch_table[[#This Row],[Subject 1]]&lt;&gt;"House rose", "",SUMIF(ch_table[Day], ch_table[[#This Row],[Day]], ch_table[AAT]))</f>
        <v/>
      </c>
      <c r="M436" s="39">
        <f>SUM(INDEX(ch_table[AAT],1):ch_table[[#This Row],[AAT]])</f>
        <v>0.5874999999999998</v>
      </c>
    </row>
    <row r="437" spans="1:13" ht="16" hidden="1" x14ac:dyDescent="0.2">
      <c r="A437" s="2">
        <v>44</v>
      </c>
      <c r="B437" s="3">
        <v>45324</v>
      </c>
      <c r="C437" s="4">
        <v>0.59583333333333333</v>
      </c>
      <c r="D437" s="8" t="s">
        <v>80</v>
      </c>
      <c r="E437" s="9" t="s">
        <v>523</v>
      </c>
      <c r="F437" s="9" t="s">
        <v>470</v>
      </c>
      <c r="G437" s="4" cm="1">
        <f t="array" ref="G4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9.0277777777778567E-3</v>
      </c>
      <c r="H437" s="4" t="str">
        <f>IF(ch_table[[#This Row],[Subject 1]]&lt;&gt;"House rose", "",SUMIF(ch_table[Day], ch_table[[#This Row],[Day]], ch_table[Duration]))</f>
        <v/>
      </c>
      <c r="I437" s="40">
        <f>SUM(INDEX(ch_table[Duration],1):ch_table[[#This Row],[Duration]])</f>
        <v>13.335416666666671</v>
      </c>
      <c r="J437" s="4" cm="1">
        <f t="array" ref="J4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437" s="4" cm="1">
        <f t="array" ref="K4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6.9444444444421993E-4</v>
      </c>
      <c r="L437" s="4" t="str">
        <f>IF(ch_table[[#This Row],[Subject 1]]&lt;&gt;"House rose", "",SUMIF(ch_table[Day], ch_table[[#This Row],[Day]], ch_table[AAT]))</f>
        <v/>
      </c>
      <c r="M437" s="39">
        <f>SUM(INDEX(ch_table[AAT],1):ch_table[[#This Row],[AAT]])</f>
        <v>0.58819444444444402</v>
      </c>
    </row>
    <row r="438" spans="1:13" x14ac:dyDescent="0.2">
      <c r="A438" s="2">
        <v>44</v>
      </c>
      <c r="B438" s="3">
        <v>45324</v>
      </c>
      <c r="C438" s="4">
        <v>0.60486111111111118</v>
      </c>
      <c r="D438" s="8" t="s">
        <v>22</v>
      </c>
      <c r="G438" s="4" t="str" cm="1">
        <f t="array" ref="G4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438" s="4">
        <f>IF(ch_table[[#This Row],[Subject 1]]&lt;&gt;"House rose", "",SUMIF(ch_table[Day], ch_table[[#This Row],[Day]], ch_table[Duration]))</f>
        <v>0.20902777777777787</v>
      </c>
      <c r="I438" s="40">
        <f>SUM(INDEX(ch_table[Duration],1):ch_table[[#This Row],[Duration]])</f>
        <v>13.335416666666671</v>
      </c>
      <c r="J438" s="4" cm="1">
        <f t="array" ref="J4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438" s="4" t="str" cm="1">
        <f t="array" ref="K4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38" s="4">
        <f>IF(ch_table[[#This Row],[Subject 1]]&lt;&gt;"House rose", "",SUMIF(ch_table[Day], ch_table[[#This Row],[Day]], ch_table[AAT]))</f>
        <v>6.9444444444421993E-4</v>
      </c>
      <c r="M438" s="39">
        <f>SUM(INDEX(ch_table[AAT],1):ch_table[[#This Row],[AAT]])</f>
        <v>0.58819444444444402</v>
      </c>
    </row>
    <row r="439" spans="1:13" x14ac:dyDescent="0.2">
      <c r="A439" s="2">
        <v>45</v>
      </c>
      <c r="B439" s="3">
        <v>45327</v>
      </c>
      <c r="C439" s="4">
        <v>0.60416666666666663</v>
      </c>
      <c r="D439" s="8" t="s">
        <v>13</v>
      </c>
      <c r="G439" s="4" cm="1">
        <f t="array" ref="G4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439" s="4" t="str">
        <f>IF(ch_table[[#This Row],[Subject 1]]&lt;&gt;"House rose", "",SUMIF(ch_table[Day], ch_table[[#This Row],[Day]], ch_table[Duration]))</f>
        <v/>
      </c>
      <c r="I439" s="40">
        <f>SUM(INDEX(ch_table[Duration],1):ch_table[[#This Row],[Duration]])</f>
        <v>13.338194444444449</v>
      </c>
      <c r="J439" s="4" cm="1">
        <f t="array" ref="J4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39" s="4" t="str" cm="1">
        <f t="array" ref="K4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39" s="4" t="str">
        <f>IF(ch_table[[#This Row],[Subject 1]]&lt;&gt;"House rose", "",SUMIF(ch_table[Day], ch_table[[#This Row],[Day]], ch_table[AAT]))</f>
        <v/>
      </c>
      <c r="M439" s="39">
        <f>SUM(INDEX(ch_table[AAT],1):ch_table[[#This Row],[AAT]])</f>
        <v>0.58819444444444402</v>
      </c>
    </row>
    <row r="440" spans="1:13" ht="16" x14ac:dyDescent="0.2">
      <c r="A440" s="2">
        <v>45</v>
      </c>
      <c r="B440" s="3">
        <v>45327</v>
      </c>
      <c r="C440" s="4">
        <v>0.6069444444444444</v>
      </c>
      <c r="D440" s="8" t="s">
        <v>41</v>
      </c>
      <c r="E440" s="9" t="s">
        <v>42</v>
      </c>
      <c r="G440" s="4" cm="1">
        <f t="array" ref="G4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2.8472222222222232E-2</v>
      </c>
      <c r="H440" s="4" t="str">
        <f>IF(ch_table[[#This Row],[Subject 1]]&lt;&gt;"House rose", "",SUMIF(ch_table[Day], ch_table[[#This Row],[Day]], ch_table[Duration]))</f>
        <v/>
      </c>
      <c r="I440" s="40">
        <f>SUM(INDEX(ch_table[Duration],1):ch_table[[#This Row],[Duration]])</f>
        <v>13.366666666666671</v>
      </c>
      <c r="J440" s="4" cm="1">
        <f t="array" ref="J4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40" s="4" t="str" cm="1">
        <f t="array" ref="K4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40" s="4" t="str">
        <f>IF(ch_table[[#This Row],[Subject 1]]&lt;&gt;"House rose", "",SUMIF(ch_table[Day], ch_table[[#This Row],[Day]], ch_table[AAT]))</f>
        <v/>
      </c>
      <c r="M440" s="39">
        <f>SUM(INDEX(ch_table[AAT],1):ch_table[[#This Row],[AAT]])</f>
        <v>0.58819444444444402</v>
      </c>
    </row>
    <row r="441" spans="1:13" ht="16" x14ac:dyDescent="0.2">
      <c r="A441" s="2">
        <v>45</v>
      </c>
      <c r="B441" s="3">
        <v>45327</v>
      </c>
      <c r="C441" s="4">
        <v>0.63541666666666663</v>
      </c>
      <c r="D441" s="8" t="s">
        <v>43</v>
      </c>
      <c r="E441" s="9" t="s">
        <v>42</v>
      </c>
      <c r="G441" s="4" cm="1">
        <f t="array" ref="G4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1.0416666666666741E-2</v>
      </c>
      <c r="H441" s="4" t="str">
        <f>IF(ch_table[[#This Row],[Subject 1]]&lt;&gt;"House rose", "",SUMIF(ch_table[Day], ch_table[[#This Row],[Day]], ch_table[Duration]))</f>
        <v/>
      </c>
      <c r="I441" s="40">
        <f>SUM(INDEX(ch_table[Duration],1):ch_table[[#This Row],[Duration]])</f>
        <v>13.377083333333337</v>
      </c>
      <c r="J441" s="4" cm="1">
        <f t="array" ref="J4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41" s="4" t="str" cm="1">
        <f t="array" ref="K4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41" s="4" t="str">
        <f>IF(ch_table[[#This Row],[Subject 1]]&lt;&gt;"House rose", "",SUMIF(ch_table[Day], ch_table[[#This Row],[Day]], ch_table[AAT]))</f>
        <v/>
      </c>
      <c r="M441" s="39">
        <f>SUM(INDEX(ch_table[AAT],1):ch_table[[#This Row],[AAT]])</f>
        <v>0.58819444444444402</v>
      </c>
    </row>
    <row r="442" spans="1:13" ht="32" x14ac:dyDescent="0.2">
      <c r="A442" s="2">
        <v>45</v>
      </c>
      <c r="B442" s="3">
        <v>45327</v>
      </c>
      <c r="C442" s="4">
        <v>0.64583333333333337</v>
      </c>
      <c r="D442" s="8" t="s">
        <v>27</v>
      </c>
      <c r="E442" s="9" t="s">
        <v>490</v>
      </c>
      <c r="G442" s="4" cm="1">
        <f t="array" ref="G4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4.0972222222222188E-2</v>
      </c>
      <c r="H442" s="4" t="str">
        <f>IF(ch_table[[#This Row],[Subject 1]]&lt;&gt;"House rose", "",SUMIF(ch_table[Day], ch_table[[#This Row],[Day]], ch_table[Duration]))</f>
        <v/>
      </c>
      <c r="I442" s="40">
        <f>SUM(INDEX(ch_table[Duration],1):ch_table[[#This Row],[Duration]])</f>
        <v>13.41805555555556</v>
      </c>
      <c r="J442" s="4" cm="1">
        <f t="array" ref="J4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42" s="4" t="str" cm="1">
        <f t="array" ref="K4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42" s="4" t="str">
        <f>IF(ch_table[[#This Row],[Subject 1]]&lt;&gt;"House rose", "",SUMIF(ch_table[Day], ch_table[[#This Row],[Day]], ch_table[AAT]))</f>
        <v/>
      </c>
      <c r="M442" s="39">
        <f>SUM(INDEX(ch_table[AAT],1):ch_table[[#This Row],[AAT]])</f>
        <v>0.58819444444444402</v>
      </c>
    </row>
    <row r="443" spans="1:13" ht="32" x14ac:dyDescent="0.2">
      <c r="A443" s="2">
        <v>45</v>
      </c>
      <c r="B443" s="3">
        <v>45327</v>
      </c>
      <c r="C443" s="4">
        <v>0.68680555555555556</v>
      </c>
      <c r="D443" s="8" t="s">
        <v>27</v>
      </c>
      <c r="E443" s="9" t="s">
        <v>524</v>
      </c>
      <c r="G443" s="4" cm="1">
        <f t="array" ref="G4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3.6111111111111205E-2</v>
      </c>
      <c r="H443" s="4" t="str">
        <f>IF(ch_table[[#This Row],[Subject 1]]&lt;&gt;"House rose", "",SUMIF(ch_table[Day], ch_table[[#This Row],[Day]], ch_table[Duration]))</f>
        <v/>
      </c>
      <c r="I443" s="40">
        <f>SUM(INDEX(ch_table[Duration],1):ch_table[[#This Row],[Duration]])</f>
        <v>13.454166666666671</v>
      </c>
      <c r="J443" s="4" cm="1">
        <f t="array" ref="J4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43" s="4" t="str" cm="1">
        <f t="array" ref="K4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43" s="4" t="str">
        <f>IF(ch_table[[#This Row],[Subject 1]]&lt;&gt;"House rose", "",SUMIF(ch_table[Day], ch_table[[#This Row],[Day]], ch_table[AAT]))</f>
        <v/>
      </c>
      <c r="M443" s="39">
        <f>SUM(INDEX(ch_table[AAT],1):ch_table[[#This Row],[AAT]])</f>
        <v>0.58819444444444402</v>
      </c>
    </row>
    <row r="444" spans="1:13" ht="32" x14ac:dyDescent="0.2">
      <c r="A444" s="2">
        <v>45</v>
      </c>
      <c r="B444" s="3">
        <v>45327</v>
      </c>
      <c r="C444" s="4">
        <v>0.72291666666666676</v>
      </c>
      <c r="D444" s="8" t="s">
        <v>185</v>
      </c>
      <c r="E444" s="9" t="s">
        <v>525</v>
      </c>
      <c r="G444" s="4" cm="1">
        <f t="array" ref="G4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6.9444444444433095E-4</v>
      </c>
      <c r="H444" s="4" t="str">
        <f>IF(ch_table[[#This Row],[Subject 1]]&lt;&gt;"House rose", "",SUMIF(ch_table[Day], ch_table[[#This Row],[Day]], ch_table[Duration]))</f>
        <v/>
      </c>
      <c r="I444" s="40">
        <f>SUM(INDEX(ch_table[Duration],1):ch_table[[#This Row],[Duration]])</f>
        <v>13.454861111111116</v>
      </c>
      <c r="J444" s="4" cm="1">
        <f t="array" ref="J4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44" s="4" t="str" cm="1">
        <f t="array" ref="K4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44" s="4" t="str">
        <f>IF(ch_table[[#This Row],[Subject 1]]&lt;&gt;"House rose", "",SUMIF(ch_table[Day], ch_table[[#This Row],[Day]], ch_table[AAT]))</f>
        <v/>
      </c>
      <c r="M444" s="39">
        <f>SUM(INDEX(ch_table[AAT],1):ch_table[[#This Row],[AAT]])</f>
        <v>0.58819444444444402</v>
      </c>
    </row>
    <row r="445" spans="1:13" ht="16" x14ac:dyDescent="0.2">
      <c r="A445" s="2">
        <v>45</v>
      </c>
      <c r="B445" s="3">
        <v>45327</v>
      </c>
      <c r="C445" s="4">
        <v>0.72361111111111109</v>
      </c>
      <c r="D445" s="8" t="s">
        <v>87</v>
      </c>
      <c r="E445" s="9" t="s">
        <v>436</v>
      </c>
      <c r="G445" s="4" cm="1">
        <f t="array" ref="G4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445" s="4" t="str">
        <f>IF(ch_table[[#This Row],[Subject 1]]&lt;&gt;"House rose", "",SUMIF(ch_table[Day], ch_table[[#This Row],[Day]], ch_table[Duration]))</f>
        <v/>
      </c>
      <c r="I445" s="40">
        <f>SUM(INDEX(ch_table[Duration],1):ch_table[[#This Row],[Duration]])</f>
        <v>13.456250000000004</v>
      </c>
      <c r="J445" s="4" cm="1">
        <f t="array" ref="J4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45" s="4" t="str" cm="1">
        <f t="array" ref="K4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45" s="4" t="str">
        <f>IF(ch_table[[#This Row],[Subject 1]]&lt;&gt;"House rose", "",SUMIF(ch_table[Day], ch_table[[#This Row],[Day]], ch_table[AAT]))</f>
        <v/>
      </c>
      <c r="M445" s="39">
        <f>SUM(INDEX(ch_table[AAT],1):ch_table[[#This Row],[AAT]])</f>
        <v>0.58819444444444402</v>
      </c>
    </row>
    <row r="446" spans="1:13" ht="16" x14ac:dyDescent="0.2">
      <c r="A446" s="2">
        <v>45</v>
      </c>
      <c r="B446" s="3">
        <v>45327</v>
      </c>
      <c r="C446" s="4">
        <v>0.72499999999999998</v>
      </c>
      <c r="D446" s="8" t="s">
        <v>73</v>
      </c>
      <c r="E446" s="9" t="s">
        <v>436</v>
      </c>
      <c r="F446" s="9" t="s">
        <v>52</v>
      </c>
      <c r="G446" s="4" cm="1">
        <f t="array" ref="G4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6.8055555555555647E-2</v>
      </c>
      <c r="H446" s="4" t="str">
        <f>IF(ch_table[[#This Row],[Subject 1]]&lt;&gt;"House rose", "",SUMIF(ch_table[Day], ch_table[[#This Row],[Day]], ch_table[Duration]))</f>
        <v/>
      </c>
      <c r="I446" s="40">
        <f>SUM(INDEX(ch_table[Duration],1):ch_table[[#This Row],[Duration]])</f>
        <v>13.524305555555561</v>
      </c>
      <c r="J446" s="4" cm="1">
        <f t="array" ref="J4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46" s="4" t="str" cm="1">
        <f t="array" ref="K4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46" s="4" t="str">
        <f>IF(ch_table[[#This Row],[Subject 1]]&lt;&gt;"House rose", "",SUMIF(ch_table[Day], ch_table[[#This Row],[Day]], ch_table[AAT]))</f>
        <v/>
      </c>
      <c r="M446" s="39">
        <f>SUM(INDEX(ch_table[AAT],1):ch_table[[#This Row],[AAT]])</f>
        <v>0.58819444444444402</v>
      </c>
    </row>
    <row r="447" spans="1:13" ht="16" x14ac:dyDescent="0.2">
      <c r="A447" s="2">
        <v>45</v>
      </c>
      <c r="B447" s="3">
        <v>45327</v>
      </c>
      <c r="C447" s="4">
        <v>0.79305555555555562</v>
      </c>
      <c r="D447" s="8" t="s">
        <v>75</v>
      </c>
      <c r="E447" s="9" t="s">
        <v>436</v>
      </c>
      <c r="F447" s="9" t="s">
        <v>52</v>
      </c>
      <c r="G447" s="4" cm="1">
        <f t="array" ref="G4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2.5694444444444353E-2</v>
      </c>
      <c r="H447" s="4" t="str">
        <f>IF(ch_table[[#This Row],[Subject 1]]&lt;&gt;"House rose", "",SUMIF(ch_table[Day], ch_table[[#This Row],[Day]], ch_table[Duration]))</f>
        <v/>
      </c>
      <c r="I447" s="40">
        <f>SUM(INDEX(ch_table[Duration],1):ch_table[[#This Row],[Duration]])</f>
        <v>13.550000000000004</v>
      </c>
      <c r="J447" s="4" cm="1">
        <f t="array" ref="J4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47" s="4" t="str" cm="1">
        <f t="array" ref="K4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47" s="4" t="str">
        <f>IF(ch_table[[#This Row],[Subject 1]]&lt;&gt;"House rose", "",SUMIF(ch_table[Day], ch_table[[#This Row],[Day]], ch_table[AAT]))</f>
        <v/>
      </c>
      <c r="M447" s="39">
        <f>SUM(INDEX(ch_table[AAT],1):ch_table[[#This Row],[AAT]])</f>
        <v>0.58819444444444402</v>
      </c>
    </row>
    <row r="448" spans="1:13" ht="32" x14ac:dyDescent="0.2">
      <c r="A448" s="2">
        <v>45</v>
      </c>
      <c r="B448" s="3">
        <v>45327</v>
      </c>
      <c r="C448" s="4">
        <v>0.81874999999999998</v>
      </c>
      <c r="D448" s="8" t="s">
        <v>20</v>
      </c>
      <c r="E448" s="9" t="s">
        <v>526</v>
      </c>
      <c r="G448" s="4" cm="1">
        <f t="array" ref="G4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1.3888888888888951E-2</v>
      </c>
      <c r="H448" s="4" t="str">
        <f>IF(ch_table[[#This Row],[Subject 1]]&lt;&gt;"House rose", "",SUMIF(ch_table[Day], ch_table[[#This Row],[Day]], ch_table[Duration]))</f>
        <v/>
      </c>
      <c r="I448" s="40">
        <f>SUM(INDEX(ch_table[Duration],1):ch_table[[#This Row],[Duration]])</f>
        <v>13.563888888888894</v>
      </c>
      <c r="J448" s="4" cm="1">
        <f t="array" ref="J4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48" s="4" t="str" cm="1">
        <f t="array" ref="K4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48" s="4" t="str">
        <f>IF(ch_table[[#This Row],[Subject 1]]&lt;&gt;"House rose", "",SUMIF(ch_table[Day], ch_table[[#This Row],[Day]], ch_table[AAT]))</f>
        <v/>
      </c>
      <c r="M448" s="39">
        <f>SUM(INDEX(ch_table[AAT],1):ch_table[[#This Row],[AAT]])</f>
        <v>0.58819444444444402</v>
      </c>
    </row>
    <row r="449" spans="1:13" x14ac:dyDescent="0.2">
      <c r="A449" s="2">
        <v>45</v>
      </c>
      <c r="B449" s="3">
        <v>45327</v>
      </c>
      <c r="C449" s="4">
        <v>0.83263888888888893</v>
      </c>
      <c r="D449" s="8" t="s">
        <v>22</v>
      </c>
      <c r="G449" s="4" t="str" cm="1">
        <f t="array" ref="G4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449" s="4">
        <f>IF(ch_table[[#This Row],[Subject 1]]&lt;&gt;"House rose", "",SUMIF(ch_table[Day], ch_table[[#This Row],[Day]], ch_table[Duration]))</f>
        <v>0.2284722222222223</v>
      </c>
      <c r="I449" s="40">
        <f>SUM(INDEX(ch_table[Duration],1):ch_table[[#This Row],[Duration]])</f>
        <v>13.563888888888894</v>
      </c>
      <c r="J449" s="4" cm="1">
        <f t="array" ref="J4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49" s="4" t="str" cm="1">
        <f t="array" ref="K4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49" s="4">
        <f>IF(ch_table[[#This Row],[Subject 1]]&lt;&gt;"House rose", "",SUMIF(ch_table[Day], ch_table[[#This Row],[Day]], ch_table[AAT]))</f>
        <v>0</v>
      </c>
      <c r="M449" s="39">
        <f>SUM(INDEX(ch_table[AAT],1):ch_table[[#This Row],[AAT]])</f>
        <v>0.58819444444444402</v>
      </c>
    </row>
    <row r="450" spans="1:13" ht="16" x14ac:dyDescent="0.2">
      <c r="A450" s="2">
        <v>46</v>
      </c>
      <c r="B450" s="3">
        <v>45328</v>
      </c>
      <c r="C450" s="4">
        <v>0.47916666666666669</v>
      </c>
      <c r="D450" s="8" t="s">
        <v>41</v>
      </c>
      <c r="E450" s="9" t="s">
        <v>415</v>
      </c>
      <c r="G450" s="4" cm="1">
        <f t="array" ref="G4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3.1944444444444497E-2</v>
      </c>
      <c r="H450" s="4" t="str">
        <f>IF(ch_table[[#This Row],[Subject 1]]&lt;&gt;"House rose", "",SUMIF(ch_table[Day], ch_table[[#This Row],[Day]], ch_table[Duration]))</f>
        <v/>
      </c>
      <c r="I450" s="40">
        <f>SUM(INDEX(ch_table[Duration],1):ch_table[[#This Row],[Duration]])</f>
        <v>13.595833333333339</v>
      </c>
      <c r="J450" s="4" cm="1">
        <f t="array" ref="J4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50" s="4" t="str" cm="1">
        <f t="array" ref="K4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50" s="4" t="str">
        <f>IF(ch_table[[#This Row],[Subject 1]]&lt;&gt;"House rose", "",SUMIF(ch_table[Day], ch_table[[#This Row],[Day]], ch_table[AAT]))</f>
        <v/>
      </c>
      <c r="M450" s="39">
        <f>SUM(INDEX(ch_table[AAT],1):ch_table[[#This Row],[AAT]])</f>
        <v>0.58819444444444402</v>
      </c>
    </row>
    <row r="451" spans="1:13" ht="16" x14ac:dyDescent="0.2">
      <c r="A451" s="2">
        <v>46</v>
      </c>
      <c r="B451" s="3">
        <v>45328</v>
      </c>
      <c r="C451" s="4">
        <v>0.51111111111111118</v>
      </c>
      <c r="D451" s="8" t="s">
        <v>43</v>
      </c>
      <c r="E451" s="9" t="s">
        <v>415</v>
      </c>
      <c r="G451" s="4" cm="1">
        <f t="array" ref="G4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1.2499999999999956E-2</v>
      </c>
      <c r="H451" s="4" t="str">
        <f>IF(ch_table[[#This Row],[Subject 1]]&lt;&gt;"House rose", "",SUMIF(ch_table[Day], ch_table[[#This Row],[Day]], ch_table[Duration]))</f>
        <v/>
      </c>
      <c r="I451" s="40">
        <f>SUM(INDEX(ch_table[Duration],1):ch_table[[#This Row],[Duration]])</f>
        <v>13.608333333333338</v>
      </c>
      <c r="J451" s="4" cm="1">
        <f t="array" ref="J4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51" s="4" t="str" cm="1">
        <f t="array" ref="K4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51" s="4" t="str">
        <f>IF(ch_table[[#This Row],[Subject 1]]&lt;&gt;"House rose", "",SUMIF(ch_table[Day], ch_table[[#This Row],[Day]], ch_table[AAT]))</f>
        <v/>
      </c>
      <c r="M451" s="39">
        <f>SUM(INDEX(ch_table[AAT],1):ch_table[[#This Row],[AAT]])</f>
        <v>0.58819444444444402</v>
      </c>
    </row>
    <row r="452" spans="1:13" ht="16" x14ac:dyDescent="0.2">
      <c r="A452" s="2">
        <v>46</v>
      </c>
      <c r="B452" s="3">
        <v>45328</v>
      </c>
      <c r="C452" s="4">
        <v>0.52361111111111114</v>
      </c>
      <c r="D452" s="8" t="s">
        <v>185</v>
      </c>
      <c r="E452" s="9" t="s">
        <v>527</v>
      </c>
      <c r="G452" s="4" cm="1">
        <f t="array" ref="G4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452" s="4" t="str">
        <f>IF(ch_table[[#This Row],[Subject 1]]&lt;&gt;"House rose", "",SUMIF(ch_table[Day], ch_table[[#This Row],[Day]], ch_table[Duration]))</f>
        <v/>
      </c>
      <c r="I452" s="40">
        <f>SUM(INDEX(ch_table[Duration],1):ch_table[[#This Row],[Duration]])</f>
        <v>13.609722222222226</v>
      </c>
      <c r="J452" s="4" cm="1">
        <f t="array" ref="J4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52" s="4" t="str" cm="1">
        <f t="array" ref="K4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52" s="4" t="str">
        <f>IF(ch_table[[#This Row],[Subject 1]]&lt;&gt;"House rose", "",SUMIF(ch_table[Day], ch_table[[#This Row],[Day]], ch_table[AAT]))</f>
        <v/>
      </c>
      <c r="M452" s="39">
        <f>SUM(INDEX(ch_table[AAT],1):ch_table[[#This Row],[AAT]])</f>
        <v>0.58819444444444402</v>
      </c>
    </row>
    <row r="453" spans="1:13" ht="16" x14ac:dyDescent="0.2">
      <c r="A453" s="2">
        <v>46</v>
      </c>
      <c r="B453" s="3">
        <v>45328</v>
      </c>
      <c r="C453" s="4">
        <v>0.52500000000000002</v>
      </c>
      <c r="D453" s="8" t="s">
        <v>194</v>
      </c>
      <c r="E453" s="9" t="s">
        <v>618</v>
      </c>
      <c r="G453" s="4" cm="1">
        <f t="array" ref="G4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453" s="4" t="str">
        <f>IF(ch_table[[#This Row],[Subject 1]]&lt;&gt;"House rose", "",SUMIF(ch_table[Day], ch_table[[#This Row],[Day]], ch_table[Duration]))</f>
        <v/>
      </c>
      <c r="I453" s="40">
        <f>SUM(INDEX(ch_table[Duration],1):ch_table[[#This Row],[Duration]])</f>
        <v>13.609722222222226</v>
      </c>
      <c r="J453" s="4" cm="1">
        <f t="array" ref="J4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53" s="4" t="str" cm="1">
        <f t="array" ref="K4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53" s="4" t="str">
        <f>IF(ch_table[[#This Row],[Subject 1]]&lt;&gt;"House rose", "",SUMIF(ch_table[Day], ch_table[[#This Row],[Day]], ch_table[AAT]))</f>
        <v/>
      </c>
      <c r="M453" s="39">
        <f>SUM(INDEX(ch_table[AAT],1):ch_table[[#This Row],[AAT]])</f>
        <v>0.58819444444444402</v>
      </c>
    </row>
    <row r="454" spans="1:13" ht="16" x14ac:dyDescent="0.2">
      <c r="A454" s="2">
        <v>46</v>
      </c>
      <c r="B454" s="3">
        <v>45328</v>
      </c>
      <c r="C454" s="4">
        <v>0.52500000000000002</v>
      </c>
      <c r="D454" s="8" t="s">
        <v>181</v>
      </c>
      <c r="E454" s="9" t="s">
        <v>528</v>
      </c>
      <c r="G454" s="4" cm="1">
        <f t="array" ref="G4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0.12291666666666667</v>
      </c>
      <c r="H454" s="4" t="str">
        <f>IF(ch_table[[#This Row],[Subject 1]]&lt;&gt;"House rose", "",SUMIF(ch_table[Day], ch_table[[#This Row],[Day]], ch_table[Duration]))</f>
        <v/>
      </c>
      <c r="I454" s="40">
        <f>SUM(INDEX(ch_table[Duration],1):ch_table[[#This Row],[Duration]])</f>
        <v>13.732638888888893</v>
      </c>
      <c r="J454" s="4" cm="1">
        <f t="array" ref="J4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54" s="4" t="str" cm="1">
        <f t="array" ref="K4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54" s="4" t="str">
        <f>IF(ch_table[[#This Row],[Subject 1]]&lt;&gt;"House rose", "",SUMIF(ch_table[Day], ch_table[[#This Row],[Day]], ch_table[AAT]))</f>
        <v/>
      </c>
      <c r="M454" s="39">
        <f>SUM(INDEX(ch_table[AAT],1):ch_table[[#This Row],[AAT]])</f>
        <v>0.58819444444444402</v>
      </c>
    </row>
    <row r="455" spans="1:13" ht="16" x14ac:dyDescent="0.2">
      <c r="A455" s="2">
        <v>46</v>
      </c>
      <c r="B455" s="3">
        <v>45328</v>
      </c>
      <c r="C455" s="4">
        <v>0.6479166666666667</v>
      </c>
      <c r="D455" s="8" t="s">
        <v>181</v>
      </c>
      <c r="E455" s="9" t="s">
        <v>529</v>
      </c>
      <c r="F455" s="9" t="s">
        <v>52</v>
      </c>
      <c r="G455" s="4" cm="1">
        <f t="array" ref="G4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0.12013888888888891</v>
      </c>
      <c r="H455" s="4" t="str">
        <f>IF(ch_table[[#This Row],[Subject 1]]&lt;&gt;"House rose", "",SUMIF(ch_table[Day], ch_table[[#This Row],[Day]], ch_table[Duration]))</f>
        <v/>
      </c>
      <c r="I455" s="40">
        <f>SUM(INDEX(ch_table[Duration],1):ch_table[[#This Row],[Duration]])</f>
        <v>13.852777777777781</v>
      </c>
      <c r="J455" s="4" cm="1">
        <f t="array" ref="J4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55" s="4" t="str" cm="1">
        <f t="array" ref="K4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55" s="4" t="str">
        <f>IF(ch_table[[#This Row],[Subject 1]]&lt;&gt;"House rose", "",SUMIF(ch_table[Day], ch_table[[#This Row],[Day]], ch_table[AAT]))</f>
        <v/>
      </c>
      <c r="M455" s="39">
        <f>SUM(INDEX(ch_table[AAT],1):ch_table[[#This Row],[AAT]])</f>
        <v>0.58819444444444402</v>
      </c>
    </row>
    <row r="456" spans="1:13" ht="64" x14ac:dyDescent="0.2">
      <c r="A456" s="2">
        <v>46</v>
      </c>
      <c r="B456" s="3">
        <v>45328</v>
      </c>
      <c r="C456" s="4">
        <v>0.7680555555555556</v>
      </c>
      <c r="D456" s="8" t="s">
        <v>63</v>
      </c>
      <c r="E456" s="9" t="s">
        <v>530</v>
      </c>
      <c r="G456" s="4" cm="1">
        <f t="array" ref="G4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456" s="4" t="str">
        <f>IF(ch_table[[#This Row],[Subject 1]]&lt;&gt;"House rose", "",SUMIF(ch_table[Day], ch_table[[#This Row],[Day]], ch_table[Duration]))</f>
        <v/>
      </c>
      <c r="I456" s="40">
        <f>SUM(INDEX(ch_table[Duration],1):ch_table[[#This Row],[Duration]])</f>
        <v>13.852777777777781</v>
      </c>
      <c r="J456" s="4" cm="1">
        <f t="array" ref="J4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56" s="4" t="str" cm="1">
        <f t="array" ref="K4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56" s="4" t="str">
        <f>IF(ch_table[[#This Row],[Subject 1]]&lt;&gt;"House rose", "",SUMIF(ch_table[Day], ch_table[[#This Row],[Day]], ch_table[AAT]))</f>
        <v/>
      </c>
      <c r="M456" s="39">
        <f>SUM(INDEX(ch_table[AAT],1):ch_table[[#This Row],[AAT]])</f>
        <v>0.58819444444444402</v>
      </c>
    </row>
    <row r="457" spans="1:13" ht="16" x14ac:dyDescent="0.2">
      <c r="A457" s="2">
        <v>46</v>
      </c>
      <c r="B457" s="3">
        <v>45328</v>
      </c>
      <c r="C457" s="4">
        <v>0.7680555555555556</v>
      </c>
      <c r="D457" s="8" t="s">
        <v>20</v>
      </c>
      <c r="E457" s="9" t="s">
        <v>531</v>
      </c>
      <c r="G457" s="4" cm="1">
        <f t="array" ref="G4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2.5694444444444464E-2</v>
      </c>
      <c r="H457" s="4" t="str">
        <f>IF(ch_table[[#This Row],[Subject 1]]&lt;&gt;"House rose", "",SUMIF(ch_table[Day], ch_table[[#This Row],[Day]], ch_table[Duration]))</f>
        <v/>
      </c>
      <c r="I457" s="40">
        <f>SUM(INDEX(ch_table[Duration],1):ch_table[[#This Row],[Duration]])</f>
        <v>13.878472222222225</v>
      </c>
      <c r="J457" s="4" cm="1">
        <f t="array" ref="J4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57" s="4" cm="1">
        <f t="array" ref="K4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2.083333333333437E-3</v>
      </c>
      <c r="L457" s="4" t="str">
        <f>IF(ch_table[[#This Row],[Subject 1]]&lt;&gt;"House rose", "",SUMIF(ch_table[Day], ch_table[[#This Row],[Day]], ch_table[AAT]))</f>
        <v/>
      </c>
      <c r="M457" s="39">
        <f>SUM(INDEX(ch_table[AAT],1):ch_table[[#This Row],[AAT]])</f>
        <v>0.59027777777777746</v>
      </c>
    </row>
    <row r="458" spans="1:13" x14ac:dyDescent="0.2">
      <c r="A458" s="2">
        <v>46</v>
      </c>
      <c r="B458" s="3">
        <v>45328</v>
      </c>
      <c r="C458" s="4">
        <v>0.79375000000000007</v>
      </c>
      <c r="D458" s="8" t="s">
        <v>22</v>
      </c>
      <c r="G458" s="4" t="str" cm="1">
        <f t="array" ref="G4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458" s="4">
        <f>IF(ch_table[[#This Row],[Subject 1]]&lt;&gt;"House rose", "",SUMIF(ch_table[Day], ch_table[[#This Row],[Day]], ch_table[Duration]))</f>
        <v>0.31458333333333338</v>
      </c>
      <c r="I458" s="40">
        <f>SUM(INDEX(ch_table[Duration],1):ch_table[[#This Row],[Duration]])</f>
        <v>13.878472222222225</v>
      </c>
      <c r="J458" s="4" cm="1">
        <f t="array" ref="J4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58" s="4" t="str" cm="1">
        <f t="array" ref="K4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58" s="4">
        <f>IF(ch_table[[#This Row],[Subject 1]]&lt;&gt;"House rose", "",SUMIF(ch_table[Day], ch_table[[#This Row],[Day]], ch_table[AAT]))</f>
        <v>2.083333333333437E-3</v>
      </c>
      <c r="M458" s="39">
        <f>SUM(INDEX(ch_table[AAT],1):ch_table[[#This Row],[AAT]])</f>
        <v>0.59027777777777746</v>
      </c>
    </row>
    <row r="459" spans="1:13" x14ac:dyDescent="0.2">
      <c r="A459" s="2">
        <v>47</v>
      </c>
      <c r="B459" s="3">
        <v>45329</v>
      </c>
      <c r="C459" s="4">
        <v>0.47916666666666669</v>
      </c>
      <c r="D459" s="8" t="s">
        <v>13</v>
      </c>
      <c r="G459" s="4" cm="1">
        <f t="array" ref="G4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459" s="4" t="str">
        <f>IF(ch_table[[#This Row],[Subject 1]]&lt;&gt;"House rose", "",SUMIF(ch_table[Day], ch_table[[#This Row],[Day]], ch_table[Duration]))</f>
        <v/>
      </c>
      <c r="I459" s="40">
        <f>SUM(INDEX(ch_table[Duration],1):ch_table[[#This Row],[Duration]])</f>
        <v>13.881250000000003</v>
      </c>
      <c r="J459" s="4" cm="1">
        <f t="array" ref="J4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59" s="4" t="str" cm="1">
        <f t="array" ref="K4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59" s="4" t="str">
        <f>IF(ch_table[[#This Row],[Subject 1]]&lt;&gt;"House rose", "",SUMIF(ch_table[Day], ch_table[[#This Row],[Day]], ch_table[AAT]))</f>
        <v/>
      </c>
      <c r="M459" s="39">
        <f>SUM(INDEX(ch_table[AAT],1):ch_table[[#This Row],[AAT]])</f>
        <v>0.59027777777777746</v>
      </c>
    </row>
    <row r="460" spans="1:13" ht="16" x14ac:dyDescent="0.2">
      <c r="A460" s="2">
        <v>47</v>
      </c>
      <c r="B460" s="3">
        <v>45329</v>
      </c>
      <c r="C460" s="4">
        <v>0.48194444444444445</v>
      </c>
      <c r="D460" s="8" t="s">
        <v>41</v>
      </c>
      <c r="E460" s="9" t="s">
        <v>394</v>
      </c>
      <c r="G460" s="4" cm="1">
        <f t="array" ref="G4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1.7361111111111049E-2</v>
      </c>
      <c r="H460" s="4" t="str">
        <f>IF(ch_table[[#This Row],[Subject 1]]&lt;&gt;"House rose", "",SUMIF(ch_table[Day], ch_table[[#This Row],[Day]], ch_table[Duration]))</f>
        <v/>
      </c>
      <c r="I460" s="40">
        <f>SUM(INDEX(ch_table[Duration],1):ch_table[[#This Row],[Duration]])</f>
        <v>13.898611111111114</v>
      </c>
      <c r="J460" s="4" cm="1">
        <f t="array" ref="J4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60" s="4" t="str" cm="1">
        <f t="array" ref="K4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60" s="4" t="str">
        <f>IF(ch_table[[#This Row],[Subject 1]]&lt;&gt;"House rose", "",SUMIF(ch_table[Day], ch_table[[#This Row],[Day]], ch_table[AAT]))</f>
        <v/>
      </c>
      <c r="M460" s="39">
        <f>SUM(INDEX(ch_table[AAT],1):ch_table[[#This Row],[AAT]])</f>
        <v>0.59027777777777746</v>
      </c>
    </row>
    <row r="461" spans="1:13" ht="16" x14ac:dyDescent="0.2">
      <c r="A461" s="2">
        <v>47</v>
      </c>
      <c r="B461" s="3">
        <v>45329</v>
      </c>
      <c r="C461" s="4">
        <v>0.4993055555555555</v>
      </c>
      <c r="D461" s="8" t="s">
        <v>41</v>
      </c>
      <c r="E461" s="9" t="s">
        <v>58</v>
      </c>
      <c r="G461" s="4" cm="1">
        <f t="array" ref="G4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2.569444444444452E-2</v>
      </c>
      <c r="H461" s="4" t="str">
        <f>IF(ch_table[[#This Row],[Subject 1]]&lt;&gt;"House rose", "",SUMIF(ch_table[Day], ch_table[[#This Row],[Day]], ch_table[Duration]))</f>
        <v/>
      </c>
      <c r="I461" s="40">
        <f>SUM(INDEX(ch_table[Duration],1):ch_table[[#This Row],[Duration]])</f>
        <v>13.924305555555559</v>
      </c>
      <c r="J461" s="4" cm="1">
        <f t="array" ref="J4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61" s="4" t="str" cm="1">
        <f t="array" ref="K4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61" s="4" t="str">
        <f>IF(ch_table[[#This Row],[Subject 1]]&lt;&gt;"House rose", "",SUMIF(ch_table[Day], ch_table[[#This Row],[Day]], ch_table[AAT]))</f>
        <v/>
      </c>
      <c r="M461" s="39">
        <f>SUM(INDEX(ch_table[AAT],1):ch_table[[#This Row],[AAT]])</f>
        <v>0.59027777777777746</v>
      </c>
    </row>
    <row r="462" spans="1:13" ht="32" x14ac:dyDescent="0.2">
      <c r="A462" s="2">
        <v>47</v>
      </c>
      <c r="B462" s="3">
        <v>45329</v>
      </c>
      <c r="C462" s="4">
        <v>0.52500000000000002</v>
      </c>
      <c r="D462" s="8" t="s">
        <v>27</v>
      </c>
      <c r="E462" s="9" t="s">
        <v>532</v>
      </c>
      <c r="G462" s="4" cm="1">
        <f t="array" ref="G4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5.0000000000000044E-2</v>
      </c>
      <c r="H462" s="4" t="str">
        <f>IF(ch_table[[#This Row],[Subject 1]]&lt;&gt;"House rose", "",SUMIF(ch_table[Day], ch_table[[#This Row],[Day]], ch_table[Duration]))</f>
        <v/>
      </c>
      <c r="I462" s="40">
        <f>SUM(INDEX(ch_table[Duration],1):ch_table[[#This Row],[Duration]])</f>
        <v>13.97430555555556</v>
      </c>
      <c r="J462" s="4" cm="1">
        <f t="array" ref="J4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62" s="4" t="str" cm="1">
        <f t="array" ref="K4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62" s="4" t="str">
        <f>IF(ch_table[[#This Row],[Subject 1]]&lt;&gt;"House rose", "",SUMIF(ch_table[Day], ch_table[[#This Row],[Day]], ch_table[AAT]))</f>
        <v/>
      </c>
      <c r="M462" s="39">
        <f>SUM(INDEX(ch_table[AAT],1):ch_table[[#This Row],[AAT]])</f>
        <v>0.59027777777777746</v>
      </c>
    </row>
    <row r="463" spans="1:13" ht="48" x14ac:dyDescent="0.2">
      <c r="A463" s="2">
        <v>47</v>
      </c>
      <c r="B463" s="3">
        <v>45329</v>
      </c>
      <c r="C463" s="4">
        <v>0.57500000000000007</v>
      </c>
      <c r="D463" s="8" t="s">
        <v>185</v>
      </c>
      <c r="E463" s="9" t="s">
        <v>533</v>
      </c>
      <c r="G463" s="4" cm="1">
        <f t="array" ref="G4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7.6388888888887507E-3</v>
      </c>
      <c r="H463" s="4" t="str">
        <f>IF(ch_table[[#This Row],[Subject 1]]&lt;&gt;"House rose", "",SUMIF(ch_table[Day], ch_table[[#This Row],[Day]], ch_table[Duration]))</f>
        <v/>
      </c>
      <c r="I463" s="40">
        <f>SUM(INDEX(ch_table[Duration],1):ch_table[[#This Row],[Duration]])</f>
        <v>13.981944444444448</v>
      </c>
      <c r="J463" s="4" cm="1">
        <f t="array" ref="J4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63" s="4" t="str" cm="1">
        <f t="array" ref="K4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63" s="4" t="str">
        <f>IF(ch_table[[#This Row],[Subject 1]]&lt;&gt;"House rose", "",SUMIF(ch_table[Day], ch_table[[#This Row],[Day]], ch_table[AAT]))</f>
        <v/>
      </c>
      <c r="M463" s="39">
        <f>SUM(INDEX(ch_table[AAT],1):ch_table[[#This Row],[AAT]])</f>
        <v>0.59027777777777746</v>
      </c>
    </row>
    <row r="464" spans="1:13" ht="16" x14ac:dyDescent="0.2">
      <c r="A464" s="2">
        <v>47</v>
      </c>
      <c r="B464" s="3">
        <v>45329</v>
      </c>
      <c r="C464" s="4">
        <v>0.58263888888888882</v>
      </c>
      <c r="D464" s="8" t="s">
        <v>194</v>
      </c>
      <c r="E464" s="9" t="s">
        <v>619</v>
      </c>
      <c r="G464" s="4" cm="1">
        <f t="array" ref="G4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7.6388888888889728E-3</v>
      </c>
      <c r="H464" s="4" t="str">
        <f>IF(ch_table[[#This Row],[Subject 1]]&lt;&gt;"House rose", "",SUMIF(ch_table[Day], ch_table[[#This Row],[Day]], ch_table[Duration]))</f>
        <v/>
      </c>
      <c r="I464" s="40">
        <f>SUM(INDEX(ch_table[Duration],1):ch_table[[#This Row],[Duration]])</f>
        <v>13.989583333333337</v>
      </c>
      <c r="J464" s="4" cm="1">
        <f t="array" ref="J4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64" s="4" t="str" cm="1">
        <f t="array" ref="K4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64" s="4" t="str">
        <f>IF(ch_table[[#This Row],[Subject 1]]&lt;&gt;"House rose", "",SUMIF(ch_table[Day], ch_table[[#This Row],[Day]], ch_table[AAT]))</f>
        <v/>
      </c>
      <c r="M464" s="39">
        <f>SUM(INDEX(ch_table[AAT],1):ch_table[[#This Row],[AAT]])</f>
        <v>0.59027777777777746</v>
      </c>
    </row>
    <row r="465" spans="1:13" ht="16" x14ac:dyDescent="0.2">
      <c r="A465" s="2">
        <v>47</v>
      </c>
      <c r="B465" s="3">
        <v>45329</v>
      </c>
      <c r="C465" s="4">
        <v>0.59027777777777779</v>
      </c>
      <c r="D465" s="8" t="s">
        <v>104</v>
      </c>
      <c r="E465" s="9" t="s">
        <v>534</v>
      </c>
      <c r="G465" s="4" cm="1">
        <f t="array" ref="G4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3.8888888888888862E-2</v>
      </c>
      <c r="H465" s="4" t="str">
        <f>IF(ch_table[[#This Row],[Subject 1]]&lt;&gt;"House rose", "",SUMIF(ch_table[Day], ch_table[[#This Row],[Day]], ch_table[Duration]))</f>
        <v/>
      </c>
      <c r="I465" s="40">
        <f>SUM(INDEX(ch_table[Duration],1):ch_table[[#This Row],[Duration]])</f>
        <v>14.028472222222227</v>
      </c>
      <c r="J465" s="4" cm="1">
        <f t="array" ref="J4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65" s="4" t="str" cm="1">
        <f t="array" ref="K4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65" s="4" t="str">
        <f>IF(ch_table[[#This Row],[Subject 1]]&lt;&gt;"House rose", "",SUMIF(ch_table[Day], ch_table[[#This Row],[Day]], ch_table[AAT]))</f>
        <v/>
      </c>
      <c r="M465" s="39">
        <f>SUM(INDEX(ch_table[AAT],1):ch_table[[#This Row],[AAT]])</f>
        <v>0.59027777777777746</v>
      </c>
    </row>
    <row r="466" spans="1:13" ht="32" x14ac:dyDescent="0.2">
      <c r="A466" s="2">
        <v>47</v>
      </c>
      <c r="B466" s="3">
        <v>45329</v>
      </c>
      <c r="C466" s="4">
        <v>0.62916666666666665</v>
      </c>
      <c r="D466" s="8" t="s">
        <v>104</v>
      </c>
      <c r="E466" s="9" t="s">
        <v>535</v>
      </c>
      <c r="G466" s="4" cm="1">
        <f t="array" ref="G4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0.10069444444444442</v>
      </c>
      <c r="H466" s="4" t="str">
        <f>IF(ch_table[[#This Row],[Subject 1]]&lt;&gt;"House rose", "",SUMIF(ch_table[Day], ch_table[[#This Row],[Day]], ch_table[Duration]))</f>
        <v/>
      </c>
      <c r="I466" s="40">
        <f>SUM(INDEX(ch_table[Duration],1):ch_table[[#This Row],[Duration]])</f>
        <v>14.129166666666672</v>
      </c>
      <c r="J466" s="4" cm="1">
        <f t="array" ref="J4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66" s="4" t="str" cm="1">
        <f t="array" ref="K4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66" s="4" t="str">
        <f>IF(ch_table[[#This Row],[Subject 1]]&lt;&gt;"House rose", "",SUMIF(ch_table[Day], ch_table[[#This Row],[Day]], ch_table[AAT]))</f>
        <v/>
      </c>
      <c r="M466" s="39">
        <f>SUM(INDEX(ch_table[AAT],1):ch_table[[#This Row],[AAT]])</f>
        <v>0.59027777777777746</v>
      </c>
    </row>
    <row r="467" spans="1:13" ht="16" x14ac:dyDescent="0.2">
      <c r="A467" s="2">
        <v>47</v>
      </c>
      <c r="B467" s="3">
        <v>45329</v>
      </c>
      <c r="C467" s="4">
        <v>0.72986111111111107</v>
      </c>
      <c r="D467" s="8" t="s">
        <v>20</v>
      </c>
      <c r="E467" s="9" t="s">
        <v>536</v>
      </c>
      <c r="G467" s="4" cm="1">
        <f t="array" ref="G4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3.0555555555555558E-2</v>
      </c>
      <c r="H467" s="4" t="str">
        <f>IF(ch_table[[#This Row],[Subject 1]]&lt;&gt;"House rose", "",SUMIF(ch_table[Day], ch_table[[#This Row],[Day]], ch_table[Duration]))</f>
        <v/>
      </c>
      <c r="I467" s="40">
        <f>SUM(INDEX(ch_table[Duration],1):ch_table[[#This Row],[Duration]])</f>
        <v>14.159722222222227</v>
      </c>
      <c r="J467" s="4" cm="1">
        <f t="array" ref="J4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67" s="4" t="str" cm="1">
        <f t="array" ref="K4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67" s="4" t="str">
        <f>IF(ch_table[[#This Row],[Subject 1]]&lt;&gt;"House rose", "",SUMIF(ch_table[Day], ch_table[[#This Row],[Day]], ch_table[AAT]))</f>
        <v/>
      </c>
      <c r="M467" s="39">
        <f>SUM(INDEX(ch_table[AAT],1):ch_table[[#This Row],[AAT]])</f>
        <v>0.59027777777777746</v>
      </c>
    </row>
    <row r="468" spans="1:13" x14ac:dyDescent="0.2">
      <c r="A468" s="2">
        <v>47</v>
      </c>
      <c r="B468" s="3">
        <v>45329</v>
      </c>
      <c r="C468" s="4">
        <v>0.76041666666666663</v>
      </c>
      <c r="D468" s="8" t="s">
        <v>22</v>
      </c>
      <c r="G468" s="4" t="str" cm="1">
        <f t="array" ref="G4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468" s="4">
        <f>IF(ch_table[[#This Row],[Subject 1]]&lt;&gt;"House rose", "",SUMIF(ch_table[Day], ch_table[[#This Row],[Day]], ch_table[Duration]))</f>
        <v>0.28124999999999994</v>
      </c>
      <c r="I468" s="40">
        <f>SUM(INDEX(ch_table[Duration],1):ch_table[[#This Row],[Duration]])</f>
        <v>14.159722222222227</v>
      </c>
      <c r="J468" s="4" cm="1">
        <f t="array" ref="J4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68" s="4" t="str" cm="1">
        <f t="array" ref="K4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68" s="4">
        <f>IF(ch_table[[#This Row],[Subject 1]]&lt;&gt;"House rose", "",SUMIF(ch_table[Day], ch_table[[#This Row],[Day]], ch_table[AAT]))</f>
        <v>0</v>
      </c>
      <c r="M468" s="39">
        <f>SUM(INDEX(ch_table[AAT],1):ch_table[[#This Row],[AAT]])</f>
        <v>0.59027777777777746</v>
      </c>
    </row>
    <row r="469" spans="1:13" x14ac:dyDescent="0.2">
      <c r="A469" s="2">
        <v>48</v>
      </c>
      <c r="B469" s="3">
        <v>45330</v>
      </c>
      <c r="C469" s="4">
        <v>0.39583333333333331</v>
      </c>
      <c r="D469" s="8" t="s">
        <v>13</v>
      </c>
      <c r="G469" s="4" cm="1">
        <f t="array" ref="G4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469" s="4" t="str">
        <f>IF(ch_table[[#This Row],[Subject 1]]&lt;&gt;"House rose", "",SUMIF(ch_table[Day], ch_table[[#This Row],[Day]], ch_table[Duration]))</f>
        <v/>
      </c>
      <c r="I469" s="40">
        <f>SUM(INDEX(ch_table[Duration],1):ch_table[[#This Row],[Duration]])</f>
        <v>14.162500000000005</v>
      </c>
      <c r="J469" s="4" cm="1">
        <f t="array" ref="J4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69" s="4" t="str" cm="1">
        <f t="array" ref="K4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69" s="4" t="str">
        <f>IF(ch_table[[#This Row],[Subject 1]]&lt;&gt;"House rose", "",SUMIF(ch_table[Day], ch_table[[#This Row],[Day]], ch_table[AAT]))</f>
        <v/>
      </c>
      <c r="M469" s="39">
        <f>SUM(INDEX(ch_table[AAT],1):ch_table[[#This Row],[AAT]])</f>
        <v>0.59027777777777746</v>
      </c>
    </row>
    <row r="470" spans="1:13" ht="16" x14ac:dyDescent="0.2">
      <c r="A470" s="2">
        <v>48</v>
      </c>
      <c r="B470" s="3">
        <v>45330</v>
      </c>
      <c r="C470" s="4">
        <v>0.39861111111111108</v>
      </c>
      <c r="D470" s="8" t="s">
        <v>41</v>
      </c>
      <c r="E470" s="9" t="s">
        <v>401</v>
      </c>
      <c r="G470" s="4" cm="1">
        <f t="array" ref="G4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2.8472222222222232E-2</v>
      </c>
      <c r="H470" s="4" t="str">
        <f>IF(ch_table[[#This Row],[Subject 1]]&lt;&gt;"House rose", "",SUMIF(ch_table[Day], ch_table[[#This Row],[Day]], ch_table[Duration]))</f>
        <v/>
      </c>
      <c r="I470" s="40">
        <f>SUM(INDEX(ch_table[Duration],1):ch_table[[#This Row],[Duration]])</f>
        <v>14.190972222222227</v>
      </c>
      <c r="J470" s="4" cm="1">
        <f t="array" ref="J4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70" s="4" t="str" cm="1">
        <f t="array" ref="K4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70" s="4" t="str">
        <f>IF(ch_table[[#This Row],[Subject 1]]&lt;&gt;"House rose", "",SUMIF(ch_table[Day], ch_table[[#This Row],[Day]], ch_table[AAT]))</f>
        <v/>
      </c>
      <c r="M470" s="39">
        <f>SUM(INDEX(ch_table[AAT],1):ch_table[[#This Row],[AAT]])</f>
        <v>0.59027777777777746</v>
      </c>
    </row>
    <row r="471" spans="1:13" ht="16" x14ac:dyDescent="0.2">
      <c r="A471" s="2">
        <v>48</v>
      </c>
      <c r="B471" s="3">
        <v>45330</v>
      </c>
      <c r="C471" s="4">
        <v>0.42708333333333331</v>
      </c>
      <c r="D471" s="8" t="s">
        <v>43</v>
      </c>
      <c r="E471" s="9" t="s">
        <v>401</v>
      </c>
      <c r="G471" s="4" cm="1">
        <f t="array" ref="G4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1.1111111111111183E-2</v>
      </c>
      <c r="H471" s="4" t="str">
        <f>IF(ch_table[[#This Row],[Subject 1]]&lt;&gt;"House rose", "",SUMIF(ch_table[Day], ch_table[[#This Row],[Day]], ch_table[Duration]))</f>
        <v/>
      </c>
      <c r="I471" s="40">
        <f>SUM(INDEX(ch_table[Duration],1):ch_table[[#This Row],[Duration]])</f>
        <v>14.202083333333338</v>
      </c>
      <c r="J471" s="4" cm="1">
        <f t="array" ref="J4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71" s="4" t="str" cm="1">
        <f t="array" ref="K4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71" s="4" t="str">
        <f>IF(ch_table[[#This Row],[Subject 1]]&lt;&gt;"House rose", "",SUMIF(ch_table[Day], ch_table[[#This Row],[Day]], ch_table[AAT]))</f>
        <v/>
      </c>
      <c r="M471" s="39">
        <f>SUM(INDEX(ch_table[AAT],1):ch_table[[#This Row],[AAT]])</f>
        <v>0.59027777777777746</v>
      </c>
    </row>
    <row r="472" spans="1:13" ht="16" x14ac:dyDescent="0.2">
      <c r="A472" s="2">
        <v>48</v>
      </c>
      <c r="B472" s="3">
        <v>45330</v>
      </c>
      <c r="C472" s="4">
        <v>0.4381944444444445</v>
      </c>
      <c r="D472" s="8" t="s">
        <v>35</v>
      </c>
      <c r="E472" s="9" t="s">
        <v>36</v>
      </c>
      <c r="G472" s="4" cm="1">
        <f t="array" ref="G4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4.166666666666663E-2</v>
      </c>
      <c r="H472" s="4" t="str">
        <f>IF(ch_table[[#This Row],[Subject 1]]&lt;&gt;"House rose", "",SUMIF(ch_table[Day], ch_table[[#This Row],[Day]], ch_table[Duration]))</f>
        <v/>
      </c>
      <c r="I472" s="40">
        <f>SUM(INDEX(ch_table[Duration],1):ch_table[[#This Row],[Duration]])</f>
        <v>14.243750000000004</v>
      </c>
      <c r="J472" s="4" cm="1">
        <f t="array" ref="J4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72" s="4" t="str" cm="1">
        <f t="array" ref="K4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72" s="4" t="str">
        <f>IF(ch_table[[#This Row],[Subject 1]]&lt;&gt;"House rose", "",SUMIF(ch_table[Day], ch_table[[#This Row],[Day]], ch_table[AAT]))</f>
        <v/>
      </c>
      <c r="M472" s="39">
        <f>SUM(INDEX(ch_table[AAT],1):ch_table[[#This Row],[AAT]])</f>
        <v>0.59027777777777746</v>
      </c>
    </row>
    <row r="473" spans="1:13" ht="16" x14ac:dyDescent="0.2">
      <c r="A473" s="2">
        <v>48</v>
      </c>
      <c r="B473" s="3">
        <v>45330</v>
      </c>
      <c r="C473" s="4">
        <v>0.47986111111111113</v>
      </c>
      <c r="D473" s="8" t="s">
        <v>27</v>
      </c>
      <c r="E473" s="9" t="s">
        <v>537</v>
      </c>
      <c r="G473" s="4" cm="1">
        <f t="array" ref="G4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2.4305555555555525E-2</v>
      </c>
      <c r="H473" s="4" t="str">
        <f>IF(ch_table[[#This Row],[Subject 1]]&lt;&gt;"House rose", "",SUMIF(ch_table[Day], ch_table[[#This Row],[Day]], ch_table[Duration]))</f>
        <v/>
      </c>
      <c r="I473" s="40">
        <f>SUM(INDEX(ch_table[Duration],1):ch_table[[#This Row],[Duration]])</f>
        <v>14.268055555555559</v>
      </c>
      <c r="J473" s="4" cm="1">
        <f t="array" ref="J4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73" s="4" t="str" cm="1">
        <f t="array" ref="K4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73" s="4" t="str">
        <f>IF(ch_table[[#This Row],[Subject 1]]&lt;&gt;"House rose", "",SUMIF(ch_table[Day], ch_table[[#This Row],[Day]], ch_table[AAT]))</f>
        <v/>
      </c>
      <c r="M473" s="39">
        <f>SUM(INDEX(ch_table[AAT],1):ch_table[[#This Row],[AAT]])</f>
        <v>0.59027777777777746</v>
      </c>
    </row>
    <row r="474" spans="1:13" ht="16" x14ac:dyDescent="0.2">
      <c r="A474" s="2">
        <v>48</v>
      </c>
      <c r="B474" s="3">
        <v>45330</v>
      </c>
      <c r="C474" s="4">
        <v>0.50416666666666665</v>
      </c>
      <c r="D474" s="8" t="s">
        <v>165</v>
      </c>
      <c r="E474" s="9" t="s">
        <v>538</v>
      </c>
      <c r="G474" s="4" cm="1">
        <f t="array" ref="G4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4.0277777777777746E-2</v>
      </c>
      <c r="H474" s="4" t="str">
        <f>IF(ch_table[[#This Row],[Subject 1]]&lt;&gt;"House rose", "",SUMIF(ch_table[Day], ch_table[[#This Row],[Day]], ch_table[Duration]))</f>
        <v/>
      </c>
      <c r="I474" s="40">
        <f>SUM(INDEX(ch_table[Duration],1):ch_table[[#This Row],[Duration]])</f>
        <v>14.308333333333337</v>
      </c>
      <c r="J474" s="4" cm="1">
        <f t="array" ref="J4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74" s="4" t="str" cm="1">
        <f t="array" ref="K4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74" s="4" t="str">
        <f>IF(ch_table[[#This Row],[Subject 1]]&lt;&gt;"House rose", "",SUMIF(ch_table[Day], ch_table[[#This Row],[Day]], ch_table[AAT]))</f>
        <v/>
      </c>
      <c r="M474" s="39">
        <f>SUM(INDEX(ch_table[AAT],1):ch_table[[#This Row],[AAT]])</f>
        <v>0.59027777777777746</v>
      </c>
    </row>
    <row r="475" spans="1:13" ht="16" x14ac:dyDescent="0.2">
      <c r="A475" s="2">
        <v>48</v>
      </c>
      <c r="B475" s="3">
        <v>45330</v>
      </c>
      <c r="C475" s="4">
        <v>0.5444444444444444</v>
      </c>
      <c r="D475" s="8" t="s">
        <v>165</v>
      </c>
      <c r="E475" s="9" t="s">
        <v>539</v>
      </c>
      <c r="G475" s="4" cm="1">
        <f t="array" ref="G4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8.8888888888888906E-2</v>
      </c>
      <c r="H475" s="4" t="str">
        <f>IF(ch_table[[#This Row],[Subject 1]]&lt;&gt;"House rose", "",SUMIF(ch_table[Day], ch_table[[#This Row],[Day]], ch_table[Duration]))</f>
        <v/>
      </c>
      <c r="I475" s="40">
        <f>SUM(INDEX(ch_table[Duration],1):ch_table[[#This Row],[Duration]])</f>
        <v>14.397222222222226</v>
      </c>
      <c r="J475" s="4" cm="1">
        <f t="array" ref="J4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75" s="4" t="str" cm="1">
        <f t="array" ref="K4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75" s="4" t="str">
        <f>IF(ch_table[[#This Row],[Subject 1]]&lt;&gt;"House rose", "",SUMIF(ch_table[Day], ch_table[[#This Row],[Day]], ch_table[AAT]))</f>
        <v/>
      </c>
      <c r="M475" s="39">
        <f>SUM(INDEX(ch_table[AAT],1):ch_table[[#This Row],[AAT]])</f>
        <v>0.59027777777777746</v>
      </c>
    </row>
    <row r="476" spans="1:13" ht="16" x14ac:dyDescent="0.2">
      <c r="A476" s="2">
        <v>48</v>
      </c>
      <c r="B476" s="3">
        <v>45330</v>
      </c>
      <c r="C476" s="4">
        <v>0.6333333333333333</v>
      </c>
      <c r="D476" s="8" t="s">
        <v>20</v>
      </c>
      <c r="E476" s="9" t="s">
        <v>540</v>
      </c>
      <c r="G476" s="4" cm="1">
        <f t="array" ref="G4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1.6666666666666718E-2</v>
      </c>
      <c r="H476" s="4" t="str">
        <f>IF(ch_table[[#This Row],[Subject 1]]&lt;&gt;"House rose", "",SUMIF(ch_table[Day], ch_table[[#This Row],[Day]], ch_table[Duration]))</f>
        <v/>
      </c>
      <c r="I476" s="40">
        <f>SUM(INDEX(ch_table[Duration],1):ch_table[[#This Row],[Duration]])</f>
        <v>14.413888888888893</v>
      </c>
      <c r="J476" s="4" cm="1">
        <f t="array" ref="J4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76" s="4" t="str" cm="1">
        <f t="array" ref="K4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76" s="4" t="str">
        <f>IF(ch_table[[#This Row],[Subject 1]]&lt;&gt;"House rose", "",SUMIF(ch_table[Day], ch_table[[#This Row],[Day]], ch_table[AAT]))</f>
        <v/>
      </c>
      <c r="M476" s="39">
        <f>SUM(INDEX(ch_table[AAT],1):ch_table[[#This Row],[AAT]])</f>
        <v>0.59027777777777746</v>
      </c>
    </row>
    <row r="477" spans="1:13" x14ac:dyDescent="0.2">
      <c r="A477" s="2">
        <v>48</v>
      </c>
      <c r="B477" s="3">
        <v>45330</v>
      </c>
      <c r="C477" s="4">
        <v>0.65</v>
      </c>
      <c r="D477" s="8" t="s">
        <v>22</v>
      </c>
      <c r="G477" s="4" t="str" cm="1">
        <f t="array" ref="G4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477" s="4">
        <f>IF(ch_table[[#This Row],[Subject 1]]&lt;&gt;"House rose", "",SUMIF(ch_table[Day], ch_table[[#This Row],[Day]], ch_table[Duration]))</f>
        <v>0.25416666666666671</v>
      </c>
      <c r="I477" s="40">
        <f>SUM(INDEX(ch_table[Duration],1):ch_table[[#This Row],[Duration]])</f>
        <v>14.413888888888893</v>
      </c>
      <c r="J477" s="4" cm="1">
        <f t="array" ref="J4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77" s="4" t="str" cm="1">
        <f t="array" ref="K4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77" s="4">
        <f>IF(ch_table[[#This Row],[Subject 1]]&lt;&gt;"House rose", "",SUMIF(ch_table[Day], ch_table[[#This Row],[Day]], ch_table[AAT]))</f>
        <v>0</v>
      </c>
      <c r="M477" s="39">
        <f>SUM(INDEX(ch_table[AAT],1):ch_table[[#This Row],[AAT]])</f>
        <v>0.59027777777777746</v>
      </c>
    </row>
    <row r="478" spans="1:13" x14ac:dyDescent="0.2">
      <c r="A478" s="2">
        <v>49</v>
      </c>
      <c r="B478" s="3">
        <v>45341</v>
      </c>
      <c r="C478" s="4">
        <v>0.60416666666666663</v>
      </c>
      <c r="D478" s="8" t="s">
        <v>13</v>
      </c>
      <c r="G478" s="4" cm="1">
        <f t="array" ref="G4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478" s="4" t="str">
        <f>IF(ch_table[[#This Row],[Subject 1]]&lt;&gt;"House rose", "",SUMIF(ch_table[Day], ch_table[[#This Row],[Day]], ch_table[Duration]))</f>
        <v/>
      </c>
      <c r="I478" s="40">
        <f>SUM(INDEX(ch_table[Duration],1):ch_table[[#This Row],[Duration]])</f>
        <v>14.413888888888893</v>
      </c>
      <c r="J478" s="4" cm="1">
        <f t="array" ref="J4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78" s="4" t="str" cm="1">
        <f t="array" ref="K4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78" s="4" t="str">
        <f>IF(ch_table[[#This Row],[Subject 1]]&lt;&gt;"House rose", "",SUMIF(ch_table[Day], ch_table[[#This Row],[Day]], ch_table[AAT]))</f>
        <v/>
      </c>
      <c r="M478" s="39">
        <f>SUM(INDEX(ch_table[AAT],1):ch_table[[#This Row],[AAT]])</f>
        <v>0.59027777777777746</v>
      </c>
    </row>
    <row r="479" spans="1:13" x14ac:dyDescent="0.2">
      <c r="A479" s="2">
        <v>49</v>
      </c>
      <c r="B479" s="3">
        <v>45341</v>
      </c>
      <c r="C479" s="4">
        <v>0.60416666666666663</v>
      </c>
      <c r="D479" s="8" t="s">
        <v>178</v>
      </c>
      <c r="G479" s="4" cm="1">
        <f t="array" ref="G4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5.5555555555555358E-3</v>
      </c>
      <c r="H479" s="4" t="str">
        <f>IF(ch_table[[#This Row],[Subject 1]]&lt;&gt;"House rose", "",SUMIF(ch_table[Day], ch_table[[#This Row],[Day]], ch_table[Duration]))</f>
        <v/>
      </c>
      <c r="I479" s="40">
        <f>SUM(INDEX(ch_table[Duration],1):ch_table[[#This Row],[Duration]])</f>
        <v>14.419444444444448</v>
      </c>
      <c r="J479" s="4" cm="1">
        <f t="array" ref="J4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79" s="4" t="str" cm="1">
        <f t="array" ref="K4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79" s="4" t="str">
        <f>IF(ch_table[[#This Row],[Subject 1]]&lt;&gt;"House rose", "",SUMIF(ch_table[Day], ch_table[[#This Row],[Day]], ch_table[AAT]))</f>
        <v/>
      </c>
      <c r="M479" s="39">
        <f>SUM(INDEX(ch_table[AAT],1):ch_table[[#This Row],[AAT]])</f>
        <v>0.59027777777777746</v>
      </c>
    </row>
    <row r="480" spans="1:13" ht="16" x14ac:dyDescent="0.2">
      <c r="A480" s="2">
        <v>49</v>
      </c>
      <c r="B480" s="3">
        <v>45341</v>
      </c>
      <c r="C480" s="4">
        <v>0.60972222222222217</v>
      </c>
      <c r="D480" s="8" t="s">
        <v>41</v>
      </c>
      <c r="E480" s="9" t="s">
        <v>71</v>
      </c>
      <c r="G480" s="4" cm="1">
        <f t="array" ref="G4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2.7777777777777901E-2</v>
      </c>
      <c r="H480" s="4" t="str">
        <f>IF(ch_table[[#This Row],[Subject 1]]&lt;&gt;"House rose", "",SUMIF(ch_table[Day], ch_table[[#This Row],[Day]], ch_table[Duration]))</f>
        <v/>
      </c>
      <c r="I480" s="40">
        <f>SUM(INDEX(ch_table[Duration],1):ch_table[[#This Row],[Duration]])</f>
        <v>14.447222222222226</v>
      </c>
      <c r="J480" s="4" cm="1">
        <f t="array" ref="J4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80" s="4" t="str" cm="1">
        <f t="array" ref="K4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80" s="4" t="str">
        <f>IF(ch_table[[#This Row],[Subject 1]]&lt;&gt;"House rose", "",SUMIF(ch_table[Day], ch_table[[#This Row],[Day]], ch_table[AAT]))</f>
        <v/>
      </c>
      <c r="M480" s="39">
        <f>SUM(INDEX(ch_table[AAT],1):ch_table[[#This Row],[AAT]])</f>
        <v>0.59027777777777746</v>
      </c>
    </row>
    <row r="481" spans="1:13" ht="16" x14ac:dyDescent="0.2">
      <c r="A481" s="2">
        <v>49</v>
      </c>
      <c r="B481" s="3">
        <v>45341</v>
      </c>
      <c r="C481" s="4">
        <v>0.63750000000000007</v>
      </c>
      <c r="D481" s="8" t="s">
        <v>43</v>
      </c>
      <c r="E481" s="9" t="s">
        <v>71</v>
      </c>
      <c r="G481" s="4" cm="1">
        <f t="array" ref="G4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9.7222222222221877E-3</v>
      </c>
      <c r="H481" s="4" t="str">
        <f>IF(ch_table[[#This Row],[Subject 1]]&lt;&gt;"House rose", "",SUMIF(ch_table[Day], ch_table[[#This Row],[Day]], ch_table[Duration]))</f>
        <v/>
      </c>
      <c r="I481" s="40">
        <f>SUM(INDEX(ch_table[Duration],1):ch_table[[#This Row],[Duration]])</f>
        <v>14.456944444444449</v>
      </c>
      <c r="J481" s="4" cm="1">
        <f t="array" ref="J4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81" s="4" t="str" cm="1">
        <f t="array" ref="K4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81" s="4" t="str">
        <f>IF(ch_table[[#This Row],[Subject 1]]&lt;&gt;"House rose", "",SUMIF(ch_table[Day], ch_table[[#This Row],[Day]], ch_table[AAT]))</f>
        <v/>
      </c>
      <c r="M481" s="39">
        <f>SUM(INDEX(ch_table[AAT],1):ch_table[[#This Row],[AAT]])</f>
        <v>0.59027777777777746</v>
      </c>
    </row>
    <row r="482" spans="1:13" ht="32" x14ac:dyDescent="0.2">
      <c r="A482" s="2">
        <v>49</v>
      </c>
      <c r="B482" s="3">
        <v>45341</v>
      </c>
      <c r="C482" s="4">
        <v>0.64722222222222225</v>
      </c>
      <c r="D482" s="8" t="s">
        <v>24</v>
      </c>
      <c r="E482" s="9" t="s">
        <v>541</v>
      </c>
      <c r="G482" s="4" cm="1">
        <f t="array" ref="G4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3.1944444444444442E-2</v>
      </c>
      <c r="H482" s="4" t="str">
        <f>IF(ch_table[[#This Row],[Subject 1]]&lt;&gt;"House rose", "",SUMIF(ch_table[Day], ch_table[[#This Row],[Day]], ch_table[Duration]))</f>
        <v/>
      </c>
      <c r="I482" s="40">
        <f>SUM(INDEX(ch_table[Duration],1):ch_table[[#This Row],[Duration]])</f>
        <v>14.488888888888894</v>
      </c>
      <c r="J482" s="4" cm="1">
        <f t="array" ref="J4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82" s="4" t="str" cm="1">
        <f t="array" ref="K4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82" s="4" t="str">
        <f>IF(ch_table[[#This Row],[Subject 1]]&lt;&gt;"House rose", "",SUMIF(ch_table[Day], ch_table[[#This Row],[Day]], ch_table[AAT]))</f>
        <v/>
      </c>
      <c r="M482" s="39">
        <f>SUM(INDEX(ch_table[AAT],1):ch_table[[#This Row],[AAT]])</f>
        <v>0.59027777777777746</v>
      </c>
    </row>
    <row r="483" spans="1:13" ht="48" x14ac:dyDescent="0.2">
      <c r="A483" s="2">
        <v>49</v>
      </c>
      <c r="B483" s="3">
        <v>45341</v>
      </c>
      <c r="C483" s="4">
        <v>0.6791666666666667</v>
      </c>
      <c r="D483" s="8" t="s">
        <v>27</v>
      </c>
      <c r="E483" s="9" t="s">
        <v>542</v>
      </c>
      <c r="G483" s="4" cm="1">
        <f t="array" ref="G4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3.4027777777777768E-2</v>
      </c>
      <c r="H483" s="4" t="str">
        <f>IF(ch_table[[#This Row],[Subject 1]]&lt;&gt;"House rose", "",SUMIF(ch_table[Day], ch_table[[#This Row],[Day]], ch_table[Duration]))</f>
        <v/>
      </c>
      <c r="I483" s="40">
        <f>SUM(INDEX(ch_table[Duration],1):ch_table[[#This Row],[Duration]])</f>
        <v>14.522916666666672</v>
      </c>
      <c r="J483" s="4" cm="1">
        <f t="array" ref="J4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83" s="4" t="str" cm="1">
        <f t="array" ref="K4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83" s="4" t="str">
        <f>IF(ch_table[[#This Row],[Subject 1]]&lt;&gt;"House rose", "",SUMIF(ch_table[Day], ch_table[[#This Row],[Day]], ch_table[AAT]))</f>
        <v/>
      </c>
      <c r="M483" s="39">
        <f>SUM(INDEX(ch_table[AAT],1):ch_table[[#This Row],[AAT]])</f>
        <v>0.59027777777777746</v>
      </c>
    </row>
    <row r="484" spans="1:13" ht="48" x14ac:dyDescent="0.2">
      <c r="A484" s="2">
        <v>49</v>
      </c>
      <c r="B484" s="3">
        <v>45341</v>
      </c>
      <c r="C484" s="4">
        <v>0.71319444444444446</v>
      </c>
      <c r="D484" s="8" t="s">
        <v>27</v>
      </c>
      <c r="E484" s="9" t="s">
        <v>543</v>
      </c>
      <c r="G484" s="4" cm="1">
        <f t="array" ref="G4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2.6388888888888906E-2</v>
      </c>
      <c r="H484" s="4" t="str">
        <f>IF(ch_table[[#This Row],[Subject 1]]&lt;&gt;"House rose", "",SUMIF(ch_table[Day], ch_table[[#This Row],[Day]], ch_table[Duration]))</f>
        <v/>
      </c>
      <c r="I484" s="40">
        <f>SUM(INDEX(ch_table[Duration],1):ch_table[[#This Row],[Duration]])</f>
        <v>14.549305555555561</v>
      </c>
      <c r="J484" s="4" cm="1">
        <f t="array" ref="J4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84" s="4" t="str" cm="1">
        <f t="array" ref="K4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84" s="4" t="str">
        <f>IF(ch_table[[#This Row],[Subject 1]]&lt;&gt;"House rose", "",SUMIF(ch_table[Day], ch_table[[#This Row],[Day]], ch_table[AAT]))</f>
        <v/>
      </c>
      <c r="M484" s="39">
        <f>SUM(INDEX(ch_table[AAT],1):ch_table[[#This Row],[AAT]])</f>
        <v>0.59027777777777746</v>
      </c>
    </row>
    <row r="485" spans="1:13" ht="32" x14ac:dyDescent="0.2">
      <c r="A485" s="2">
        <v>49</v>
      </c>
      <c r="B485" s="3">
        <v>45341</v>
      </c>
      <c r="C485" s="4">
        <v>0.73958333333333337</v>
      </c>
      <c r="D485" s="8" t="s">
        <v>27</v>
      </c>
      <c r="E485" s="9" t="s">
        <v>544</v>
      </c>
      <c r="G485" s="4" cm="1">
        <f t="array" ref="G4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4.6527777777777724E-2</v>
      </c>
      <c r="H485" s="4" t="str">
        <f>IF(ch_table[[#This Row],[Subject 1]]&lt;&gt;"House rose", "",SUMIF(ch_table[Day], ch_table[[#This Row],[Day]], ch_table[Duration]))</f>
        <v/>
      </c>
      <c r="I485" s="40">
        <f>SUM(INDEX(ch_table[Duration],1):ch_table[[#This Row],[Duration]])</f>
        <v>14.595833333333339</v>
      </c>
      <c r="J485" s="4" cm="1">
        <f t="array" ref="J4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85" s="4" t="str" cm="1">
        <f t="array" ref="K4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85" s="4" t="str">
        <f>IF(ch_table[[#This Row],[Subject 1]]&lt;&gt;"House rose", "",SUMIF(ch_table[Day], ch_table[[#This Row],[Day]], ch_table[AAT]))</f>
        <v/>
      </c>
      <c r="M485" s="39">
        <f>SUM(INDEX(ch_table[AAT],1):ch_table[[#This Row],[AAT]])</f>
        <v>0.59027777777777746</v>
      </c>
    </row>
    <row r="486" spans="1:13" ht="32" x14ac:dyDescent="0.2">
      <c r="A486" s="2">
        <v>49</v>
      </c>
      <c r="B486" s="3">
        <v>45341</v>
      </c>
      <c r="C486" s="4">
        <v>0.78611111111111109</v>
      </c>
      <c r="D486" s="8" t="s">
        <v>79</v>
      </c>
      <c r="E486" s="9" t="s">
        <v>545</v>
      </c>
      <c r="G486" s="4" cm="1">
        <f t="array" ref="G4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486" s="4" t="str">
        <f>IF(ch_table[[#This Row],[Subject 1]]&lt;&gt;"House rose", "",SUMIF(ch_table[Day], ch_table[[#This Row],[Day]], ch_table[Duration]))</f>
        <v/>
      </c>
      <c r="I486" s="40">
        <f>SUM(INDEX(ch_table[Duration],1):ch_table[[#This Row],[Duration]])</f>
        <v>14.597222222222227</v>
      </c>
      <c r="J486" s="4" cm="1">
        <f t="array" ref="J4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86" s="4" t="str" cm="1">
        <f t="array" ref="K4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86" s="4" t="str">
        <f>IF(ch_table[[#This Row],[Subject 1]]&lt;&gt;"House rose", "",SUMIF(ch_table[Day], ch_table[[#This Row],[Day]], ch_table[AAT]))</f>
        <v/>
      </c>
      <c r="M486" s="39">
        <f>SUM(INDEX(ch_table[AAT],1):ch_table[[#This Row],[AAT]])</f>
        <v>0.59027777777777746</v>
      </c>
    </row>
    <row r="487" spans="1:13" ht="16" hidden="1" x14ac:dyDescent="0.2">
      <c r="A487" s="2">
        <v>49</v>
      </c>
      <c r="B487" s="3">
        <v>45341</v>
      </c>
      <c r="C487" s="4">
        <v>0.78749999999999998</v>
      </c>
      <c r="D487" s="8" t="s">
        <v>80</v>
      </c>
      <c r="E487" s="9" t="s">
        <v>547</v>
      </c>
      <c r="F487" s="9" t="s">
        <v>82</v>
      </c>
      <c r="G487" s="4" cm="1">
        <f t="array" ref="G4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0.1166666666666667</v>
      </c>
      <c r="H487" s="4" t="str">
        <f>IF(ch_table[[#This Row],[Subject 1]]&lt;&gt;"House rose", "",SUMIF(ch_table[Day], ch_table[[#This Row],[Day]], ch_table[Duration]))</f>
        <v/>
      </c>
      <c r="I487" s="40">
        <f>SUM(INDEX(ch_table[Duration],1):ch_table[[#This Row],[Duration]])</f>
        <v>14.713888888888894</v>
      </c>
      <c r="J487" s="4" cm="1">
        <f t="array" ref="J4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87" s="4" t="str" cm="1">
        <f t="array" ref="K4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87" s="4" t="str">
        <f>IF(ch_table[[#This Row],[Subject 1]]&lt;&gt;"House rose", "",SUMIF(ch_table[Day], ch_table[[#This Row],[Day]], ch_table[AAT]))</f>
        <v/>
      </c>
      <c r="M487" s="39">
        <f>SUM(INDEX(ch_table[AAT],1):ch_table[[#This Row],[AAT]])</f>
        <v>0.59027777777777746</v>
      </c>
    </row>
    <row r="488" spans="1:13" ht="32" x14ac:dyDescent="0.2">
      <c r="A488" s="2">
        <v>49</v>
      </c>
      <c r="B488" s="3">
        <v>45341</v>
      </c>
      <c r="C488" s="4">
        <v>0.90416666666666667</v>
      </c>
      <c r="D488" s="8" t="s">
        <v>63</v>
      </c>
      <c r="E488" s="9" t="s">
        <v>548</v>
      </c>
      <c r="G488" s="4" cm="1">
        <f t="array" ref="G4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6.9444444444433095E-4</v>
      </c>
      <c r="H488" s="4" t="str">
        <f>IF(ch_table[[#This Row],[Subject 1]]&lt;&gt;"House rose", "",SUMIF(ch_table[Day], ch_table[[#This Row],[Day]], ch_table[Duration]))</f>
        <v/>
      </c>
      <c r="I488" s="40">
        <f>SUM(INDEX(ch_table[Duration],1):ch_table[[#This Row],[Duration]])</f>
        <v>14.714583333333339</v>
      </c>
      <c r="J488" s="4" cm="1">
        <f t="array" ref="J4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88" s="4" t="str" cm="1">
        <f t="array" ref="K4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88" s="4" t="str">
        <f>IF(ch_table[[#This Row],[Subject 1]]&lt;&gt;"House rose", "",SUMIF(ch_table[Day], ch_table[[#This Row],[Day]], ch_table[AAT]))</f>
        <v/>
      </c>
      <c r="M488" s="39">
        <f>SUM(INDEX(ch_table[AAT],1):ch_table[[#This Row],[AAT]])</f>
        <v>0.59027777777777746</v>
      </c>
    </row>
    <row r="489" spans="1:13" ht="16" x14ac:dyDescent="0.2">
      <c r="A489" s="2">
        <v>49</v>
      </c>
      <c r="B489" s="3">
        <v>45341</v>
      </c>
      <c r="C489" s="4">
        <v>0.90486111111111101</v>
      </c>
      <c r="D489" s="8" t="s">
        <v>20</v>
      </c>
      <c r="E489" s="9" t="s">
        <v>549</v>
      </c>
      <c r="G489" s="4" cm="1">
        <f t="array" ref="G4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2.7083333333333459E-2</v>
      </c>
      <c r="H489" s="4" t="str">
        <f>IF(ch_table[[#This Row],[Subject 1]]&lt;&gt;"House rose", "",SUMIF(ch_table[Day], ch_table[[#This Row],[Day]], ch_table[Duration]))</f>
        <v/>
      </c>
      <c r="I489" s="40">
        <f>SUM(INDEX(ch_table[Duration],1):ch_table[[#This Row],[Duration]])</f>
        <v>14.741666666666672</v>
      </c>
      <c r="J489" s="4" cm="1">
        <f t="array" ref="J4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89" s="4" cm="1">
        <f t="array" ref="K4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1.5277777777777835E-2</v>
      </c>
      <c r="L489" s="4" t="str">
        <f>IF(ch_table[[#This Row],[Subject 1]]&lt;&gt;"House rose", "",SUMIF(ch_table[Day], ch_table[[#This Row],[Day]], ch_table[AAT]))</f>
        <v/>
      </c>
      <c r="M489" s="39">
        <f>SUM(INDEX(ch_table[AAT],1):ch_table[[#This Row],[AAT]])</f>
        <v>0.60555555555555529</v>
      </c>
    </row>
    <row r="490" spans="1:13" x14ac:dyDescent="0.2">
      <c r="A490" s="2">
        <v>49</v>
      </c>
      <c r="B490" s="3">
        <v>45341</v>
      </c>
      <c r="C490" s="4">
        <v>0.93194444444444446</v>
      </c>
      <c r="D490" s="8" t="s">
        <v>22</v>
      </c>
      <c r="G490" s="4" t="str" cm="1">
        <f t="array" ref="G4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490" s="4">
        <f>IF(ch_table[[#This Row],[Subject 1]]&lt;&gt;"House rose", "",SUMIF(ch_table[Day], ch_table[[#This Row],[Day]], ch_table[Duration]))</f>
        <v>0.32777777777777783</v>
      </c>
      <c r="I490" s="40">
        <f>SUM(INDEX(ch_table[Duration],1):ch_table[[#This Row],[Duration]])</f>
        <v>14.741666666666672</v>
      </c>
      <c r="J490" s="4" cm="1">
        <f t="array" ref="J4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90" s="4" t="str" cm="1">
        <f t="array" ref="K4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90" s="4">
        <f>IF(ch_table[[#This Row],[Subject 1]]&lt;&gt;"House rose", "",SUMIF(ch_table[Day], ch_table[[#This Row],[Day]], ch_table[AAT]))</f>
        <v>1.5277777777777835E-2</v>
      </c>
      <c r="M490" s="39">
        <f>SUM(INDEX(ch_table[AAT],1):ch_table[[#This Row],[AAT]])</f>
        <v>0.60555555555555529</v>
      </c>
    </row>
    <row r="491" spans="1:13" x14ac:dyDescent="0.2">
      <c r="A491" s="2">
        <v>50</v>
      </c>
      <c r="B491" s="3">
        <v>45342</v>
      </c>
      <c r="C491" s="4">
        <v>0.47916666666666669</v>
      </c>
      <c r="D491" s="8" t="s">
        <v>13</v>
      </c>
      <c r="G491" s="4" cm="1">
        <f t="array" ref="G4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491" s="4" t="str">
        <f>IF(ch_table[[#This Row],[Subject 1]]&lt;&gt;"House rose", "",SUMIF(ch_table[Day], ch_table[[#This Row],[Day]], ch_table[Duration]))</f>
        <v/>
      </c>
      <c r="I491" s="40">
        <f>SUM(INDEX(ch_table[Duration],1):ch_table[[#This Row],[Duration]])</f>
        <v>14.744444444444451</v>
      </c>
      <c r="J491" s="4" cm="1">
        <f t="array" ref="J4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91" s="4" t="str" cm="1">
        <f t="array" ref="K4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91" s="4" t="str">
        <f>IF(ch_table[[#This Row],[Subject 1]]&lt;&gt;"House rose", "",SUMIF(ch_table[Day], ch_table[[#This Row],[Day]], ch_table[AAT]))</f>
        <v/>
      </c>
      <c r="M491" s="39">
        <f>SUM(INDEX(ch_table[AAT],1):ch_table[[#This Row],[AAT]])</f>
        <v>0.60555555555555529</v>
      </c>
    </row>
    <row r="492" spans="1:13" ht="16" x14ac:dyDescent="0.2">
      <c r="A492" s="2">
        <v>50</v>
      </c>
      <c r="B492" s="3">
        <v>45342</v>
      </c>
      <c r="C492" s="4">
        <v>0.48194444444444445</v>
      </c>
      <c r="D492" s="8" t="s">
        <v>41</v>
      </c>
      <c r="E492" s="9" t="s">
        <v>76</v>
      </c>
      <c r="G492" s="4" cm="1">
        <f t="array" ref="G4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2.9861111111111061E-2</v>
      </c>
      <c r="H492" s="4" t="str">
        <f>IF(ch_table[[#This Row],[Subject 1]]&lt;&gt;"House rose", "",SUMIF(ch_table[Day], ch_table[[#This Row],[Day]], ch_table[Duration]))</f>
        <v/>
      </c>
      <c r="I492" s="40">
        <f>SUM(INDEX(ch_table[Duration],1):ch_table[[#This Row],[Duration]])</f>
        <v>14.774305555555562</v>
      </c>
      <c r="J492" s="4" cm="1">
        <f t="array" ref="J4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92" s="4" t="str" cm="1">
        <f t="array" ref="K4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92" s="4" t="str">
        <f>IF(ch_table[[#This Row],[Subject 1]]&lt;&gt;"House rose", "",SUMIF(ch_table[Day], ch_table[[#This Row],[Day]], ch_table[AAT]))</f>
        <v/>
      </c>
      <c r="M492" s="39">
        <f>SUM(INDEX(ch_table[AAT],1):ch_table[[#This Row],[AAT]])</f>
        <v>0.60555555555555529</v>
      </c>
    </row>
    <row r="493" spans="1:13" ht="16" x14ac:dyDescent="0.2">
      <c r="A493" s="2">
        <v>50</v>
      </c>
      <c r="B493" s="3">
        <v>45342</v>
      </c>
      <c r="C493" s="4">
        <v>0.51180555555555551</v>
      </c>
      <c r="D493" s="8" t="s">
        <v>43</v>
      </c>
      <c r="E493" s="9" t="s">
        <v>76</v>
      </c>
      <c r="G493" s="4" cm="1">
        <f t="array" ref="G4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1.0416666666666741E-2</v>
      </c>
      <c r="H493" s="4" t="str">
        <f>IF(ch_table[[#This Row],[Subject 1]]&lt;&gt;"House rose", "",SUMIF(ch_table[Day], ch_table[[#This Row],[Day]], ch_table[Duration]))</f>
        <v/>
      </c>
      <c r="I493" s="40">
        <f>SUM(INDEX(ch_table[Duration],1):ch_table[[#This Row],[Duration]])</f>
        <v>14.784722222222229</v>
      </c>
      <c r="J493" s="4" cm="1">
        <f t="array" ref="J4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93" s="4" t="str" cm="1">
        <f t="array" ref="K4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93" s="4" t="str">
        <f>IF(ch_table[[#This Row],[Subject 1]]&lt;&gt;"House rose", "",SUMIF(ch_table[Day], ch_table[[#This Row],[Day]], ch_table[AAT]))</f>
        <v/>
      </c>
      <c r="M493" s="39">
        <f>SUM(INDEX(ch_table[AAT],1):ch_table[[#This Row],[AAT]])</f>
        <v>0.60555555555555529</v>
      </c>
    </row>
    <row r="494" spans="1:13" ht="48" x14ac:dyDescent="0.2">
      <c r="A494" s="2">
        <v>50</v>
      </c>
      <c r="B494" s="3">
        <v>45342</v>
      </c>
      <c r="C494" s="4">
        <v>0.52222222222222225</v>
      </c>
      <c r="D494" s="8" t="s">
        <v>24</v>
      </c>
      <c r="E494" s="9" t="s">
        <v>550</v>
      </c>
      <c r="G494" s="4" cm="1">
        <f t="array" ref="G4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2.0138888888888928E-2</v>
      </c>
      <c r="H494" s="4" t="str">
        <f>IF(ch_table[[#This Row],[Subject 1]]&lt;&gt;"House rose", "",SUMIF(ch_table[Day], ch_table[[#This Row],[Day]], ch_table[Duration]))</f>
        <v/>
      </c>
      <c r="I494" s="40">
        <f>SUM(INDEX(ch_table[Duration],1):ch_table[[#This Row],[Duration]])</f>
        <v>14.804861111111117</v>
      </c>
      <c r="J494" s="4" cm="1">
        <f t="array" ref="J4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94" s="4" t="str" cm="1">
        <f t="array" ref="K4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94" s="4" t="str">
        <f>IF(ch_table[[#This Row],[Subject 1]]&lt;&gt;"House rose", "",SUMIF(ch_table[Day], ch_table[[#This Row],[Day]], ch_table[AAT]))</f>
        <v/>
      </c>
      <c r="M494" s="39">
        <f>SUM(INDEX(ch_table[AAT],1):ch_table[[#This Row],[AAT]])</f>
        <v>0.60555555555555529</v>
      </c>
    </row>
    <row r="495" spans="1:13" ht="32" x14ac:dyDescent="0.2">
      <c r="A495" s="2">
        <v>50</v>
      </c>
      <c r="B495" s="3">
        <v>45342</v>
      </c>
      <c r="C495" s="4">
        <v>0.54236111111111118</v>
      </c>
      <c r="D495" s="8" t="s">
        <v>79</v>
      </c>
      <c r="E495" s="9" t="s">
        <v>551</v>
      </c>
      <c r="G495" s="4" cm="1">
        <f t="array" ref="G4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495" s="4" t="str">
        <f>IF(ch_table[[#This Row],[Subject 1]]&lt;&gt;"House rose", "",SUMIF(ch_table[Day], ch_table[[#This Row],[Day]], ch_table[Duration]))</f>
        <v/>
      </c>
      <c r="I495" s="40">
        <f>SUM(INDEX(ch_table[Duration],1):ch_table[[#This Row],[Duration]])</f>
        <v>14.806250000000006</v>
      </c>
      <c r="J495" s="4" cm="1">
        <f t="array" ref="J4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95" s="4" t="str" cm="1">
        <f t="array" ref="K4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95" s="4" t="str">
        <f>IF(ch_table[[#This Row],[Subject 1]]&lt;&gt;"House rose", "",SUMIF(ch_table[Day], ch_table[[#This Row],[Day]], ch_table[AAT]))</f>
        <v/>
      </c>
      <c r="M495" s="39">
        <f>SUM(INDEX(ch_table[AAT],1):ch_table[[#This Row],[AAT]])</f>
        <v>0.60555555555555529</v>
      </c>
    </row>
    <row r="496" spans="1:13" ht="16" x14ac:dyDescent="0.2">
      <c r="A496" s="2">
        <v>50</v>
      </c>
      <c r="B496" s="3">
        <v>45342</v>
      </c>
      <c r="C496" s="4">
        <v>0.54375000000000007</v>
      </c>
      <c r="D496" s="8" t="s">
        <v>194</v>
      </c>
      <c r="E496" s="9" t="s">
        <v>621</v>
      </c>
      <c r="G496" s="4" cm="1">
        <f t="array" ref="G4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7.6388888888887507E-3</v>
      </c>
      <c r="H496" s="4" t="str">
        <f>IF(ch_table[[#This Row],[Subject 1]]&lt;&gt;"House rose", "",SUMIF(ch_table[Day], ch_table[[#This Row],[Day]], ch_table[Duration]))</f>
        <v/>
      </c>
      <c r="I496" s="40">
        <f>SUM(INDEX(ch_table[Duration],1):ch_table[[#This Row],[Duration]])</f>
        <v>14.813888888888894</v>
      </c>
      <c r="J496" s="4" cm="1">
        <f t="array" ref="J4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96" s="4" t="str" cm="1">
        <f t="array" ref="K4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96" s="4" t="str">
        <f>IF(ch_table[[#This Row],[Subject 1]]&lt;&gt;"House rose", "",SUMIF(ch_table[Day], ch_table[[#This Row],[Day]], ch_table[AAT]))</f>
        <v/>
      </c>
      <c r="M496" s="39">
        <f>SUM(INDEX(ch_table[AAT],1):ch_table[[#This Row],[AAT]])</f>
        <v>0.60555555555555529</v>
      </c>
    </row>
    <row r="497" spans="1:13" ht="16" x14ac:dyDescent="0.2">
      <c r="A497" s="2">
        <v>50</v>
      </c>
      <c r="B497" s="3">
        <v>45342</v>
      </c>
      <c r="C497" s="4">
        <v>0.55138888888888882</v>
      </c>
      <c r="D497" s="8" t="s">
        <v>119</v>
      </c>
      <c r="E497" s="9" t="s">
        <v>479</v>
      </c>
      <c r="F497" s="9" t="s">
        <v>52</v>
      </c>
      <c r="G497" s="4" cm="1">
        <f t="array" ref="G4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0.11736111111111125</v>
      </c>
      <c r="H497" s="4" t="str">
        <f>IF(ch_table[[#This Row],[Subject 1]]&lt;&gt;"House rose", "",SUMIF(ch_table[Day], ch_table[[#This Row],[Day]], ch_table[Duration]))</f>
        <v/>
      </c>
      <c r="I497" s="40">
        <f>SUM(INDEX(ch_table[Duration],1):ch_table[[#This Row],[Duration]])</f>
        <v>14.931250000000006</v>
      </c>
      <c r="J497" s="4" cm="1">
        <f t="array" ref="J4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97" s="4" t="str" cm="1">
        <f t="array" ref="K4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97" s="4" t="str">
        <f>IF(ch_table[[#This Row],[Subject 1]]&lt;&gt;"House rose", "",SUMIF(ch_table[Day], ch_table[[#This Row],[Day]], ch_table[AAT]))</f>
        <v/>
      </c>
      <c r="M497" s="39">
        <f>SUM(INDEX(ch_table[AAT],1):ch_table[[#This Row],[AAT]])</f>
        <v>0.60555555555555529</v>
      </c>
    </row>
    <row r="498" spans="1:13" ht="16" x14ac:dyDescent="0.2">
      <c r="A498" s="2">
        <v>50</v>
      </c>
      <c r="B498" s="3">
        <v>45342</v>
      </c>
      <c r="C498" s="4">
        <v>0.66875000000000007</v>
      </c>
      <c r="D498" s="8" t="s">
        <v>75</v>
      </c>
      <c r="E498" s="9" t="s">
        <v>479</v>
      </c>
      <c r="F498" s="9" t="s">
        <v>52</v>
      </c>
      <c r="G498" s="4" cm="1">
        <f t="array" ref="G4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5.8333333333333237E-2</v>
      </c>
      <c r="H498" s="4" t="str">
        <f>IF(ch_table[[#This Row],[Subject 1]]&lt;&gt;"House rose", "",SUMIF(ch_table[Day], ch_table[[#This Row],[Day]], ch_table[Duration]))</f>
        <v/>
      </c>
      <c r="I498" s="40">
        <f>SUM(INDEX(ch_table[Duration],1):ch_table[[#This Row],[Duration]])</f>
        <v>14.989583333333339</v>
      </c>
      <c r="J498" s="4" cm="1">
        <f t="array" ref="J4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98" s="4" t="str" cm="1">
        <f t="array" ref="K4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98" s="4" t="str">
        <f>IF(ch_table[[#This Row],[Subject 1]]&lt;&gt;"House rose", "",SUMIF(ch_table[Day], ch_table[[#This Row],[Day]], ch_table[AAT]))</f>
        <v/>
      </c>
      <c r="M498" s="39">
        <f>SUM(INDEX(ch_table[AAT],1):ch_table[[#This Row],[AAT]])</f>
        <v>0.60555555555555529</v>
      </c>
    </row>
    <row r="499" spans="1:13" ht="16" x14ac:dyDescent="0.2">
      <c r="A499" s="2">
        <v>50</v>
      </c>
      <c r="B499" s="3">
        <v>45342</v>
      </c>
      <c r="C499" s="4">
        <v>0.7270833333333333</v>
      </c>
      <c r="D499" s="8" t="s">
        <v>20</v>
      </c>
      <c r="E499" s="9" t="s">
        <v>552</v>
      </c>
      <c r="G499" s="4" cm="1">
        <f t="array" ref="G4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3.8194444444444531E-2</v>
      </c>
      <c r="H499" s="4" t="str">
        <f>IF(ch_table[[#This Row],[Subject 1]]&lt;&gt;"House rose", "",SUMIF(ch_table[Day], ch_table[[#This Row],[Day]], ch_table[Duration]))</f>
        <v/>
      </c>
      <c r="I499" s="40">
        <f>SUM(INDEX(ch_table[Duration],1):ch_table[[#This Row],[Duration]])</f>
        <v>15.027777777777784</v>
      </c>
      <c r="J499" s="4" cm="1">
        <f t="array" ref="J4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99" s="4" t="str" cm="1">
        <f t="array" ref="K4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99" s="4" t="str">
        <f>IF(ch_table[[#This Row],[Subject 1]]&lt;&gt;"House rose", "",SUMIF(ch_table[Day], ch_table[[#This Row],[Day]], ch_table[AAT]))</f>
        <v/>
      </c>
      <c r="M499" s="39">
        <f>SUM(INDEX(ch_table[AAT],1):ch_table[[#This Row],[AAT]])</f>
        <v>0.60555555555555529</v>
      </c>
    </row>
    <row r="500" spans="1:13" x14ac:dyDescent="0.2">
      <c r="A500" s="2">
        <v>50</v>
      </c>
      <c r="B500" s="3">
        <v>45342</v>
      </c>
      <c r="C500" s="4">
        <v>0.76527777777777783</v>
      </c>
      <c r="D500" s="8" t="s">
        <v>22</v>
      </c>
      <c r="G500" s="4" t="str" cm="1">
        <f t="array" ref="G5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500" s="4">
        <f>IF(ch_table[[#This Row],[Subject 1]]&lt;&gt;"House rose", "",SUMIF(ch_table[Day], ch_table[[#This Row],[Day]], ch_table[Duration]))</f>
        <v>0.28611111111111115</v>
      </c>
      <c r="I500" s="40">
        <f>SUM(INDEX(ch_table[Duration],1):ch_table[[#This Row],[Duration]])</f>
        <v>15.027777777777784</v>
      </c>
      <c r="J500" s="4" cm="1">
        <f t="array" ref="J5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00" s="4" t="str" cm="1">
        <f t="array" ref="K5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00" s="4">
        <f>IF(ch_table[[#This Row],[Subject 1]]&lt;&gt;"House rose", "",SUMIF(ch_table[Day], ch_table[[#This Row],[Day]], ch_table[AAT]))</f>
        <v>0</v>
      </c>
      <c r="M500" s="39">
        <f>SUM(INDEX(ch_table[AAT],1):ch_table[[#This Row],[AAT]])</f>
        <v>0.60555555555555529</v>
      </c>
    </row>
    <row r="501" spans="1:13" x14ac:dyDescent="0.2">
      <c r="A501" s="2">
        <v>51</v>
      </c>
      <c r="B501" s="3">
        <v>45343</v>
      </c>
      <c r="C501" s="4">
        <v>0.47916666666666669</v>
      </c>
      <c r="D501" s="8" t="s">
        <v>13</v>
      </c>
      <c r="G501" s="4" cm="1">
        <f t="array" ref="G5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501" s="4" t="str">
        <f>IF(ch_table[[#This Row],[Subject 1]]&lt;&gt;"House rose", "",SUMIF(ch_table[Day], ch_table[[#This Row],[Day]], ch_table[Duration]))</f>
        <v/>
      </c>
      <c r="I501" s="40">
        <f>SUM(INDEX(ch_table[Duration],1):ch_table[[#This Row],[Duration]])</f>
        <v>15.029861111111117</v>
      </c>
      <c r="J501" s="4" cm="1">
        <f t="array" ref="J5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01" s="4" t="str" cm="1">
        <f t="array" ref="K5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01" s="4" t="str">
        <f>IF(ch_table[[#This Row],[Subject 1]]&lt;&gt;"House rose", "",SUMIF(ch_table[Day], ch_table[[#This Row],[Day]], ch_table[AAT]))</f>
        <v/>
      </c>
      <c r="M501" s="39">
        <f>SUM(INDEX(ch_table[AAT],1):ch_table[[#This Row],[AAT]])</f>
        <v>0.60555555555555529</v>
      </c>
    </row>
    <row r="502" spans="1:13" ht="16" x14ac:dyDescent="0.2">
      <c r="A502" s="2">
        <v>51</v>
      </c>
      <c r="B502" s="3">
        <v>45343</v>
      </c>
      <c r="C502" s="4">
        <v>0.48125000000000001</v>
      </c>
      <c r="D502" s="8" t="s">
        <v>41</v>
      </c>
      <c r="E502" s="9" t="s">
        <v>57</v>
      </c>
      <c r="G502" s="4" cm="1">
        <f t="array" ref="G5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1.4583333333333337E-2</v>
      </c>
      <c r="H502" s="4" t="str">
        <f>IF(ch_table[[#This Row],[Subject 1]]&lt;&gt;"House rose", "",SUMIF(ch_table[Day], ch_table[[#This Row],[Day]], ch_table[Duration]))</f>
        <v/>
      </c>
      <c r="I502" s="40">
        <f>SUM(INDEX(ch_table[Duration],1):ch_table[[#This Row],[Duration]])</f>
        <v>15.04444444444445</v>
      </c>
      <c r="J502" s="4" cm="1">
        <f t="array" ref="J5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02" s="4" t="str" cm="1">
        <f t="array" ref="K5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02" s="4" t="str">
        <f>IF(ch_table[[#This Row],[Subject 1]]&lt;&gt;"House rose", "",SUMIF(ch_table[Day], ch_table[[#This Row],[Day]], ch_table[AAT]))</f>
        <v/>
      </c>
      <c r="M502" s="39">
        <f>SUM(INDEX(ch_table[AAT],1):ch_table[[#This Row],[AAT]])</f>
        <v>0.60555555555555529</v>
      </c>
    </row>
    <row r="503" spans="1:13" ht="16" x14ac:dyDescent="0.2">
      <c r="A503" s="2">
        <v>51</v>
      </c>
      <c r="B503" s="3">
        <v>45343</v>
      </c>
      <c r="C503" s="4">
        <v>0.49583333333333335</v>
      </c>
      <c r="D503" s="8" t="s">
        <v>43</v>
      </c>
      <c r="E503" s="9" t="s">
        <v>57</v>
      </c>
      <c r="G503" s="4" cm="1">
        <f t="array" ref="G5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4.1666666666666519E-3</v>
      </c>
      <c r="H503" s="4" t="str">
        <f>IF(ch_table[[#This Row],[Subject 1]]&lt;&gt;"House rose", "",SUMIF(ch_table[Day], ch_table[[#This Row],[Day]], ch_table[Duration]))</f>
        <v/>
      </c>
      <c r="I503" s="40">
        <f>SUM(INDEX(ch_table[Duration],1):ch_table[[#This Row],[Duration]])</f>
        <v>15.048611111111116</v>
      </c>
      <c r="J503" s="4" cm="1">
        <f t="array" ref="J5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03" s="4" t="str" cm="1">
        <f t="array" ref="K5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03" s="4" t="str">
        <f>IF(ch_table[[#This Row],[Subject 1]]&lt;&gt;"House rose", "",SUMIF(ch_table[Day], ch_table[[#This Row],[Day]], ch_table[AAT]))</f>
        <v/>
      </c>
      <c r="M503" s="39">
        <f>SUM(INDEX(ch_table[AAT],1):ch_table[[#This Row],[AAT]])</f>
        <v>0.60555555555555529</v>
      </c>
    </row>
    <row r="504" spans="1:13" ht="16" x14ac:dyDescent="0.2">
      <c r="A504" s="2">
        <v>51</v>
      </c>
      <c r="B504" s="3">
        <v>45343</v>
      </c>
      <c r="C504" s="4">
        <v>0.5</v>
      </c>
      <c r="D504" s="8" t="s">
        <v>41</v>
      </c>
      <c r="E504" s="9" t="s">
        <v>511</v>
      </c>
      <c r="G504" s="4" cm="1">
        <f t="array" ref="G5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2.9861111111111116E-2</v>
      </c>
      <c r="H504" s="4" t="str">
        <f>IF(ch_table[[#This Row],[Subject 1]]&lt;&gt;"House rose", "",SUMIF(ch_table[Day], ch_table[[#This Row],[Day]], ch_table[Duration]))</f>
        <v/>
      </c>
      <c r="I504" s="40">
        <f>SUM(INDEX(ch_table[Duration],1):ch_table[[#This Row],[Duration]])</f>
        <v>15.078472222222228</v>
      </c>
      <c r="J504" s="4" cm="1">
        <f t="array" ref="J5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04" s="4" t="str" cm="1">
        <f t="array" ref="K5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04" s="4" t="str">
        <f>IF(ch_table[[#This Row],[Subject 1]]&lt;&gt;"House rose", "",SUMIF(ch_table[Day], ch_table[[#This Row],[Day]], ch_table[AAT]))</f>
        <v/>
      </c>
      <c r="M504" s="39">
        <f>SUM(INDEX(ch_table[AAT],1):ch_table[[#This Row],[AAT]])</f>
        <v>0.60555555555555529</v>
      </c>
    </row>
    <row r="505" spans="1:13" ht="128" x14ac:dyDescent="0.2">
      <c r="A505" s="2">
        <v>51</v>
      </c>
      <c r="B505" s="3">
        <v>45343</v>
      </c>
      <c r="C505" s="4">
        <v>0.52986111111111112</v>
      </c>
      <c r="D505" s="8" t="s">
        <v>79</v>
      </c>
      <c r="E505" s="9" t="s">
        <v>553</v>
      </c>
      <c r="G505" s="4" cm="1">
        <f t="array" ref="G5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9.7222222222221877E-3</v>
      </c>
      <c r="H505" s="4" t="str">
        <f>IF(ch_table[[#This Row],[Subject 1]]&lt;&gt;"House rose", "",SUMIF(ch_table[Day], ch_table[[#This Row],[Day]], ch_table[Duration]))</f>
        <v/>
      </c>
      <c r="I505" s="40">
        <f>SUM(INDEX(ch_table[Duration],1):ch_table[[#This Row],[Duration]])</f>
        <v>15.088194444444451</v>
      </c>
      <c r="J505" s="4" cm="1">
        <f t="array" ref="J5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05" s="4" t="str" cm="1">
        <f t="array" ref="K5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05" s="4" t="str">
        <f>IF(ch_table[[#This Row],[Subject 1]]&lt;&gt;"House rose", "",SUMIF(ch_table[Day], ch_table[[#This Row],[Day]], ch_table[AAT]))</f>
        <v/>
      </c>
      <c r="M505" s="39">
        <f>SUM(INDEX(ch_table[AAT],1):ch_table[[#This Row],[AAT]])</f>
        <v>0.60555555555555529</v>
      </c>
    </row>
    <row r="506" spans="1:13" ht="16" x14ac:dyDescent="0.2">
      <c r="A506" s="2">
        <v>51</v>
      </c>
      <c r="B506" s="3">
        <v>45343</v>
      </c>
      <c r="C506" s="4">
        <v>0.5395833333333333</v>
      </c>
      <c r="D506" s="8" t="s">
        <v>194</v>
      </c>
      <c r="E506" s="9" t="s">
        <v>620</v>
      </c>
      <c r="F506" s="9" t="s">
        <v>52</v>
      </c>
      <c r="G506" s="4" cm="1">
        <f t="array" ref="G5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2.2916666666666696E-2</v>
      </c>
      <c r="H506" s="4" t="str">
        <f>IF(ch_table[[#This Row],[Subject 1]]&lt;&gt;"House rose", "",SUMIF(ch_table[Day], ch_table[[#This Row],[Day]], ch_table[Duration]))</f>
        <v/>
      </c>
      <c r="I506" s="40">
        <f>SUM(INDEX(ch_table[Duration],1):ch_table[[#This Row],[Duration]])</f>
        <v>15.111111111111118</v>
      </c>
      <c r="J506" s="4" cm="1">
        <f t="array" ref="J5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06" s="4" t="str" cm="1">
        <f t="array" ref="K5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06" s="4" t="str">
        <f>IF(ch_table[[#This Row],[Subject 1]]&lt;&gt;"House rose", "",SUMIF(ch_table[Day], ch_table[[#This Row],[Day]], ch_table[AAT]))</f>
        <v/>
      </c>
      <c r="M506" s="39">
        <f>SUM(INDEX(ch_table[AAT],1):ch_table[[#This Row],[AAT]])</f>
        <v>0.60555555555555529</v>
      </c>
    </row>
    <row r="507" spans="1:13" ht="16" x14ac:dyDescent="0.2">
      <c r="A507" s="2">
        <v>51</v>
      </c>
      <c r="B507" s="3">
        <v>45343</v>
      </c>
      <c r="C507" s="4">
        <v>0.5625</v>
      </c>
      <c r="D507" s="8" t="s">
        <v>181</v>
      </c>
      <c r="E507" s="9" t="s">
        <v>554</v>
      </c>
      <c r="F507" s="9" t="s">
        <v>52</v>
      </c>
      <c r="G507" s="4" cm="1">
        <f t="array" ref="G5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0.19027777777777777</v>
      </c>
      <c r="H507" s="4" t="str">
        <f>IF(ch_table[[#This Row],[Subject 1]]&lt;&gt;"House rose", "",SUMIF(ch_table[Day], ch_table[[#This Row],[Day]], ch_table[Duration]))</f>
        <v/>
      </c>
      <c r="I507" s="40">
        <f>SUM(INDEX(ch_table[Duration],1):ch_table[[#This Row],[Duration]])</f>
        <v>15.301388888888896</v>
      </c>
      <c r="J507" s="4" cm="1">
        <f t="array" ref="J5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07" s="4" t="str" cm="1">
        <f t="array" ref="K5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07" s="4" t="str">
        <f>IF(ch_table[[#This Row],[Subject 1]]&lt;&gt;"House rose", "",SUMIF(ch_table[Day], ch_table[[#This Row],[Day]], ch_table[AAT]))</f>
        <v/>
      </c>
      <c r="M507" s="39">
        <f>SUM(INDEX(ch_table[AAT],1):ch_table[[#This Row],[AAT]])</f>
        <v>0.60555555555555529</v>
      </c>
    </row>
    <row r="508" spans="1:13" ht="80" x14ac:dyDescent="0.2">
      <c r="A508" s="2">
        <v>51</v>
      </c>
      <c r="B508" s="3">
        <v>45343</v>
      </c>
      <c r="C508" s="4">
        <v>0.75277777777777777</v>
      </c>
      <c r="D508" s="8" t="s">
        <v>79</v>
      </c>
      <c r="E508" s="9" t="s">
        <v>556</v>
      </c>
      <c r="G508" s="4" cm="1">
        <f t="array" ref="G5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2.4305555555555469E-2</v>
      </c>
      <c r="H508" s="4" t="str">
        <f>IF(ch_table[[#This Row],[Subject 1]]&lt;&gt;"House rose", "",SUMIF(ch_table[Day], ch_table[[#This Row],[Day]], ch_table[Duration]))</f>
        <v/>
      </c>
      <c r="I508" s="40">
        <f>SUM(INDEX(ch_table[Duration],1):ch_table[[#This Row],[Duration]])</f>
        <v>15.325694444444451</v>
      </c>
      <c r="J508" s="4" cm="1">
        <f t="array" ref="J5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08" s="4" t="str" cm="1">
        <f t="array" ref="K5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08" s="4" t="str">
        <f>IF(ch_table[[#This Row],[Subject 1]]&lt;&gt;"House rose", "",SUMIF(ch_table[Day], ch_table[[#This Row],[Day]], ch_table[AAT]))</f>
        <v/>
      </c>
      <c r="M508" s="39">
        <f>SUM(INDEX(ch_table[AAT],1):ch_table[[#This Row],[AAT]])</f>
        <v>0.60555555555555529</v>
      </c>
    </row>
    <row r="509" spans="1:13" ht="16" x14ac:dyDescent="0.2">
      <c r="A509" s="2">
        <v>51</v>
      </c>
      <c r="B509" s="3">
        <v>45343</v>
      </c>
      <c r="C509" s="4">
        <v>0.77708333333333324</v>
      </c>
      <c r="D509" s="8" t="s">
        <v>181</v>
      </c>
      <c r="E509" s="9" t="s">
        <v>557</v>
      </c>
      <c r="F509" s="9" t="s">
        <v>52</v>
      </c>
      <c r="G509" s="4" cm="1">
        <f t="array" ref="G5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1.736111111111116E-2</v>
      </c>
      <c r="H509" s="4" t="str">
        <f>IF(ch_table[[#This Row],[Subject 1]]&lt;&gt;"House rose", "",SUMIF(ch_table[Day], ch_table[[#This Row],[Day]], ch_table[Duration]))</f>
        <v/>
      </c>
      <c r="I509" s="40">
        <f>SUM(INDEX(ch_table[Duration],1):ch_table[[#This Row],[Duration]])</f>
        <v>15.343055555555562</v>
      </c>
      <c r="J509" s="4" cm="1">
        <f t="array" ref="J5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09" s="4" cm="1">
        <f t="array" ref="K5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2.7777777777777679E-3</v>
      </c>
      <c r="L509" s="4" t="str">
        <f>IF(ch_table[[#This Row],[Subject 1]]&lt;&gt;"House rose", "",SUMIF(ch_table[Day], ch_table[[#This Row],[Day]], ch_table[AAT]))</f>
        <v/>
      </c>
      <c r="M509" s="39">
        <f>SUM(INDEX(ch_table[AAT],1):ch_table[[#This Row],[AAT]])</f>
        <v>0.60833333333333306</v>
      </c>
    </row>
    <row r="510" spans="1:13" ht="16" x14ac:dyDescent="0.2">
      <c r="A510" s="2">
        <v>51</v>
      </c>
      <c r="B510" s="3">
        <v>45343</v>
      </c>
      <c r="C510" s="4">
        <v>0.7944444444444444</v>
      </c>
      <c r="D510" s="8" t="s">
        <v>16</v>
      </c>
      <c r="E510" s="9" t="s">
        <v>555</v>
      </c>
      <c r="G510" s="4" cm="1">
        <f t="array" ref="G5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1.388888888888884E-2</v>
      </c>
      <c r="H510" s="4" t="str">
        <f>IF(ch_table[[#This Row],[Subject 1]]&lt;&gt;"House rose", "",SUMIF(ch_table[Day], ch_table[[#This Row],[Day]], ch_table[Duration]))</f>
        <v/>
      </c>
      <c r="I510" s="40">
        <f>SUM(INDEX(ch_table[Duration],1):ch_table[[#This Row],[Duration]])</f>
        <v>15.356944444444451</v>
      </c>
      <c r="J510" s="4" cm="1">
        <f t="array" ref="J5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10" s="4" cm="1">
        <f t="array" ref="K5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1.388888888888884E-2</v>
      </c>
      <c r="L510" s="4" t="str">
        <f>IF(ch_table[[#This Row],[Subject 1]]&lt;&gt;"House rose", "",SUMIF(ch_table[Day], ch_table[[#This Row],[Day]], ch_table[AAT]))</f>
        <v/>
      </c>
      <c r="M510" s="39">
        <f>SUM(INDEX(ch_table[AAT],1):ch_table[[#This Row],[AAT]])</f>
        <v>0.6222222222222219</v>
      </c>
    </row>
    <row r="511" spans="1:13" ht="16" x14ac:dyDescent="0.2">
      <c r="A511" s="2">
        <v>51</v>
      </c>
      <c r="B511" s="3">
        <v>45343</v>
      </c>
      <c r="C511" s="4">
        <v>0.80833333333333324</v>
      </c>
      <c r="D511" s="8" t="s">
        <v>63</v>
      </c>
      <c r="E511" s="9" t="s">
        <v>558</v>
      </c>
      <c r="G511" s="4" cm="1">
        <f t="array" ref="G5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6.94444444444553E-4</v>
      </c>
      <c r="H511" s="4" t="str">
        <f>IF(ch_table[[#This Row],[Subject 1]]&lt;&gt;"House rose", "",SUMIF(ch_table[Day], ch_table[[#This Row],[Day]], ch_table[Duration]))</f>
        <v/>
      </c>
      <c r="I511" s="40">
        <f>SUM(INDEX(ch_table[Duration],1):ch_table[[#This Row],[Duration]])</f>
        <v>15.357638888888896</v>
      </c>
      <c r="J511" s="4" cm="1">
        <f t="array" ref="J5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11" s="4" cm="1">
        <f t="array" ref="K5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6.94444444444553E-4</v>
      </c>
      <c r="L511" s="4" t="str">
        <f>IF(ch_table[[#This Row],[Subject 1]]&lt;&gt;"House rose", "",SUMIF(ch_table[Day], ch_table[[#This Row],[Day]], ch_table[AAT]))</f>
        <v/>
      </c>
      <c r="M511" s="39">
        <f>SUM(INDEX(ch_table[AAT],1):ch_table[[#This Row],[AAT]])</f>
        <v>0.62291666666666645</v>
      </c>
    </row>
    <row r="512" spans="1:13" ht="16" x14ac:dyDescent="0.2">
      <c r="A512" s="2">
        <v>51</v>
      </c>
      <c r="B512" s="3">
        <v>45343</v>
      </c>
      <c r="C512" s="4">
        <v>0.80902777777777779</v>
      </c>
      <c r="D512" s="8" t="s">
        <v>20</v>
      </c>
      <c r="E512" s="9" t="s">
        <v>559</v>
      </c>
      <c r="G512" s="4" cm="1">
        <f t="array" ref="G5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1.7361111111111049E-2</v>
      </c>
      <c r="H512" s="4" t="str">
        <f>IF(ch_table[[#This Row],[Subject 1]]&lt;&gt;"House rose", "",SUMIF(ch_table[Day], ch_table[[#This Row],[Day]], ch_table[Duration]))</f>
        <v/>
      </c>
      <c r="I512" s="40">
        <f>SUM(INDEX(ch_table[Duration],1):ch_table[[#This Row],[Duration]])</f>
        <v>15.375000000000007</v>
      </c>
      <c r="J512" s="4" cm="1">
        <f t="array" ref="J5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12" s="4" cm="1">
        <f t="array" ref="K5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1.7361111111111049E-2</v>
      </c>
      <c r="L512" s="4" t="str">
        <f>IF(ch_table[[#This Row],[Subject 1]]&lt;&gt;"House rose", "",SUMIF(ch_table[Day], ch_table[[#This Row],[Day]], ch_table[AAT]))</f>
        <v/>
      </c>
      <c r="M512" s="39">
        <f>SUM(INDEX(ch_table[AAT],1):ch_table[[#This Row],[AAT]])</f>
        <v>0.6402777777777775</v>
      </c>
    </row>
    <row r="513" spans="1:13" x14ac:dyDescent="0.2">
      <c r="A513" s="2">
        <v>51</v>
      </c>
      <c r="B513" s="3">
        <v>45343</v>
      </c>
      <c r="C513" s="4">
        <v>0.82638888888888884</v>
      </c>
      <c r="D513" s="8" t="s">
        <v>22</v>
      </c>
      <c r="G513" s="4" t="str" cm="1">
        <f t="array" ref="G5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513" s="4">
        <f>IF(ch_table[[#This Row],[Subject 1]]&lt;&gt;"House rose", "",SUMIF(ch_table[Day], ch_table[[#This Row],[Day]], ch_table[Duration]))</f>
        <v>0.34722222222222215</v>
      </c>
      <c r="I513" s="40">
        <f>SUM(INDEX(ch_table[Duration],1):ch_table[[#This Row],[Duration]])</f>
        <v>15.375000000000007</v>
      </c>
      <c r="J513" s="4" cm="1">
        <f t="array" ref="J5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13" s="4" t="str" cm="1">
        <f t="array" ref="K5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13" s="4">
        <f>IF(ch_table[[#This Row],[Subject 1]]&lt;&gt;"House rose", "",SUMIF(ch_table[Day], ch_table[[#This Row],[Day]], ch_table[AAT]))</f>
        <v>3.472222222222221E-2</v>
      </c>
      <c r="M513" s="39">
        <f>SUM(INDEX(ch_table[AAT],1):ch_table[[#This Row],[AAT]])</f>
        <v>0.6402777777777775</v>
      </c>
    </row>
    <row r="514" spans="1:13" x14ac:dyDescent="0.2">
      <c r="A514" s="2">
        <v>52</v>
      </c>
      <c r="B514" s="3">
        <v>45344</v>
      </c>
      <c r="C514" s="4">
        <v>0.39583333333333331</v>
      </c>
      <c r="D514" s="8" t="s">
        <v>13</v>
      </c>
      <c r="G514" s="4" cm="1">
        <f t="array" ref="G5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2.0833333333333814E-3</v>
      </c>
      <c r="H514" s="4" t="str">
        <f>IF(ch_table[[#This Row],[Subject 1]]&lt;&gt;"House rose", "",SUMIF(ch_table[Day], ch_table[[#This Row],[Day]], ch_table[Duration]))</f>
        <v/>
      </c>
      <c r="I514" s="40">
        <f>SUM(INDEX(ch_table[Duration],1):ch_table[[#This Row],[Duration]])</f>
        <v>15.37708333333334</v>
      </c>
      <c r="J514" s="4" cm="1">
        <f t="array" ref="J5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14" s="4" t="str" cm="1">
        <f t="array" ref="K5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14" s="4" t="str">
        <f>IF(ch_table[[#This Row],[Subject 1]]&lt;&gt;"House rose", "",SUMIF(ch_table[Day], ch_table[[#This Row],[Day]], ch_table[AAT]))</f>
        <v/>
      </c>
      <c r="M514" s="39">
        <f>SUM(INDEX(ch_table[AAT],1):ch_table[[#This Row],[AAT]])</f>
        <v>0.6402777777777775</v>
      </c>
    </row>
    <row r="515" spans="1:13" ht="16" x14ac:dyDescent="0.2">
      <c r="A515" s="2">
        <v>52</v>
      </c>
      <c r="B515" s="3">
        <v>45344</v>
      </c>
      <c r="C515" s="4">
        <v>0.3979166666666667</v>
      </c>
      <c r="D515" s="8" t="s">
        <v>41</v>
      </c>
      <c r="E515" s="9" t="s">
        <v>65</v>
      </c>
      <c r="G515" s="4" cm="1">
        <f t="array" ref="G5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1.9444444444444431E-2</v>
      </c>
      <c r="H515" s="4" t="str">
        <f>IF(ch_table[[#This Row],[Subject 1]]&lt;&gt;"House rose", "",SUMIF(ch_table[Day], ch_table[[#This Row],[Day]], ch_table[Duration]))</f>
        <v/>
      </c>
      <c r="I515" s="40">
        <f>SUM(INDEX(ch_table[Duration],1):ch_table[[#This Row],[Duration]])</f>
        <v>15.396527777777784</v>
      </c>
      <c r="J515" s="4" cm="1">
        <f t="array" ref="J5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15" s="4" t="str" cm="1">
        <f t="array" ref="K5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15" s="4" t="str">
        <f>IF(ch_table[[#This Row],[Subject 1]]&lt;&gt;"House rose", "",SUMIF(ch_table[Day], ch_table[[#This Row],[Day]], ch_table[AAT]))</f>
        <v/>
      </c>
      <c r="M515" s="39">
        <f>SUM(INDEX(ch_table[AAT],1):ch_table[[#This Row],[AAT]])</f>
        <v>0.6402777777777775</v>
      </c>
    </row>
    <row r="516" spans="1:13" ht="16" x14ac:dyDescent="0.2">
      <c r="A516" s="2">
        <v>52</v>
      </c>
      <c r="B516" s="3">
        <v>45344</v>
      </c>
      <c r="C516" s="4">
        <v>0.41736111111111113</v>
      </c>
      <c r="D516" s="8" t="s">
        <v>43</v>
      </c>
      <c r="E516" s="9" t="s">
        <v>65</v>
      </c>
      <c r="G516" s="4" cm="1">
        <f t="array" ref="G5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2.5694444444444409E-2</v>
      </c>
      <c r="H516" s="4" t="str">
        <f>IF(ch_table[[#This Row],[Subject 1]]&lt;&gt;"House rose", "",SUMIF(ch_table[Day], ch_table[[#This Row],[Day]], ch_table[Duration]))</f>
        <v/>
      </c>
      <c r="I516" s="40">
        <f>SUM(INDEX(ch_table[Duration],1):ch_table[[#This Row],[Duration]])</f>
        <v>15.422222222222228</v>
      </c>
      <c r="J516" s="4" cm="1">
        <f t="array" ref="J5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16" s="4" t="str" cm="1">
        <f t="array" ref="K5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16" s="4" t="str">
        <f>IF(ch_table[[#This Row],[Subject 1]]&lt;&gt;"House rose", "",SUMIF(ch_table[Day], ch_table[[#This Row],[Day]], ch_table[AAT]))</f>
        <v/>
      </c>
      <c r="M516" s="39">
        <f>SUM(INDEX(ch_table[AAT],1):ch_table[[#This Row],[AAT]])</f>
        <v>0.6402777777777775</v>
      </c>
    </row>
    <row r="517" spans="1:13" ht="48" x14ac:dyDescent="0.2">
      <c r="A517" s="2">
        <v>52</v>
      </c>
      <c r="B517" s="3">
        <v>45344</v>
      </c>
      <c r="C517" s="4">
        <v>0.44305555555555554</v>
      </c>
      <c r="D517" s="8" t="s">
        <v>24</v>
      </c>
      <c r="E517" s="9" t="s">
        <v>560</v>
      </c>
      <c r="G517" s="4" cm="1">
        <f t="array" ref="G5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3.8194444444444475E-2</v>
      </c>
      <c r="H517" s="4" t="str">
        <f>IF(ch_table[[#This Row],[Subject 1]]&lt;&gt;"House rose", "",SUMIF(ch_table[Day], ch_table[[#This Row],[Day]], ch_table[Duration]))</f>
        <v/>
      </c>
      <c r="I517" s="40">
        <f>SUM(INDEX(ch_table[Duration],1):ch_table[[#This Row],[Duration]])</f>
        <v>15.460416666666672</v>
      </c>
      <c r="J517" s="4" cm="1">
        <f t="array" ref="J5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17" s="4" t="str" cm="1">
        <f t="array" ref="K5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17" s="4" t="str">
        <f>IF(ch_table[[#This Row],[Subject 1]]&lt;&gt;"House rose", "",SUMIF(ch_table[Day], ch_table[[#This Row],[Day]], ch_table[AAT]))</f>
        <v/>
      </c>
      <c r="M517" s="39">
        <f>SUM(INDEX(ch_table[AAT],1):ch_table[[#This Row],[AAT]])</f>
        <v>0.6402777777777775</v>
      </c>
    </row>
    <row r="518" spans="1:13" ht="16" x14ac:dyDescent="0.2">
      <c r="A518" s="2">
        <v>52</v>
      </c>
      <c r="B518" s="3">
        <v>45344</v>
      </c>
      <c r="C518" s="4">
        <v>0.48125000000000001</v>
      </c>
      <c r="D518" s="8" t="s">
        <v>35</v>
      </c>
      <c r="E518" s="9" t="s">
        <v>36</v>
      </c>
      <c r="G518" s="4" cm="1">
        <f t="array" ref="G5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7.9166666666666663E-2</v>
      </c>
      <c r="H518" s="4" t="str">
        <f>IF(ch_table[[#This Row],[Subject 1]]&lt;&gt;"House rose", "",SUMIF(ch_table[Day], ch_table[[#This Row],[Day]], ch_table[Duration]))</f>
        <v/>
      </c>
      <c r="I518" s="40">
        <f>SUM(INDEX(ch_table[Duration],1):ch_table[[#This Row],[Duration]])</f>
        <v>15.53958333333334</v>
      </c>
      <c r="J518" s="4" cm="1">
        <f t="array" ref="J5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18" s="4" t="str" cm="1">
        <f t="array" ref="K5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18" s="4" t="str">
        <f>IF(ch_table[[#This Row],[Subject 1]]&lt;&gt;"House rose", "",SUMIF(ch_table[Day], ch_table[[#This Row],[Day]], ch_table[AAT]))</f>
        <v/>
      </c>
      <c r="M518" s="39">
        <f>SUM(INDEX(ch_table[AAT],1):ch_table[[#This Row],[AAT]])</f>
        <v>0.6402777777777775</v>
      </c>
    </row>
    <row r="519" spans="1:13" ht="16" x14ac:dyDescent="0.2">
      <c r="A519" s="2">
        <v>52</v>
      </c>
      <c r="B519" s="3">
        <v>45344</v>
      </c>
      <c r="C519" s="4">
        <v>0.56041666666666667</v>
      </c>
      <c r="D519" s="8" t="s">
        <v>27</v>
      </c>
      <c r="E519" s="9" t="s">
        <v>561</v>
      </c>
      <c r="G519" s="4" cm="1">
        <f t="array" ref="G5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2.777777777777779E-2</v>
      </c>
      <c r="H519" s="4" t="str">
        <f>IF(ch_table[[#This Row],[Subject 1]]&lt;&gt;"House rose", "",SUMIF(ch_table[Day], ch_table[[#This Row],[Day]], ch_table[Duration]))</f>
        <v/>
      </c>
      <c r="I519" s="40">
        <f>SUM(INDEX(ch_table[Duration],1):ch_table[[#This Row],[Duration]])</f>
        <v>15.567361111111119</v>
      </c>
      <c r="J519" s="4" cm="1">
        <f t="array" ref="J5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19" s="4" t="str" cm="1">
        <f t="array" ref="K5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19" s="4" t="str">
        <f>IF(ch_table[[#This Row],[Subject 1]]&lt;&gt;"House rose", "",SUMIF(ch_table[Day], ch_table[[#This Row],[Day]], ch_table[AAT]))</f>
        <v/>
      </c>
      <c r="M519" s="39">
        <f>SUM(INDEX(ch_table[AAT],1):ch_table[[#This Row],[AAT]])</f>
        <v>0.6402777777777775</v>
      </c>
    </row>
    <row r="520" spans="1:13" ht="32" x14ac:dyDescent="0.2">
      <c r="A520" s="2">
        <v>52</v>
      </c>
      <c r="B520" s="3">
        <v>45344</v>
      </c>
      <c r="C520" s="4">
        <v>0.58819444444444446</v>
      </c>
      <c r="D520" s="8" t="s">
        <v>79</v>
      </c>
      <c r="E520" s="9" t="s">
        <v>562</v>
      </c>
      <c r="G520" s="4" cm="1">
        <f t="array" ref="G5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4.1666666666666519E-3</v>
      </c>
      <c r="H520" s="4" t="str">
        <f>IF(ch_table[[#This Row],[Subject 1]]&lt;&gt;"House rose", "",SUMIF(ch_table[Day], ch_table[[#This Row],[Day]], ch_table[Duration]))</f>
        <v/>
      </c>
      <c r="I520" s="40">
        <f>SUM(INDEX(ch_table[Duration],1):ch_table[[#This Row],[Duration]])</f>
        <v>15.571527777777785</v>
      </c>
      <c r="J520" s="4" cm="1">
        <f t="array" ref="J5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20" s="4" t="str" cm="1">
        <f t="array" ref="K5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20" s="4" t="str">
        <f>IF(ch_table[[#This Row],[Subject 1]]&lt;&gt;"House rose", "",SUMIF(ch_table[Day], ch_table[[#This Row],[Day]], ch_table[AAT]))</f>
        <v/>
      </c>
      <c r="M520" s="39">
        <f>SUM(INDEX(ch_table[AAT],1):ch_table[[#This Row],[AAT]])</f>
        <v>0.6402777777777775</v>
      </c>
    </row>
    <row r="521" spans="1:13" ht="48" x14ac:dyDescent="0.2">
      <c r="A521" s="2">
        <v>52</v>
      </c>
      <c r="B521" s="3">
        <v>45344</v>
      </c>
      <c r="C521" s="4">
        <v>0.59236111111111112</v>
      </c>
      <c r="D521" s="8" t="s">
        <v>192</v>
      </c>
      <c r="E521" s="9" t="s">
        <v>564</v>
      </c>
      <c r="G521" s="4" cm="1">
        <f t="array" ref="G5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521" s="4" t="str">
        <f>IF(ch_table[[#This Row],[Subject 1]]&lt;&gt;"House rose", "",SUMIF(ch_table[Day], ch_table[[#This Row],[Day]], ch_table[Duration]))</f>
        <v/>
      </c>
      <c r="I521" s="40">
        <f>SUM(INDEX(ch_table[Duration],1):ch_table[[#This Row],[Duration]])</f>
        <v>15.571527777777785</v>
      </c>
      <c r="J521" s="4" cm="1">
        <f t="array" ref="J5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21" s="4" t="str" cm="1">
        <f t="array" ref="K5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21" s="4" t="str">
        <f>IF(ch_table[[#This Row],[Subject 1]]&lt;&gt;"House rose", "",SUMIF(ch_table[Day], ch_table[[#This Row],[Day]], ch_table[AAT]))</f>
        <v/>
      </c>
      <c r="M521" s="39">
        <f>SUM(INDEX(ch_table[AAT],1):ch_table[[#This Row],[AAT]])</f>
        <v>0.6402777777777775</v>
      </c>
    </row>
    <row r="522" spans="1:13" ht="48" x14ac:dyDescent="0.2">
      <c r="A522" s="2">
        <v>52</v>
      </c>
      <c r="B522" s="3">
        <v>45344</v>
      </c>
      <c r="C522" s="4">
        <v>0.59236111111111112</v>
      </c>
      <c r="D522" s="8" t="s">
        <v>192</v>
      </c>
      <c r="E522" s="9" t="s">
        <v>564</v>
      </c>
      <c r="G522" s="4" cm="1">
        <f t="array" ref="G5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1.3194444444444398E-2</v>
      </c>
      <c r="H522" s="4" t="str">
        <f>IF(ch_table[[#This Row],[Subject 1]]&lt;&gt;"House rose", "",SUMIF(ch_table[Day], ch_table[[#This Row],[Day]], ch_table[Duration]))</f>
        <v/>
      </c>
      <c r="I522" s="40">
        <f>SUM(INDEX(ch_table[Duration],1):ch_table[[#This Row],[Duration]])</f>
        <v>15.584722222222229</v>
      </c>
      <c r="J522" s="4" cm="1">
        <f t="array" ref="J5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22" s="4" t="str" cm="1">
        <f t="array" ref="K5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22" s="4" t="str">
        <f>IF(ch_table[[#This Row],[Subject 1]]&lt;&gt;"House rose", "",SUMIF(ch_table[Day], ch_table[[#This Row],[Day]], ch_table[AAT]))</f>
        <v/>
      </c>
      <c r="M522" s="39">
        <f>SUM(INDEX(ch_table[AAT],1):ch_table[[#This Row],[AAT]])</f>
        <v>0.6402777777777775</v>
      </c>
    </row>
    <row r="523" spans="1:13" ht="16" x14ac:dyDescent="0.2">
      <c r="A523" s="2">
        <v>52</v>
      </c>
      <c r="B523" s="3">
        <v>45344</v>
      </c>
      <c r="C523" s="4">
        <v>0.60555555555555551</v>
      </c>
      <c r="D523" s="8" t="s">
        <v>165</v>
      </c>
      <c r="E523" s="9" t="s">
        <v>565</v>
      </c>
      <c r="G523" s="4" cm="1">
        <f t="array" ref="G5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5.6250000000000022E-2</v>
      </c>
      <c r="H523" s="4" t="str">
        <f>IF(ch_table[[#This Row],[Subject 1]]&lt;&gt;"House rose", "",SUMIF(ch_table[Day], ch_table[[#This Row],[Day]], ch_table[Duration]))</f>
        <v/>
      </c>
      <c r="I523" s="40">
        <f>SUM(INDEX(ch_table[Duration],1):ch_table[[#This Row],[Duration]])</f>
        <v>15.64097222222223</v>
      </c>
      <c r="J523" s="4" cm="1">
        <f t="array" ref="J5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23" s="4" t="str" cm="1">
        <f t="array" ref="K5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23" s="4" t="str">
        <f>IF(ch_table[[#This Row],[Subject 1]]&lt;&gt;"House rose", "",SUMIF(ch_table[Day], ch_table[[#This Row],[Day]], ch_table[AAT]))</f>
        <v/>
      </c>
      <c r="M523" s="39">
        <f>SUM(INDEX(ch_table[AAT],1):ch_table[[#This Row],[AAT]])</f>
        <v>0.6402777777777775</v>
      </c>
    </row>
    <row r="524" spans="1:13" ht="16" x14ac:dyDescent="0.2">
      <c r="A524" s="2">
        <v>52</v>
      </c>
      <c r="B524" s="3">
        <v>45344</v>
      </c>
      <c r="C524" s="4">
        <v>0.66180555555555554</v>
      </c>
      <c r="D524" s="8" t="s">
        <v>165</v>
      </c>
      <c r="E524" s="9" t="s">
        <v>566</v>
      </c>
      <c r="G524" s="4" cm="1">
        <f t="array" ref="G5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4.5833333333333393E-2</v>
      </c>
      <c r="H524" s="4" t="str">
        <f>IF(ch_table[[#This Row],[Subject 1]]&lt;&gt;"House rose", "",SUMIF(ch_table[Day], ch_table[[#This Row],[Day]], ch_table[Duration]))</f>
        <v/>
      </c>
      <c r="I524" s="40">
        <f>SUM(INDEX(ch_table[Duration],1):ch_table[[#This Row],[Duration]])</f>
        <v>15.686805555555562</v>
      </c>
      <c r="J524" s="4" cm="1">
        <f t="array" ref="J5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24" s="4" t="str" cm="1">
        <f t="array" ref="K5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24" s="4" t="str">
        <f>IF(ch_table[[#This Row],[Subject 1]]&lt;&gt;"House rose", "",SUMIF(ch_table[Day], ch_table[[#This Row],[Day]], ch_table[AAT]))</f>
        <v/>
      </c>
      <c r="M524" s="39">
        <f>SUM(INDEX(ch_table[AAT],1):ch_table[[#This Row],[AAT]])</f>
        <v>0.6402777777777775</v>
      </c>
    </row>
    <row r="525" spans="1:13" ht="16" x14ac:dyDescent="0.2">
      <c r="A525" s="2">
        <v>52</v>
      </c>
      <c r="B525" s="3">
        <v>45344</v>
      </c>
      <c r="C525" s="4">
        <v>0.70763888888888893</v>
      </c>
      <c r="D525" s="8" t="s">
        <v>63</v>
      </c>
      <c r="E525" s="9" t="s">
        <v>567</v>
      </c>
      <c r="G525" s="4" cm="1">
        <f t="array" ref="G5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1.3888888888887729E-3</v>
      </c>
      <c r="H525" s="4" t="str">
        <f>IF(ch_table[[#This Row],[Subject 1]]&lt;&gt;"House rose", "",SUMIF(ch_table[Day], ch_table[[#This Row],[Day]], ch_table[Duration]))</f>
        <v/>
      </c>
      <c r="I525" s="40">
        <f>SUM(INDEX(ch_table[Duration],1):ch_table[[#This Row],[Duration]])</f>
        <v>15.68819444444445</v>
      </c>
      <c r="J525" s="4" cm="1">
        <f t="array" ref="J5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25" s="4" cm="1">
        <f t="array" ref="K5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6.9444444444433095E-4</v>
      </c>
      <c r="L525" s="4" t="str">
        <f>IF(ch_table[[#This Row],[Subject 1]]&lt;&gt;"House rose", "",SUMIF(ch_table[Day], ch_table[[#This Row],[Day]], ch_table[AAT]))</f>
        <v/>
      </c>
      <c r="M525" s="39">
        <f>SUM(INDEX(ch_table[AAT],1):ch_table[[#This Row],[AAT]])</f>
        <v>0.64097222222222183</v>
      </c>
    </row>
    <row r="526" spans="1:13" ht="16" x14ac:dyDescent="0.2">
      <c r="A526" s="2">
        <v>52</v>
      </c>
      <c r="B526" s="3">
        <v>45344</v>
      </c>
      <c r="C526" s="4">
        <v>0.7090277777777777</v>
      </c>
      <c r="D526" s="8" t="s">
        <v>20</v>
      </c>
      <c r="E526" s="9" t="s">
        <v>568</v>
      </c>
      <c r="G526" s="4" cm="1">
        <f t="array" ref="G5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1.4583333333333393E-2</v>
      </c>
      <c r="H526" s="4" t="str">
        <f>IF(ch_table[[#This Row],[Subject 1]]&lt;&gt;"House rose", "",SUMIF(ch_table[Day], ch_table[[#This Row],[Day]], ch_table[Duration]))</f>
        <v/>
      </c>
      <c r="I526" s="40">
        <f>SUM(INDEX(ch_table[Duration],1):ch_table[[#This Row],[Duration]])</f>
        <v>15.702777777777783</v>
      </c>
      <c r="J526" s="4" cm="1">
        <f t="array" ref="J5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26" s="4" cm="1">
        <f t="array" ref="K5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1.4583333333333393E-2</v>
      </c>
      <c r="L526" s="4" t="str">
        <f>IF(ch_table[[#This Row],[Subject 1]]&lt;&gt;"House rose", "",SUMIF(ch_table[Day], ch_table[[#This Row],[Day]], ch_table[AAT]))</f>
        <v/>
      </c>
      <c r="M526" s="39">
        <f>SUM(INDEX(ch_table[AAT],1):ch_table[[#This Row],[AAT]])</f>
        <v>0.65555555555555522</v>
      </c>
    </row>
    <row r="527" spans="1:13" x14ac:dyDescent="0.2">
      <c r="A527" s="2">
        <v>52</v>
      </c>
      <c r="B527" s="3">
        <v>45344</v>
      </c>
      <c r="C527" s="4">
        <v>0.72361111111111109</v>
      </c>
      <c r="D527" s="8" t="s">
        <v>22</v>
      </c>
      <c r="G527" s="4" t="str" cm="1">
        <f t="array" ref="G5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527" s="4">
        <f>IF(ch_table[[#This Row],[Subject 1]]&lt;&gt;"House rose", "",SUMIF(ch_table[Day], ch_table[[#This Row],[Day]], ch_table[Duration]))</f>
        <v>0.32777777777777778</v>
      </c>
      <c r="I527" s="40">
        <f>SUM(INDEX(ch_table[Duration],1):ch_table[[#This Row],[Duration]])</f>
        <v>15.702777777777783</v>
      </c>
      <c r="J527" s="4" cm="1">
        <f t="array" ref="J5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27" s="4" t="str" cm="1">
        <f t="array" ref="K5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27" s="4">
        <f>IF(ch_table[[#This Row],[Subject 1]]&lt;&gt;"House rose", "",SUMIF(ch_table[Day], ch_table[[#This Row],[Day]], ch_table[AAT]))</f>
        <v>1.5277777777777724E-2</v>
      </c>
      <c r="M527" s="39">
        <f>SUM(INDEX(ch_table[AAT],1):ch_table[[#This Row],[AAT]])</f>
        <v>0.65555555555555522</v>
      </c>
    </row>
    <row r="528" spans="1:13" x14ac:dyDescent="0.2">
      <c r="A528" s="2">
        <v>53</v>
      </c>
      <c r="B528" s="3">
        <v>45345</v>
      </c>
      <c r="C528" s="4">
        <v>0.39583333333333331</v>
      </c>
      <c r="D528" s="8" t="s">
        <v>13</v>
      </c>
      <c r="G528" s="4" cm="1">
        <f t="array" ref="G5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528" s="4" t="str">
        <f>IF(ch_table[[#This Row],[Subject 1]]&lt;&gt;"House rose", "",SUMIF(ch_table[Day], ch_table[[#This Row],[Day]], ch_table[Duration]))</f>
        <v/>
      </c>
      <c r="I528" s="40">
        <f>SUM(INDEX(ch_table[Duration],1):ch_table[[#This Row],[Duration]])</f>
        <v>15.705555555555561</v>
      </c>
      <c r="J528" s="4" cm="1">
        <f t="array" ref="J5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528" s="4" t="str" cm="1">
        <f t="array" ref="K5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28" s="4" t="str">
        <f>IF(ch_table[[#This Row],[Subject 1]]&lt;&gt;"House rose", "",SUMIF(ch_table[Day], ch_table[[#This Row],[Day]], ch_table[AAT]))</f>
        <v/>
      </c>
      <c r="M528" s="39">
        <f>SUM(INDEX(ch_table[AAT],1):ch_table[[#This Row],[AAT]])</f>
        <v>0.65555555555555522</v>
      </c>
    </row>
    <row r="529" spans="1:13" ht="16" hidden="1" x14ac:dyDescent="0.2">
      <c r="A529" s="2">
        <v>53</v>
      </c>
      <c r="B529" s="3">
        <v>45345</v>
      </c>
      <c r="C529" s="4">
        <v>0.39861111111111108</v>
      </c>
      <c r="D529" s="8" t="s">
        <v>80</v>
      </c>
      <c r="E529" s="9" t="s">
        <v>569</v>
      </c>
      <c r="F529" s="9" t="s">
        <v>658</v>
      </c>
      <c r="G529" s="4" cm="1">
        <f t="array" ref="G5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4.7916666666666718E-2</v>
      </c>
      <c r="H529" s="4" t="str">
        <f>IF(ch_table[[#This Row],[Subject 1]]&lt;&gt;"House rose", "",SUMIF(ch_table[Day], ch_table[[#This Row],[Day]], ch_table[Duration]))</f>
        <v/>
      </c>
      <c r="I529" s="40">
        <f>SUM(INDEX(ch_table[Duration],1):ch_table[[#This Row],[Duration]])</f>
        <v>15.753472222222229</v>
      </c>
      <c r="J529" s="4" cm="1">
        <f t="array" ref="J5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529" s="4" t="str" cm="1">
        <f t="array" ref="K5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29" s="4" t="str">
        <f>IF(ch_table[[#This Row],[Subject 1]]&lt;&gt;"House rose", "",SUMIF(ch_table[Day], ch_table[[#This Row],[Day]], ch_table[AAT]))</f>
        <v/>
      </c>
      <c r="M529" s="39">
        <f>SUM(INDEX(ch_table[AAT],1):ch_table[[#This Row],[AAT]])</f>
        <v>0.65555555555555522</v>
      </c>
    </row>
    <row r="530" spans="1:13" ht="16" hidden="1" x14ac:dyDescent="0.2">
      <c r="A530" s="2">
        <v>53</v>
      </c>
      <c r="B530" s="3">
        <v>45345</v>
      </c>
      <c r="C530" s="4">
        <v>0.4465277777777778</v>
      </c>
      <c r="D530" s="8" t="s">
        <v>80</v>
      </c>
      <c r="E530" s="9" t="s">
        <v>570</v>
      </c>
      <c r="F530" s="9" t="s">
        <v>658</v>
      </c>
      <c r="G530" s="4" cm="1">
        <f t="array" ref="G5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5.9027777777777735E-2</v>
      </c>
      <c r="H530" s="4" t="str">
        <f>IF(ch_table[[#This Row],[Subject 1]]&lt;&gt;"House rose", "",SUMIF(ch_table[Day], ch_table[[#This Row],[Day]], ch_table[Duration]))</f>
        <v/>
      </c>
      <c r="I530" s="40">
        <f>SUM(INDEX(ch_table[Duration],1):ch_table[[#This Row],[Duration]])</f>
        <v>15.812500000000007</v>
      </c>
      <c r="J530" s="4" cm="1">
        <f t="array" ref="J5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530" s="4" t="str" cm="1">
        <f t="array" ref="K5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30" s="4" t="str">
        <f>IF(ch_table[[#This Row],[Subject 1]]&lt;&gt;"House rose", "",SUMIF(ch_table[Day], ch_table[[#This Row],[Day]], ch_table[AAT]))</f>
        <v/>
      </c>
      <c r="M530" s="39">
        <f>SUM(INDEX(ch_table[AAT],1):ch_table[[#This Row],[AAT]])</f>
        <v>0.65555555555555522</v>
      </c>
    </row>
    <row r="531" spans="1:13" ht="16" hidden="1" x14ac:dyDescent="0.2">
      <c r="A531" s="2">
        <v>53</v>
      </c>
      <c r="B531" s="3">
        <v>45345</v>
      </c>
      <c r="C531" s="4">
        <v>0.50555555555555554</v>
      </c>
      <c r="D531" s="8" t="s">
        <v>80</v>
      </c>
      <c r="E531" s="9" t="s">
        <v>571</v>
      </c>
      <c r="F531" s="9" t="s">
        <v>658</v>
      </c>
      <c r="G531" s="4" cm="1">
        <f t="array" ref="G5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5.6250000000000022E-2</v>
      </c>
      <c r="H531" s="4" t="str">
        <f>IF(ch_table[[#This Row],[Subject 1]]&lt;&gt;"House rose", "",SUMIF(ch_table[Day], ch_table[[#This Row],[Day]], ch_table[Duration]))</f>
        <v/>
      </c>
      <c r="I531" s="40">
        <f>SUM(INDEX(ch_table[Duration],1):ch_table[[#This Row],[Duration]])</f>
        <v>15.868750000000007</v>
      </c>
      <c r="J531" s="4" cm="1">
        <f t="array" ref="J5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531" s="4" t="str" cm="1">
        <f t="array" ref="K5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31" s="4" t="str">
        <f>IF(ch_table[[#This Row],[Subject 1]]&lt;&gt;"House rose", "",SUMIF(ch_table[Day], ch_table[[#This Row],[Day]], ch_table[AAT]))</f>
        <v/>
      </c>
      <c r="M531" s="39">
        <f>SUM(INDEX(ch_table[AAT],1):ch_table[[#This Row],[AAT]])</f>
        <v>0.65555555555555522</v>
      </c>
    </row>
    <row r="532" spans="1:13" ht="32" hidden="1" x14ac:dyDescent="0.2">
      <c r="A532" s="2">
        <v>53</v>
      </c>
      <c r="B532" s="3">
        <v>45345</v>
      </c>
      <c r="C532" s="4">
        <v>0.56180555555555556</v>
      </c>
      <c r="D532" s="8" t="s">
        <v>80</v>
      </c>
      <c r="E532" s="9" t="s">
        <v>572</v>
      </c>
      <c r="F532" s="9" t="s">
        <v>658</v>
      </c>
      <c r="G532" s="4" cm="1">
        <f t="array" ref="G5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2.777777777777779E-2</v>
      </c>
      <c r="H532" s="4" t="str">
        <f>IF(ch_table[[#This Row],[Subject 1]]&lt;&gt;"House rose", "",SUMIF(ch_table[Day], ch_table[[#This Row],[Day]], ch_table[Duration]))</f>
        <v/>
      </c>
      <c r="I532" s="40">
        <f>SUM(INDEX(ch_table[Duration],1):ch_table[[#This Row],[Duration]])</f>
        <v>15.896527777777786</v>
      </c>
      <c r="J532" s="4" cm="1">
        <f t="array" ref="J5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532" s="4" t="str" cm="1">
        <f t="array" ref="K5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32" s="4" t="str">
        <f>IF(ch_table[[#This Row],[Subject 1]]&lt;&gt;"House rose", "",SUMIF(ch_table[Day], ch_table[[#This Row],[Day]], ch_table[AAT]))</f>
        <v/>
      </c>
      <c r="M532" s="39">
        <f>SUM(INDEX(ch_table[AAT],1):ch_table[[#This Row],[AAT]])</f>
        <v>0.65555555555555522</v>
      </c>
    </row>
    <row r="533" spans="1:13" ht="16" hidden="1" x14ac:dyDescent="0.2">
      <c r="A533" s="2">
        <v>53</v>
      </c>
      <c r="B533" s="3">
        <v>45345</v>
      </c>
      <c r="C533" s="4">
        <v>0.58958333333333335</v>
      </c>
      <c r="D533" s="8" t="s">
        <v>80</v>
      </c>
      <c r="E533" s="9" t="s">
        <v>573</v>
      </c>
      <c r="F533" s="9" t="s">
        <v>470</v>
      </c>
      <c r="G533" s="4" cm="1">
        <f t="array" ref="G5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1.9444444444444486E-2</v>
      </c>
      <c r="H533" s="4" t="str">
        <f>IF(ch_table[[#This Row],[Subject 1]]&lt;&gt;"House rose", "",SUMIF(ch_table[Day], ch_table[[#This Row],[Day]], ch_table[Duration]))</f>
        <v/>
      </c>
      <c r="I533" s="40">
        <f>SUM(INDEX(ch_table[Duration],1):ch_table[[#This Row],[Duration]])</f>
        <v>15.91597222222223</v>
      </c>
      <c r="J533" s="4" cm="1">
        <f t="array" ref="J5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533" s="4" cm="1">
        <f t="array" ref="K5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4.8611111111108718E-3</v>
      </c>
      <c r="L533" s="4" t="str">
        <f>IF(ch_table[[#This Row],[Subject 1]]&lt;&gt;"House rose", "",SUMIF(ch_table[Day], ch_table[[#This Row],[Day]], ch_table[AAT]))</f>
        <v/>
      </c>
      <c r="M533" s="39">
        <f>SUM(INDEX(ch_table[AAT],1):ch_table[[#This Row],[AAT]])</f>
        <v>0.6604166666666661</v>
      </c>
    </row>
    <row r="534" spans="1:13" ht="16" x14ac:dyDescent="0.2">
      <c r="A534" s="2">
        <v>53</v>
      </c>
      <c r="B534" s="3">
        <v>45345</v>
      </c>
      <c r="C534" s="4">
        <v>0.60902777777777783</v>
      </c>
      <c r="D534" s="8" t="s">
        <v>20</v>
      </c>
      <c r="E534" s="9" t="s">
        <v>574</v>
      </c>
      <c r="G534" s="4" cm="1">
        <f t="array" ref="G5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1.9444444444444375E-2</v>
      </c>
      <c r="H534" s="4" t="str">
        <f>IF(ch_table[[#This Row],[Subject 1]]&lt;&gt;"House rose", "",SUMIF(ch_table[Day], ch_table[[#This Row],[Day]], ch_table[Duration]))</f>
        <v/>
      </c>
      <c r="I534" s="40">
        <f>SUM(INDEX(ch_table[Duration],1):ch_table[[#This Row],[Duration]])</f>
        <v>15.935416666666674</v>
      </c>
      <c r="J534" s="4" cm="1">
        <f t="array" ref="J5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534" s="4" cm="1">
        <f t="array" ref="K5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1.9444444444444375E-2</v>
      </c>
      <c r="L534" s="4" t="str">
        <f>IF(ch_table[[#This Row],[Subject 1]]&lt;&gt;"House rose", "",SUMIF(ch_table[Day], ch_table[[#This Row],[Day]], ch_table[AAT]))</f>
        <v/>
      </c>
      <c r="M534" s="39">
        <f>SUM(INDEX(ch_table[AAT],1):ch_table[[#This Row],[AAT]])</f>
        <v>0.67986111111111047</v>
      </c>
    </row>
    <row r="535" spans="1:13" x14ac:dyDescent="0.2">
      <c r="A535" s="2">
        <v>53</v>
      </c>
      <c r="B535" s="3">
        <v>45345</v>
      </c>
      <c r="C535" s="4">
        <v>0.62847222222222221</v>
      </c>
      <c r="D535" s="8" t="s">
        <v>22</v>
      </c>
      <c r="G535" s="4" t="str" cm="1">
        <f t="array" ref="G5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535" s="4">
        <f>IF(ch_table[[#This Row],[Subject 1]]&lt;&gt;"House rose", "",SUMIF(ch_table[Day], ch_table[[#This Row],[Day]], ch_table[Duration]))</f>
        <v>0.2326388888888889</v>
      </c>
      <c r="I535" s="40">
        <f>SUM(INDEX(ch_table[Duration],1):ch_table[[#This Row],[Duration]])</f>
        <v>15.935416666666674</v>
      </c>
      <c r="J535" s="4" cm="1">
        <f t="array" ref="J5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535" s="4" t="str" cm="1">
        <f t="array" ref="K5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35" s="4">
        <f>IF(ch_table[[#This Row],[Subject 1]]&lt;&gt;"House rose", "",SUMIF(ch_table[Day], ch_table[[#This Row],[Day]], ch_table[AAT]))</f>
        <v>2.4305555555555247E-2</v>
      </c>
      <c r="M535" s="39">
        <f>SUM(INDEX(ch_table[AAT],1):ch_table[[#This Row],[AAT]])</f>
        <v>0.67986111111111047</v>
      </c>
    </row>
    <row r="536" spans="1:13" x14ac:dyDescent="0.2">
      <c r="A536" s="2">
        <v>54</v>
      </c>
      <c r="B536" s="3">
        <v>45348</v>
      </c>
      <c r="C536" s="4">
        <v>0.60416666666666663</v>
      </c>
      <c r="D536" s="8" t="s">
        <v>13</v>
      </c>
      <c r="G536" s="4" cm="1">
        <f t="array" ref="G5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536" s="4" t="str">
        <f>IF(ch_table[[#This Row],[Subject 1]]&lt;&gt;"House rose", "",SUMIF(ch_table[Day], ch_table[[#This Row],[Day]], ch_table[Duration]))</f>
        <v/>
      </c>
      <c r="I536" s="40">
        <f>SUM(INDEX(ch_table[Duration],1):ch_table[[#This Row],[Duration]])</f>
        <v>15.937500000000007</v>
      </c>
      <c r="J536" s="4" cm="1">
        <f t="array" ref="J5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36" s="4" t="str" cm="1">
        <f t="array" ref="K5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36" s="4" t="str">
        <f>IF(ch_table[[#This Row],[Subject 1]]&lt;&gt;"House rose", "",SUMIF(ch_table[Day], ch_table[[#This Row],[Day]], ch_table[AAT]))</f>
        <v/>
      </c>
      <c r="M536" s="39">
        <f>SUM(INDEX(ch_table[AAT],1):ch_table[[#This Row],[AAT]])</f>
        <v>0.67986111111111047</v>
      </c>
    </row>
    <row r="537" spans="1:13" ht="16" x14ac:dyDescent="0.2">
      <c r="A537" s="2">
        <v>54</v>
      </c>
      <c r="B537" s="3">
        <v>45348</v>
      </c>
      <c r="C537" s="4">
        <v>0.60625000000000007</v>
      </c>
      <c r="D537" s="8" t="s">
        <v>41</v>
      </c>
      <c r="E537" s="9" t="s">
        <v>95</v>
      </c>
      <c r="G537" s="4" cm="1">
        <f t="array" ref="G5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3.0555555555555447E-2</v>
      </c>
      <c r="H537" s="4" t="str">
        <f>IF(ch_table[[#This Row],[Subject 1]]&lt;&gt;"House rose", "",SUMIF(ch_table[Day], ch_table[[#This Row],[Day]], ch_table[Duration]))</f>
        <v/>
      </c>
      <c r="I537" s="40">
        <f>SUM(INDEX(ch_table[Duration],1):ch_table[[#This Row],[Duration]])</f>
        <v>15.968055555555562</v>
      </c>
      <c r="J537" s="4" cm="1">
        <f t="array" ref="J5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37" s="4" t="str" cm="1">
        <f t="array" ref="K5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37" s="4" t="str">
        <f>IF(ch_table[[#This Row],[Subject 1]]&lt;&gt;"House rose", "",SUMIF(ch_table[Day], ch_table[[#This Row],[Day]], ch_table[AAT]))</f>
        <v/>
      </c>
      <c r="M537" s="39">
        <f>SUM(INDEX(ch_table[AAT],1):ch_table[[#This Row],[AAT]])</f>
        <v>0.67986111111111047</v>
      </c>
    </row>
    <row r="538" spans="1:13" ht="16" x14ac:dyDescent="0.2">
      <c r="A538" s="2">
        <v>54</v>
      </c>
      <c r="B538" s="3">
        <v>45348</v>
      </c>
      <c r="C538" s="4">
        <v>0.63680555555555551</v>
      </c>
      <c r="D538" s="8" t="s">
        <v>43</v>
      </c>
      <c r="E538" s="9" t="s">
        <v>95</v>
      </c>
      <c r="G538" s="4" cm="1">
        <f t="array" ref="G5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1.4583333333333393E-2</v>
      </c>
      <c r="H538" s="4" t="str">
        <f>IF(ch_table[[#This Row],[Subject 1]]&lt;&gt;"House rose", "",SUMIF(ch_table[Day], ch_table[[#This Row],[Day]], ch_table[Duration]))</f>
        <v/>
      </c>
      <c r="I538" s="40">
        <f>SUM(INDEX(ch_table[Duration],1):ch_table[[#This Row],[Duration]])</f>
        <v>15.982638888888896</v>
      </c>
      <c r="J538" s="4" cm="1">
        <f t="array" ref="J5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38" s="4" t="str" cm="1">
        <f t="array" ref="K5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38" s="4" t="str">
        <f>IF(ch_table[[#This Row],[Subject 1]]&lt;&gt;"House rose", "",SUMIF(ch_table[Day], ch_table[[#This Row],[Day]], ch_table[AAT]))</f>
        <v/>
      </c>
      <c r="M538" s="39">
        <f>SUM(INDEX(ch_table[AAT],1):ch_table[[#This Row],[AAT]])</f>
        <v>0.67986111111111047</v>
      </c>
    </row>
    <row r="539" spans="1:13" ht="16" x14ac:dyDescent="0.2">
      <c r="A539" s="2">
        <v>54</v>
      </c>
      <c r="B539" s="3">
        <v>45348</v>
      </c>
      <c r="C539" s="4">
        <v>0.65138888888888891</v>
      </c>
      <c r="D539" s="8" t="s">
        <v>185</v>
      </c>
      <c r="E539" s="9" t="s">
        <v>575</v>
      </c>
      <c r="G539" s="4" cm="1">
        <f t="array" ref="G5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539" s="4" t="str">
        <f>IF(ch_table[[#This Row],[Subject 1]]&lt;&gt;"House rose", "",SUMIF(ch_table[Day], ch_table[[#This Row],[Day]], ch_table[Duration]))</f>
        <v/>
      </c>
      <c r="I539" s="40">
        <f>SUM(INDEX(ch_table[Duration],1):ch_table[[#This Row],[Duration]])</f>
        <v>15.98472222222223</v>
      </c>
      <c r="J539" s="4" cm="1">
        <f t="array" ref="J5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39" s="4" t="str" cm="1">
        <f t="array" ref="K5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39" s="4" t="str">
        <f>IF(ch_table[[#This Row],[Subject 1]]&lt;&gt;"House rose", "",SUMIF(ch_table[Day], ch_table[[#This Row],[Day]], ch_table[AAT]))</f>
        <v/>
      </c>
      <c r="M539" s="39">
        <f>SUM(INDEX(ch_table[AAT],1):ch_table[[#This Row],[AAT]])</f>
        <v>0.67986111111111047</v>
      </c>
    </row>
    <row r="540" spans="1:13" ht="32" x14ac:dyDescent="0.2">
      <c r="A540" s="2">
        <v>54</v>
      </c>
      <c r="B540" s="3">
        <v>45348</v>
      </c>
      <c r="C540" s="4">
        <v>0.65347222222222223</v>
      </c>
      <c r="D540" s="8" t="s">
        <v>27</v>
      </c>
      <c r="E540" s="9" t="s">
        <v>490</v>
      </c>
      <c r="G540" s="4" cm="1">
        <f t="array" ref="G5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3.125E-2</v>
      </c>
      <c r="H540" s="4" t="str">
        <f>IF(ch_table[[#This Row],[Subject 1]]&lt;&gt;"House rose", "",SUMIF(ch_table[Day], ch_table[[#This Row],[Day]], ch_table[Duration]))</f>
        <v/>
      </c>
      <c r="I540" s="40">
        <f>SUM(INDEX(ch_table[Duration],1):ch_table[[#This Row],[Duration]])</f>
        <v>16.015972222222231</v>
      </c>
      <c r="J540" s="4" cm="1">
        <f t="array" ref="J5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40" s="4" t="str" cm="1">
        <f t="array" ref="K5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40" s="4" t="str">
        <f>IF(ch_table[[#This Row],[Subject 1]]&lt;&gt;"House rose", "",SUMIF(ch_table[Day], ch_table[[#This Row],[Day]], ch_table[AAT]))</f>
        <v/>
      </c>
      <c r="M540" s="39">
        <f>SUM(INDEX(ch_table[AAT],1):ch_table[[#This Row],[AAT]])</f>
        <v>0.67986111111111047</v>
      </c>
    </row>
    <row r="541" spans="1:13" ht="48" x14ac:dyDescent="0.2">
      <c r="A541" s="2">
        <v>54</v>
      </c>
      <c r="B541" s="3">
        <v>45348</v>
      </c>
      <c r="C541" s="4">
        <v>0.68472222222222223</v>
      </c>
      <c r="D541" s="8" t="s">
        <v>27</v>
      </c>
      <c r="E541" s="9" t="s">
        <v>576</v>
      </c>
      <c r="G541" s="4" cm="1">
        <f t="array" ref="G5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3.8194444444444531E-2</v>
      </c>
      <c r="H541" s="4" t="str">
        <f>IF(ch_table[[#This Row],[Subject 1]]&lt;&gt;"House rose", "",SUMIF(ch_table[Day], ch_table[[#This Row],[Day]], ch_table[Duration]))</f>
        <v/>
      </c>
      <c r="I541" s="40">
        <f>SUM(INDEX(ch_table[Duration],1):ch_table[[#This Row],[Duration]])</f>
        <v>16.054166666666674</v>
      </c>
      <c r="J541" s="4" cm="1">
        <f t="array" ref="J5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41" s="4" t="str" cm="1">
        <f t="array" ref="K5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41" s="4" t="str">
        <f>IF(ch_table[[#This Row],[Subject 1]]&lt;&gt;"House rose", "",SUMIF(ch_table[Day], ch_table[[#This Row],[Day]], ch_table[AAT]))</f>
        <v/>
      </c>
      <c r="M541" s="39">
        <f>SUM(INDEX(ch_table[AAT],1):ch_table[[#This Row],[AAT]])</f>
        <v>0.67986111111111047</v>
      </c>
    </row>
    <row r="542" spans="1:13" ht="80" x14ac:dyDescent="0.2">
      <c r="A542" s="2">
        <v>54</v>
      </c>
      <c r="B542" s="3">
        <v>45348</v>
      </c>
      <c r="C542" s="4">
        <v>0.72291666666666676</v>
      </c>
      <c r="D542" s="8" t="s">
        <v>79</v>
      </c>
      <c r="E542" s="9" t="s">
        <v>577</v>
      </c>
      <c r="G542" s="4" cm="1">
        <f t="array" ref="G5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5.5555555555555358E-3</v>
      </c>
      <c r="H542" s="4" t="str">
        <f>IF(ch_table[[#This Row],[Subject 1]]&lt;&gt;"House rose", "",SUMIF(ch_table[Day], ch_table[[#This Row],[Day]], ch_table[Duration]))</f>
        <v/>
      </c>
      <c r="I542" s="40">
        <f>SUM(INDEX(ch_table[Duration],1):ch_table[[#This Row],[Duration]])</f>
        <v>16.059722222222231</v>
      </c>
      <c r="J542" s="4" cm="1">
        <f t="array" ref="J5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42" s="4" t="str" cm="1">
        <f t="array" ref="K5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42" s="4" t="str">
        <f>IF(ch_table[[#This Row],[Subject 1]]&lt;&gt;"House rose", "",SUMIF(ch_table[Day], ch_table[[#This Row],[Day]], ch_table[AAT]))</f>
        <v/>
      </c>
      <c r="M542" s="39">
        <f>SUM(INDEX(ch_table[AAT],1):ch_table[[#This Row],[AAT]])</f>
        <v>0.67986111111111047</v>
      </c>
    </row>
    <row r="543" spans="1:13" ht="16" x14ac:dyDescent="0.2">
      <c r="A543" s="2">
        <v>54</v>
      </c>
      <c r="B543" s="3">
        <v>45348</v>
      </c>
      <c r="C543" s="4">
        <v>0.7284722222222223</v>
      </c>
      <c r="D543" s="8" t="s">
        <v>18</v>
      </c>
      <c r="E543" s="9" t="s">
        <v>578</v>
      </c>
      <c r="G543" s="4" cm="1">
        <f t="array" ref="G5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0.12152777777777768</v>
      </c>
      <c r="H543" s="4" t="str">
        <f>IF(ch_table[[#This Row],[Subject 1]]&lt;&gt;"House rose", "",SUMIF(ch_table[Day], ch_table[[#This Row],[Day]], ch_table[Duration]))</f>
        <v/>
      </c>
      <c r="I543" s="40">
        <f>SUM(INDEX(ch_table[Duration],1):ch_table[[#This Row],[Duration]])</f>
        <v>16.181250000000009</v>
      </c>
      <c r="J543" s="4" cm="1">
        <f t="array" ref="J5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43" s="4" t="str" cm="1">
        <f t="array" ref="K5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43" s="4" t="str">
        <f>IF(ch_table[[#This Row],[Subject 1]]&lt;&gt;"House rose", "",SUMIF(ch_table[Day], ch_table[[#This Row],[Day]], ch_table[AAT]))</f>
        <v/>
      </c>
      <c r="M543" s="39">
        <f>SUM(INDEX(ch_table[AAT],1):ch_table[[#This Row],[AAT]])</f>
        <v>0.67986111111111047</v>
      </c>
    </row>
    <row r="544" spans="1:13" ht="16" x14ac:dyDescent="0.2">
      <c r="A544" s="2">
        <v>54</v>
      </c>
      <c r="B544" s="3">
        <v>45348</v>
      </c>
      <c r="C544" s="4">
        <v>0.85</v>
      </c>
      <c r="D544" s="8" t="s">
        <v>20</v>
      </c>
      <c r="E544" s="9" t="s">
        <v>579</v>
      </c>
      <c r="G544" s="4" cm="1">
        <f t="array" ref="G5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3.125E-2</v>
      </c>
      <c r="H544" s="4" t="str">
        <f>IF(ch_table[[#This Row],[Subject 1]]&lt;&gt;"House rose", "",SUMIF(ch_table[Day], ch_table[[#This Row],[Day]], ch_table[Duration]))</f>
        <v/>
      </c>
      <c r="I544" s="40">
        <f>SUM(INDEX(ch_table[Duration],1):ch_table[[#This Row],[Duration]])</f>
        <v>16.212500000000009</v>
      </c>
      <c r="J544" s="4" cm="1">
        <f t="array" ref="J5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44" s="4" t="str" cm="1">
        <f t="array" ref="K5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44" s="4" t="str">
        <f>IF(ch_table[[#This Row],[Subject 1]]&lt;&gt;"House rose", "",SUMIF(ch_table[Day], ch_table[[#This Row],[Day]], ch_table[AAT]))</f>
        <v/>
      </c>
      <c r="M544" s="39">
        <f>SUM(INDEX(ch_table[AAT],1):ch_table[[#This Row],[AAT]])</f>
        <v>0.67986111111111047</v>
      </c>
    </row>
    <row r="545" spans="1:13" x14ac:dyDescent="0.2">
      <c r="A545" s="2">
        <v>54</v>
      </c>
      <c r="B545" s="3">
        <v>45348</v>
      </c>
      <c r="C545" s="4">
        <v>0.88124999999999998</v>
      </c>
      <c r="D545" s="8" t="s">
        <v>22</v>
      </c>
      <c r="G545" s="4" t="str" cm="1">
        <f t="array" ref="G5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545" s="4">
        <f>IF(ch_table[[#This Row],[Subject 1]]&lt;&gt;"House rose", "",SUMIF(ch_table[Day], ch_table[[#This Row],[Day]], ch_table[Duration]))</f>
        <v>0.27708333333333335</v>
      </c>
      <c r="I545" s="40">
        <f>SUM(INDEX(ch_table[Duration],1):ch_table[[#This Row],[Duration]])</f>
        <v>16.212500000000009</v>
      </c>
      <c r="J545" s="4" cm="1">
        <f t="array" ref="J5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45" s="4" t="str" cm="1">
        <f t="array" ref="K5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45" s="4">
        <f>IF(ch_table[[#This Row],[Subject 1]]&lt;&gt;"House rose", "",SUMIF(ch_table[Day], ch_table[[#This Row],[Day]], ch_table[AAT]))</f>
        <v>0</v>
      </c>
      <c r="M545" s="39">
        <f>SUM(INDEX(ch_table[AAT],1):ch_table[[#This Row],[AAT]])</f>
        <v>0.67986111111111047</v>
      </c>
    </row>
    <row r="546" spans="1:13" x14ac:dyDescent="0.2">
      <c r="A546" s="2">
        <v>55</v>
      </c>
      <c r="B546" s="3">
        <v>45349</v>
      </c>
      <c r="C546" s="4">
        <v>0.47916666666666669</v>
      </c>
      <c r="D546" s="8" t="s">
        <v>13</v>
      </c>
      <c r="G546" s="4" cm="1">
        <f t="array" ref="G5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546" s="4" t="str">
        <f>IF(ch_table[[#This Row],[Subject 1]]&lt;&gt;"House rose", "",SUMIF(ch_table[Day], ch_table[[#This Row],[Day]], ch_table[Duration]))</f>
        <v/>
      </c>
      <c r="I546" s="40">
        <f>SUM(INDEX(ch_table[Duration],1):ch_table[[#This Row],[Duration]])</f>
        <v>16.215277777777786</v>
      </c>
      <c r="J546" s="4" cm="1">
        <f t="array" ref="J5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46" s="4" t="str" cm="1">
        <f t="array" ref="K5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46" s="4" t="str">
        <f>IF(ch_table[[#This Row],[Subject 1]]&lt;&gt;"House rose", "",SUMIF(ch_table[Day], ch_table[[#This Row],[Day]], ch_table[AAT]))</f>
        <v/>
      </c>
      <c r="M546" s="39">
        <f>SUM(INDEX(ch_table[AAT],1):ch_table[[#This Row],[AAT]])</f>
        <v>0.67986111111111047</v>
      </c>
    </row>
    <row r="547" spans="1:13" ht="16" x14ac:dyDescent="0.2">
      <c r="A547" s="2">
        <v>55</v>
      </c>
      <c r="B547" s="3">
        <v>45349</v>
      </c>
      <c r="C547" s="4">
        <v>0.48194444444444445</v>
      </c>
      <c r="D547" s="8" t="s">
        <v>16</v>
      </c>
      <c r="E547" s="9" t="s">
        <v>580</v>
      </c>
      <c r="G547" s="4" cm="1">
        <f t="array" ref="G5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547" s="4" t="str">
        <f>IF(ch_table[[#This Row],[Subject 1]]&lt;&gt;"House rose", "",SUMIF(ch_table[Day], ch_table[[#This Row],[Day]], ch_table[Duration]))</f>
        <v/>
      </c>
      <c r="I547" s="40">
        <f>SUM(INDEX(ch_table[Duration],1):ch_table[[#This Row],[Duration]])</f>
        <v>16.215972222222231</v>
      </c>
      <c r="J547" s="4" cm="1">
        <f t="array" ref="J5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47" s="4" t="str" cm="1">
        <f t="array" ref="K5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47" s="4" t="str">
        <f>IF(ch_table[[#This Row],[Subject 1]]&lt;&gt;"House rose", "",SUMIF(ch_table[Day], ch_table[[#This Row],[Day]], ch_table[AAT]))</f>
        <v/>
      </c>
      <c r="M547" s="39">
        <f>SUM(INDEX(ch_table[AAT],1):ch_table[[#This Row],[AAT]])</f>
        <v>0.67986111111111047</v>
      </c>
    </row>
    <row r="548" spans="1:13" ht="16" x14ac:dyDescent="0.2">
      <c r="A548" s="2">
        <v>55</v>
      </c>
      <c r="B548" s="3">
        <v>45349</v>
      </c>
      <c r="C548" s="4">
        <v>0.4826388888888889</v>
      </c>
      <c r="D548" s="8" t="s">
        <v>41</v>
      </c>
      <c r="E548" s="9" t="s">
        <v>100</v>
      </c>
      <c r="G548" s="4" cm="1">
        <f t="array" ref="G5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2.9861111111111172E-2</v>
      </c>
      <c r="H548" s="4" t="str">
        <f>IF(ch_table[[#This Row],[Subject 1]]&lt;&gt;"House rose", "",SUMIF(ch_table[Day], ch_table[[#This Row],[Day]], ch_table[Duration]))</f>
        <v/>
      </c>
      <c r="I548" s="40">
        <f>SUM(INDEX(ch_table[Duration],1):ch_table[[#This Row],[Duration]])</f>
        <v>16.245833333333341</v>
      </c>
      <c r="J548" s="4" cm="1">
        <f t="array" ref="J5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48" s="4" t="str" cm="1">
        <f t="array" ref="K5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48" s="4" t="str">
        <f>IF(ch_table[[#This Row],[Subject 1]]&lt;&gt;"House rose", "",SUMIF(ch_table[Day], ch_table[[#This Row],[Day]], ch_table[AAT]))</f>
        <v/>
      </c>
      <c r="M548" s="39">
        <f>SUM(INDEX(ch_table[AAT],1):ch_table[[#This Row],[AAT]])</f>
        <v>0.67986111111111047</v>
      </c>
    </row>
    <row r="549" spans="1:13" ht="16" x14ac:dyDescent="0.2">
      <c r="A549" s="2">
        <v>55</v>
      </c>
      <c r="B549" s="3">
        <v>45349</v>
      </c>
      <c r="C549" s="4">
        <v>0.51250000000000007</v>
      </c>
      <c r="D549" s="8" t="s">
        <v>43</v>
      </c>
      <c r="E549" s="9" t="s">
        <v>100</v>
      </c>
      <c r="G549" s="4" cm="1">
        <f t="array" ref="G5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1.4583333333333282E-2</v>
      </c>
      <c r="H549" s="4" t="str">
        <f>IF(ch_table[[#This Row],[Subject 1]]&lt;&gt;"House rose", "",SUMIF(ch_table[Day], ch_table[[#This Row],[Day]], ch_table[Duration]))</f>
        <v/>
      </c>
      <c r="I549" s="40">
        <f>SUM(INDEX(ch_table[Duration],1):ch_table[[#This Row],[Duration]])</f>
        <v>16.260416666666675</v>
      </c>
      <c r="J549" s="4" cm="1">
        <f t="array" ref="J5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49" s="4" t="str" cm="1">
        <f t="array" ref="K5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49" s="4" t="str">
        <f>IF(ch_table[[#This Row],[Subject 1]]&lt;&gt;"House rose", "",SUMIF(ch_table[Day], ch_table[[#This Row],[Day]], ch_table[AAT]))</f>
        <v/>
      </c>
      <c r="M549" s="39">
        <f>SUM(INDEX(ch_table[AAT],1):ch_table[[#This Row],[AAT]])</f>
        <v>0.67986111111111047</v>
      </c>
    </row>
    <row r="550" spans="1:13" ht="48" x14ac:dyDescent="0.2">
      <c r="A550" s="2">
        <v>55</v>
      </c>
      <c r="B550" s="3">
        <v>45349</v>
      </c>
      <c r="C550" s="4">
        <v>0.52708333333333335</v>
      </c>
      <c r="D550" s="8" t="s">
        <v>24</v>
      </c>
      <c r="E550" s="9" t="s">
        <v>581</v>
      </c>
      <c r="G550" s="4" cm="1">
        <f t="array" ref="G5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2.6388888888888906E-2</v>
      </c>
      <c r="H550" s="4" t="str">
        <f>IF(ch_table[[#This Row],[Subject 1]]&lt;&gt;"House rose", "",SUMIF(ch_table[Day], ch_table[[#This Row],[Day]], ch_table[Duration]))</f>
        <v/>
      </c>
      <c r="I550" s="40">
        <f>SUM(INDEX(ch_table[Duration],1):ch_table[[#This Row],[Duration]])</f>
        <v>16.286805555555564</v>
      </c>
      <c r="J550" s="4" cm="1">
        <f t="array" ref="J5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50" s="4" t="str" cm="1">
        <f t="array" ref="K5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50" s="4" t="str">
        <f>IF(ch_table[[#This Row],[Subject 1]]&lt;&gt;"House rose", "",SUMIF(ch_table[Day], ch_table[[#This Row],[Day]], ch_table[AAT]))</f>
        <v/>
      </c>
      <c r="M550" s="39">
        <f>SUM(INDEX(ch_table[AAT],1):ch_table[[#This Row],[AAT]])</f>
        <v>0.67986111111111047</v>
      </c>
    </row>
    <row r="551" spans="1:13" ht="32" x14ac:dyDescent="0.2">
      <c r="A551" s="2">
        <v>55</v>
      </c>
      <c r="B551" s="3">
        <v>45349</v>
      </c>
      <c r="C551" s="4">
        <v>0.55347222222222225</v>
      </c>
      <c r="D551" s="8" t="s">
        <v>27</v>
      </c>
      <c r="E551" s="9" t="s">
        <v>582</v>
      </c>
      <c r="G551" s="4" cm="1">
        <f t="array" ref="G5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6.1111111111111116E-2</v>
      </c>
      <c r="H551" s="4" t="str">
        <f>IF(ch_table[[#This Row],[Subject 1]]&lt;&gt;"House rose", "",SUMIF(ch_table[Day], ch_table[[#This Row],[Day]], ch_table[Duration]))</f>
        <v/>
      </c>
      <c r="I551" s="40">
        <f>SUM(INDEX(ch_table[Duration],1):ch_table[[#This Row],[Duration]])</f>
        <v>16.347916666666674</v>
      </c>
      <c r="J551" s="4" cm="1">
        <f t="array" ref="J5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51" s="4" t="str" cm="1">
        <f t="array" ref="K5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51" s="4" t="str">
        <f>IF(ch_table[[#This Row],[Subject 1]]&lt;&gt;"House rose", "",SUMIF(ch_table[Day], ch_table[[#This Row],[Day]], ch_table[AAT]))</f>
        <v/>
      </c>
      <c r="M551" s="39">
        <f>SUM(INDEX(ch_table[AAT],1):ch_table[[#This Row],[AAT]])</f>
        <v>0.67986111111111047</v>
      </c>
    </row>
    <row r="552" spans="1:13" ht="16" x14ac:dyDescent="0.2">
      <c r="A552" s="2">
        <v>55</v>
      </c>
      <c r="B552" s="3">
        <v>45349</v>
      </c>
      <c r="C552" s="4">
        <v>0.61458333333333337</v>
      </c>
      <c r="D552" s="8" t="s">
        <v>194</v>
      </c>
      <c r="E552" s="9" t="s">
        <v>608</v>
      </c>
      <c r="G552" s="4" cm="1">
        <f t="array" ref="G5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552" s="4" t="str">
        <f>IF(ch_table[[#This Row],[Subject 1]]&lt;&gt;"House rose", "",SUMIF(ch_table[Day], ch_table[[#This Row],[Day]], ch_table[Duration]))</f>
        <v/>
      </c>
      <c r="I552" s="40">
        <f>SUM(INDEX(ch_table[Duration],1):ch_table[[#This Row],[Duration]])</f>
        <v>16.354861111111116</v>
      </c>
      <c r="J552" s="4" cm="1">
        <f t="array" ref="J5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52" s="4" t="str" cm="1">
        <f t="array" ref="K5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52" s="4" t="str">
        <f>IF(ch_table[[#This Row],[Subject 1]]&lt;&gt;"House rose", "",SUMIF(ch_table[Day], ch_table[[#This Row],[Day]], ch_table[AAT]))</f>
        <v/>
      </c>
      <c r="M552" s="39">
        <f>SUM(INDEX(ch_table[AAT],1):ch_table[[#This Row],[AAT]])</f>
        <v>0.67986111111111047</v>
      </c>
    </row>
    <row r="553" spans="1:13" ht="16" x14ac:dyDescent="0.2">
      <c r="A553" s="2">
        <v>55</v>
      </c>
      <c r="B553" s="3">
        <v>45349</v>
      </c>
      <c r="C553" s="4">
        <v>0.62152777777777779</v>
      </c>
      <c r="D553" s="8" t="s">
        <v>73</v>
      </c>
      <c r="E553" s="9" t="s">
        <v>386</v>
      </c>
      <c r="F553" s="9" t="s">
        <v>52</v>
      </c>
      <c r="G553" s="4" cm="1">
        <f t="array" ref="G5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0.17708333333333337</v>
      </c>
      <c r="H553" s="4" t="str">
        <f>IF(ch_table[[#This Row],[Subject 1]]&lt;&gt;"House rose", "",SUMIF(ch_table[Day], ch_table[[#This Row],[Day]], ch_table[Duration]))</f>
        <v/>
      </c>
      <c r="I553" s="40">
        <f>SUM(INDEX(ch_table[Duration],1):ch_table[[#This Row],[Duration]])</f>
        <v>16.531944444444449</v>
      </c>
      <c r="J553" s="4" cm="1">
        <f t="array" ref="J5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53" s="4" cm="1">
        <f t="array" ref="K5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6.9444444444445308E-3</v>
      </c>
      <c r="L553" s="4" t="str">
        <f>IF(ch_table[[#This Row],[Subject 1]]&lt;&gt;"House rose", "",SUMIF(ch_table[Day], ch_table[[#This Row],[Day]], ch_table[AAT]))</f>
        <v/>
      </c>
      <c r="M553" s="39">
        <f>SUM(INDEX(ch_table[AAT],1):ch_table[[#This Row],[AAT]])</f>
        <v>0.686805555555555</v>
      </c>
    </row>
    <row r="554" spans="1:13" ht="16" x14ac:dyDescent="0.2">
      <c r="A554" s="2">
        <v>55</v>
      </c>
      <c r="B554" s="3">
        <v>45349</v>
      </c>
      <c r="C554" s="4">
        <v>0.79861111111111116</v>
      </c>
      <c r="D554" s="8" t="s">
        <v>63</v>
      </c>
      <c r="E554" s="9" t="s">
        <v>583</v>
      </c>
      <c r="G554" s="4" cm="1">
        <f t="array" ref="G5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1.3888888888887729E-3</v>
      </c>
      <c r="H554" s="4" t="str">
        <f>IF(ch_table[[#This Row],[Subject 1]]&lt;&gt;"House rose", "",SUMIF(ch_table[Day], ch_table[[#This Row],[Day]], ch_table[Duration]))</f>
        <v/>
      </c>
      <c r="I554" s="40">
        <f>SUM(INDEX(ch_table[Duration],1):ch_table[[#This Row],[Duration]])</f>
        <v>16.533333333333339</v>
      </c>
      <c r="J554" s="4" cm="1">
        <f t="array" ref="J5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54" s="4" cm="1">
        <f t="array" ref="K5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1.3888888888887729E-3</v>
      </c>
      <c r="L554" s="4" t="str">
        <f>IF(ch_table[[#This Row],[Subject 1]]&lt;&gt;"House rose", "",SUMIF(ch_table[Day], ch_table[[#This Row],[Day]], ch_table[AAT]))</f>
        <v/>
      </c>
      <c r="M554" s="39">
        <f>SUM(INDEX(ch_table[AAT],1):ch_table[[#This Row],[AAT]])</f>
        <v>0.68819444444444378</v>
      </c>
    </row>
    <row r="555" spans="1:13" ht="16" x14ac:dyDescent="0.2">
      <c r="A555" s="2">
        <v>55</v>
      </c>
      <c r="B555" s="3">
        <v>45349</v>
      </c>
      <c r="C555" s="4">
        <v>0.79999999999999993</v>
      </c>
      <c r="D555" s="8" t="s">
        <v>20</v>
      </c>
      <c r="E555" s="9" t="s">
        <v>584</v>
      </c>
      <c r="G555" s="4" cm="1">
        <f t="array" ref="G5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1.6666666666666829E-2</v>
      </c>
      <c r="H555" s="4" t="str">
        <f>IF(ch_table[[#This Row],[Subject 1]]&lt;&gt;"House rose", "",SUMIF(ch_table[Day], ch_table[[#This Row],[Day]], ch_table[Duration]))</f>
        <v/>
      </c>
      <c r="I555" s="40">
        <f>SUM(INDEX(ch_table[Duration],1):ch_table[[#This Row],[Duration]])</f>
        <v>16.550000000000004</v>
      </c>
      <c r="J555" s="4" cm="1">
        <f t="array" ref="J5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55" s="4" cm="1">
        <f t="array" ref="K5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1.6666666666666829E-2</v>
      </c>
      <c r="L555" s="4" t="str">
        <f>IF(ch_table[[#This Row],[Subject 1]]&lt;&gt;"House rose", "",SUMIF(ch_table[Day], ch_table[[#This Row],[Day]], ch_table[AAT]))</f>
        <v/>
      </c>
      <c r="M555" s="39">
        <f>SUM(INDEX(ch_table[AAT],1):ch_table[[#This Row],[AAT]])</f>
        <v>0.70486111111111061</v>
      </c>
    </row>
    <row r="556" spans="1:13" x14ac:dyDescent="0.2">
      <c r="A556" s="2">
        <v>55</v>
      </c>
      <c r="B556" s="3">
        <v>45349</v>
      </c>
      <c r="C556" s="4">
        <v>0.81666666666666676</v>
      </c>
      <c r="D556" s="8" t="s">
        <v>22</v>
      </c>
      <c r="G556" s="4" t="str" cm="1">
        <f t="array" ref="G5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556" s="4">
        <f>IF(ch_table[[#This Row],[Subject 1]]&lt;&gt;"House rose", "",SUMIF(ch_table[Day], ch_table[[#This Row],[Day]], ch_table[Duration]))</f>
        <v>0.33750000000000008</v>
      </c>
      <c r="I556" s="40">
        <f>SUM(INDEX(ch_table[Duration],1):ch_table[[#This Row],[Duration]])</f>
        <v>16.550000000000004</v>
      </c>
      <c r="J556" s="4" cm="1">
        <f t="array" ref="J5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56" s="4" t="str" cm="1">
        <f t="array" ref="K5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56" s="4">
        <f>IF(ch_table[[#This Row],[Subject 1]]&lt;&gt;"House rose", "",SUMIF(ch_table[Day], ch_table[[#This Row],[Day]], ch_table[AAT]))</f>
        <v>2.5000000000000133E-2</v>
      </c>
      <c r="M556" s="39">
        <f>SUM(INDEX(ch_table[AAT],1):ch_table[[#This Row],[AAT]])</f>
        <v>0.70486111111111061</v>
      </c>
    </row>
    <row r="557" spans="1:13" x14ac:dyDescent="0.2">
      <c r="A557" s="2">
        <v>56</v>
      </c>
      <c r="B557" s="3">
        <v>45350</v>
      </c>
      <c r="C557" s="4">
        <v>0.47916666666666669</v>
      </c>
      <c r="D557" s="8" t="s">
        <v>13</v>
      </c>
      <c r="G557" s="4" cm="1">
        <f t="array" ref="G5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557" s="4" t="str">
        <f>IF(ch_table[[#This Row],[Subject 1]]&lt;&gt;"House rose", "",SUMIF(ch_table[Day], ch_table[[#This Row],[Day]], ch_table[Duration]))</f>
        <v/>
      </c>
      <c r="I557" s="40">
        <f>SUM(INDEX(ch_table[Duration],1):ch_table[[#This Row],[Duration]])</f>
        <v>16.552777777777781</v>
      </c>
      <c r="J557" s="4" cm="1">
        <f t="array" ref="J5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57" s="4" t="str" cm="1">
        <f t="array" ref="K5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57" s="4" t="str">
        <f>IF(ch_table[[#This Row],[Subject 1]]&lt;&gt;"House rose", "",SUMIF(ch_table[Day], ch_table[[#This Row],[Day]], ch_table[AAT]))</f>
        <v/>
      </c>
      <c r="M557" s="39">
        <f>SUM(INDEX(ch_table[AAT],1):ch_table[[#This Row],[AAT]])</f>
        <v>0.70486111111111061</v>
      </c>
    </row>
    <row r="558" spans="1:13" ht="16" x14ac:dyDescent="0.2">
      <c r="A558" s="2">
        <v>56</v>
      </c>
      <c r="B558" s="3">
        <v>45350</v>
      </c>
      <c r="C558" s="4">
        <v>0.48194444444444445</v>
      </c>
      <c r="D558" s="8" t="s">
        <v>41</v>
      </c>
      <c r="E558" s="9" t="s">
        <v>100</v>
      </c>
      <c r="G558" s="4" cm="1">
        <f t="array" ref="G5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3.0555555555555614E-2</v>
      </c>
      <c r="H558" s="4" t="str">
        <f>IF(ch_table[[#This Row],[Subject 1]]&lt;&gt;"House rose", "",SUMIF(ch_table[Day], ch_table[[#This Row],[Day]], ch_table[Duration]))</f>
        <v/>
      </c>
      <c r="I558" s="40">
        <f>SUM(INDEX(ch_table[Duration],1):ch_table[[#This Row],[Duration]])</f>
        <v>16.583333333333336</v>
      </c>
      <c r="J558" s="4" cm="1">
        <f t="array" ref="J5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58" s="4" t="str" cm="1">
        <f t="array" ref="K5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58" s="4" t="str">
        <f>IF(ch_table[[#This Row],[Subject 1]]&lt;&gt;"House rose", "",SUMIF(ch_table[Day], ch_table[[#This Row],[Day]], ch_table[AAT]))</f>
        <v/>
      </c>
      <c r="M558" s="39">
        <f>SUM(INDEX(ch_table[AAT],1):ch_table[[#This Row],[AAT]])</f>
        <v>0.70486111111111061</v>
      </c>
    </row>
    <row r="559" spans="1:13" ht="16" x14ac:dyDescent="0.2">
      <c r="A559" s="2">
        <v>56</v>
      </c>
      <c r="B559" s="3">
        <v>45350</v>
      </c>
      <c r="C559" s="4">
        <v>0.51250000000000007</v>
      </c>
      <c r="D559" s="8" t="s">
        <v>43</v>
      </c>
      <c r="E559" s="9" t="s">
        <v>100</v>
      </c>
      <c r="G559" s="4" cm="1">
        <f t="array" ref="G5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1.4583333333333282E-2</v>
      </c>
      <c r="H559" s="4" t="str">
        <f>IF(ch_table[[#This Row],[Subject 1]]&lt;&gt;"House rose", "",SUMIF(ch_table[Day], ch_table[[#This Row],[Day]], ch_table[Duration]))</f>
        <v/>
      </c>
      <c r="I559" s="40">
        <f>SUM(INDEX(ch_table[Duration],1):ch_table[[#This Row],[Duration]])</f>
        <v>16.59791666666667</v>
      </c>
      <c r="J559" s="4" cm="1">
        <f t="array" ref="J5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59" s="4" t="str" cm="1">
        <f t="array" ref="K5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59" s="4" t="str">
        <f>IF(ch_table[[#This Row],[Subject 1]]&lt;&gt;"House rose", "",SUMIF(ch_table[Day], ch_table[[#This Row],[Day]], ch_table[AAT]))</f>
        <v/>
      </c>
      <c r="M559" s="39">
        <f>SUM(INDEX(ch_table[AAT],1):ch_table[[#This Row],[AAT]])</f>
        <v>0.70486111111111061</v>
      </c>
    </row>
    <row r="560" spans="1:13" ht="48" x14ac:dyDescent="0.2">
      <c r="A560" s="2">
        <v>56</v>
      </c>
      <c r="B560" s="3">
        <v>45350</v>
      </c>
      <c r="C560" s="4">
        <v>0.52708333333333335</v>
      </c>
      <c r="D560" s="8" t="s">
        <v>24</v>
      </c>
      <c r="E560" s="9" t="s">
        <v>585</v>
      </c>
      <c r="G560" s="4" cm="1">
        <f t="array" ref="G5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6.1805555555555558E-2</v>
      </c>
      <c r="H560" s="4" t="str">
        <f>IF(ch_table[[#This Row],[Subject 1]]&lt;&gt;"House rose", "",SUMIF(ch_table[Day], ch_table[[#This Row],[Day]], ch_table[Duration]))</f>
        <v/>
      </c>
      <c r="I560" s="40">
        <f>SUM(INDEX(ch_table[Duration],1):ch_table[[#This Row],[Duration]])</f>
        <v>16.659722222222225</v>
      </c>
      <c r="J560" s="4" cm="1">
        <f t="array" ref="J5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60" s="4" t="str" cm="1">
        <f t="array" ref="K5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60" s="4" t="str">
        <f>IF(ch_table[[#This Row],[Subject 1]]&lt;&gt;"House rose", "",SUMIF(ch_table[Day], ch_table[[#This Row],[Day]], ch_table[AAT]))</f>
        <v/>
      </c>
      <c r="M560" s="39">
        <f>SUM(INDEX(ch_table[AAT],1):ch_table[[#This Row],[AAT]])</f>
        <v>0.70486111111111061</v>
      </c>
    </row>
    <row r="561" spans="1:13" ht="32" x14ac:dyDescent="0.2">
      <c r="A561" s="2">
        <v>56</v>
      </c>
      <c r="B561" s="3">
        <v>45350</v>
      </c>
      <c r="C561" s="4">
        <v>0.58888888888888891</v>
      </c>
      <c r="D561" s="8" t="s">
        <v>27</v>
      </c>
      <c r="E561" s="9" t="s">
        <v>586</v>
      </c>
      <c r="G561" s="4" cm="1">
        <f t="array" ref="G5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561" s="4" t="str">
        <f>IF(ch_table[[#This Row],[Subject 1]]&lt;&gt;"House rose", "",SUMIF(ch_table[Day], ch_table[[#This Row],[Day]], ch_table[Duration]))</f>
        <v/>
      </c>
      <c r="I561" s="40">
        <f>SUM(INDEX(ch_table[Duration],1):ch_table[[#This Row],[Duration]])</f>
        <v>16.68888888888889</v>
      </c>
      <c r="J561" s="4" cm="1">
        <f t="array" ref="J5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61" s="4" t="str" cm="1">
        <f t="array" ref="K5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61" s="4" t="str">
        <f>IF(ch_table[[#This Row],[Subject 1]]&lt;&gt;"House rose", "",SUMIF(ch_table[Day], ch_table[[#This Row],[Day]], ch_table[AAT]))</f>
        <v/>
      </c>
      <c r="M561" s="39">
        <f>SUM(INDEX(ch_table[AAT],1):ch_table[[#This Row],[AAT]])</f>
        <v>0.70486111111111061</v>
      </c>
    </row>
    <row r="562" spans="1:13" ht="48" x14ac:dyDescent="0.2">
      <c r="A562" s="2">
        <v>56</v>
      </c>
      <c r="B562" s="3">
        <v>45350</v>
      </c>
      <c r="C562" s="4">
        <v>0.61805555555555558</v>
      </c>
      <c r="D562" s="8" t="s">
        <v>79</v>
      </c>
      <c r="E562" s="9" t="s">
        <v>587</v>
      </c>
      <c r="G562" s="4" cm="1">
        <f t="array" ref="G5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562" s="4" t="str">
        <f>IF(ch_table[[#This Row],[Subject 1]]&lt;&gt;"House rose", "",SUMIF(ch_table[Day], ch_table[[#This Row],[Day]], ch_table[Duration]))</f>
        <v/>
      </c>
      <c r="I562" s="40">
        <f>SUM(INDEX(ch_table[Duration],1):ch_table[[#This Row],[Duration]])</f>
        <v>16.692361111111111</v>
      </c>
      <c r="J562" s="4" cm="1">
        <f t="array" ref="J5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62" s="4" t="str" cm="1">
        <f t="array" ref="K5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62" s="4" t="str">
        <f>IF(ch_table[[#This Row],[Subject 1]]&lt;&gt;"House rose", "",SUMIF(ch_table[Day], ch_table[[#This Row],[Day]], ch_table[AAT]))</f>
        <v/>
      </c>
      <c r="M562" s="39">
        <f>SUM(INDEX(ch_table[AAT],1):ch_table[[#This Row],[AAT]])</f>
        <v>0.70486111111111061</v>
      </c>
    </row>
    <row r="563" spans="1:13" ht="16" x14ac:dyDescent="0.2">
      <c r="A563" s="2">
        <v>56</v>
      </c>
      <c r="B563" s="3">
        <v>45350</v>
      </c>
      <c r="C563" s="4">
        <v>0.62152777777777779</v>
      </c>
      <c r="D563" s="8" t="s">
        <v>194</v>
      </c>
      <c r="E563" s="9" t="s">
        <v>607</v>
      </c>
      <c r="G563" s="4" cm="1">
        <f t="array" ref="G5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7.6388888888888618E-3</v>
      </c>
      <c r="H563" s="4" t="str">
        <f>IF(ch_table[[#This Row],[Subject 1]]&lt;&gt;"House rose", "",SUMIF(ch_table[Day], ch_table[[#This Row],[Day]], ch_table[Duration]))</f>
        <v/>
      </c>
      <c r="I563" s="40">
        <f>SUM(INDEX(ch_table[Duration],1):ch_table[[#This Row],[Duration]])</f>
        <v>16.7</v>
      </c>
      <c r="J563" s="4" cm="1">
        <f t="array" ref="J5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63" s="4" t="str" cm="1">
        <f t="array" ref="K5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63" s="4" t="str">
        <f>IF(ch_table[[#This Row],[Subject 1]]&lt;&gt;"House rose", "",SUMIF(ch_table[Day], ch_table[[#This Row],[Day]], ch_table[AAT]))</f>
        <v/>
      </c>
      <c r="M563" s="39">
        <f>SUM(INDEX(ch_table[AAT],1):ch_table[[#This Row],[AAT]])</f>
        <v>0.70486111111111061</v>
      </c>
    </row>
    <row r="564" spans="1:13" ht="32" x14ac:dyDescent="0.2">
      <c r="A564" s="2">
        <v>56</v>
      </c>
      <c r="B564" s="3">
        <v>45350</v>
      </c>
      <c r="C564" s="4">
        <v>0.62916666666666665</v>
      </c>
      <c r="D564" s="8" t="s">
        <v>80</v>
      </c>
      <c r="E564" s="9" t="s">
        <v>977</v>
      </c>
      <c r="G564" s="4" cm="1">
        <f t="array" ref="G5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7.4999999999999956E-2</v>
      </c>
      <c r="H564" s="4" t="str">
        <f>IF(ch_table[[#This Row],[Subject 1]]&lt;&gt;"House rose", "",SUMIF(ch_table[Day], ch_table[[#This Row],[Day]], ch_table[Duration]))</f>
        <v/>
      </c>
      <c r="I564" s="40">
        <f>SUM(INDEX(ch_table[Duration],1):ch_table[[#This Row],[Duration]])</f>
        <v>16.774999999999999</v>
      </c>
      <c r="J564" s="4" cm="1">
        <f t="array" ref="J5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64" s="4" t="str" cm="1">
        <f t="array" ref="K5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64" s="4" t="str">
        <f>IF(ch_table[[#This Row],[Subject 1]]&lt;&gt;"House rose", "",SUMIF(ch_table[Day], ch_table[[#This Row],[Day]], ch_table[AAT]))</f>
        <v/>
      </c>
      <c r="M564" s="39">
        <f>SUM(INDEX(ch_table[AAT],1):ch_table[[#This Row],[AAT]])</f>
        <v>0.70486111111111061</v>
      </c>
    </row>
    <row r="565" spans="1:13" ht="32" x14ac:dyDescent="0.2">
      <c r="A565" s="2">
        <v>56</v>
      </c>
      <c r="B565" s="3">
        <v>45350</v>
      </c>
      <c r="C565" s="4">
        <v>0.70416666666666661</v>
      </c>
      <c r="D565" s="8" t="s">
        <v>87</v>
      </c>
      <c r="E565" s="9" t="s">
        <v>589</v>
      </c>
      <c r="G565" s="4" cm="1">
        <f t="array" ref="G5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6.9444444444445308E-3</v>
      </c>
      <c r="H565" s="4" t="str">
        <f>IF(ch_table[[#This Row],[Subject 1]]&lt;&gt;"House rose", "",SUMIF(ch_table[Day], ch_table[[#This Row],[Day]], ch_table[Duration]))</f>
        <v/>
      </c>
      <c r="I565" s="40">
        <f>SUM(INDEX(ch_table[Duration],1):ch_table[[#This Row],[Duration]])</f>
        <v>16.781944444444441</v>
      </c>
      <c r="J565" s="4" cm="1">
        <f t="array" ref="J5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65" s="4" t="str" cm="1">
        <f t="array" ref="K5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65" s="4" t="str">
        <f>IF(ch_table[[#This Row],[Subject 1]]&lt;&gt;"House rose", "",SUMIF(ch_table[Day], ch_table[[#This Row],[Day]], ch_table[AAT]))</f>
        <v/>
      </c>
      <c r="M565" s="39">
        <f>SUM(INDEX(ch_table[AAT],1):ch_table[[#This Row],[AAT]])</f>
        <v>0.70486111111111061</v>
      </c>
    </row>
    <row r="566" spans="1:13" ht="16" x14ac:dyDescent="0.2">
      <c r="A566" s="2">
        <v>56</v>
      </c>
      <c r="B566" s="3">
        <v>45350</v>
      </c>
      <c r="C566" s="4">
        <v>0.71111111111111114</v>
      </c>
      <c r="D566" s="8" t="s">
        <v>63</v>
      </c>
      <c r="E566" s="9" t="s">
        <v>590</v>
      </c>
      <c r="G566" s="4" cm="1">
        <f t="array" ref="G5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566" s="4" t="str">
        <f>IF(ch_table[[#This Row],[Subject 1]]&lt;&gt;"House rose", "",SUMIF(ch_table[Day], ch_table[[#This Row],[Day]], ch_table[Duration]))</f>
        <v/>
      </c>
      <c r="I566" s="40">
        <f>SUM(INDEX(ch_table[Duration],1):ch_table[[#This Row],[Duration]])</f>
        <v>16.783333333333331</v>
      </c>
      <c r="J566" s="4" cm="1">
        <f t="array" ref="J5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66" s="4" t="str" cm="1">
        <f t="array" ref="K5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66" s="4" t="str">
        <f>IF(ch_table[[#This Row],[Subject 1]]&lt;&gt;"House rose", "",SUMIF(ch_table[Day], ch_table[[#This Row],[Day]], ch_table[AAT]))</f>
        <v/>
      </c>
      <c r="M566" s="39">
        <f>SUM(INDEX(ch_table[AAT],1):ch_table[[#This Row],[AAT]])</f>
        <v>0.70486111111111061</v>
      </c>
    </row>
    <row r="567" spans="1:13" ht="32" x14ac:dyDescent="0.2">
      <c r="A567" s="2">
        <v>56</v>
      </c>
      <c r="B567" s="3">
        <v>45350</v>
      </c>
      <c r="C567" s="4">
        <v>0.71250000000000002</v>
      </c>
      <c r="D567" s="8" t="s">
        <v>20</v>
      </c>
      <c r="E567" s="9" t="s">
        <v>591</v>
      </c>
      <c r="G567" s="4" cm="1">
        <f t="array" ref="G5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1.5972222222222276E-2</v>
      </c>
      <c r="H567" s="4" t="str">
        <f>IF(ch_table[[#This Row],[Subject 1]]&lt;&gt;"House rose", "",SUMIF(ch_table[Day], ch_table[[#This Row],[Day]], ch_table[Duration]))</f>
        <v/>
      </c>
      <c r="I567" s="40">
        <f>SUM(INDEX(ch_table[Duration],1):ch_table[[#This Row],[Duration]])</f>
        <v>16.799305555555552</v>
      </c>
      <c r="J567" s="4" cm="1">
        <f t="array" ref="J5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67" s="4" t="str" cm="1">
        <f t="array" ref="K5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67" s="4" t="str">
        <f>IF(ch_table[[#This Row],[Subject 1]]&lt;&gt;"House rose", "",SUMIF(ch_table[Day], ch_table[[#This Row],[Day]], ch_table[AAT]))</f>
        <v/>
      </c>
      <c r="M567" s="39">
        <f>SUM(INDEX(ch_table[AAT],1):ch_table[[#This Row],[AAT]])</f>
        <v>0.70486111111111061</v>
      </c>
    </row>
    <row r="568" spans="1:13" x14ac:dyDescent="0.2">
      <c r="A568" s="2">
        <v>56</v>
      </c>
      <c r="B568" s="3">
        <v>45350</v>
      </c>
      <c r="C568" s="4">
        <v>0.7284722222222223</v>
      </c>
      <c r="D568" s="8" t="s">
        <v>22</v>
      </c>
      <c r="G568" s="4" t="str" cm="1">
        <f t="array" ref="G5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568" s="4">
        <f>IF(ch_table[[#This Row],[Subject 1]]&lt;&gt;"House rose", "",SUMIF(ch_table[Day], ch_table[[#This Row],[Day]], ch_table[Duration]))</f>
        <v>0.24930555555555561</v>
      </c>
      <c r="I568" s="40">
        <f>SUM(INDEX(ch_table[Duration],1):ch_table[[#This Row],[Duration]])</f>
        <v>16.799305555555552</v>
      </c>
      <c r="J568" s="4" cm="1">
        <f t="array" ref="J5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68" s="4" t="str" cm="1">
        <f t="array" ref="K5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68" s="4">
        <f>IF(ch_table[[#This Row],[Subject 1]]&lt;&gt;"House rose", "",SUMIF(ch_table[Day], ch_table[[#This Row],[Day]], ch_table[AAT]))</f>
        <v>0</v>
      </c>
      <c r="M568" s="39">
        <f>SUM(INDEX(ch_table[AAT],1):ch_table[[#This Row],[AAT]])</f>
        <v>0.70486111111111061</v>
      </c>
    </row>
    <row r="569" spans="1:13" x14ac:dyDescent="0.2">
      <c r="A569" s="2">
        <v>57</v>
      </c>
      <c r="B569" s="3">
        <v>45351</v>
      </c>
      <c r="C569" s="4">
        <v>0.39583333333333331</v>
      </c>
      <c r="D569" s="8" t="s">
        <v>13</v>
      </c>
      <c r="G569" s="4" cm="1">
        <f t="array" ref="G5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569" s="4" t="str">
        <f>IF(ch_table[[#This Row],[Subject 1]]&lt;&gt;"House rose", "",SUMIF(ch_table[Day], ch_table[[#This Row],[Day]], ch_table[Duration]))</f>
        <v/>
      </c>
      <c r="I569" s="40">
        <f>SUM(INDEX(ch_table[Duration],1):ch_table[[#This Row],[Duration]])</f>
        <v>16.802083333333329</v>
      </c>
      <c r="J569" s="4" cm="1">
        <f t="array" ref="J5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69" s="4" t="str" cm="1">
        <f t="array" ref="K5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69" s="4" t="str">
        <f>IF(ch_table[[#This Row],[Subject 1]]&lt;&gt;"House rose", "",SUMIF(ch_table[Day], ch_table[[#This Row],[Day]], ch_table[AAT]))</f>
        <v/>
      </c>
      <c r="M569" s="39">
        <f>SUM(INDEX(ch_table[AAT],1):ch_table[[#This Row],[AAT]])</f>
        <v>0.70486111111111061</v>
      </c>
    </row>
    <row r="570" spans="1:13" ht="16" x14ac:dyDescent="0.2">
      <c r="A570" s="2">
        <v>57</v>
      </c>
      <c r="B570" s="3">
        <v>45351</v>
      </c>
      <c r="C570" s="4">
        <v>0.39861111111111108</v>
      </c>
      <c r="D570" s="8" t="s">
        <v>41</v>
      </c>
      <c r="E570" s="9" t="s">
        <v>91</v>
      </c>
      <c r="G570" s="4" cm="1">
        <f t="array" ref="G5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2.430555555555558E-2</v>
      </c>
      <c r="H570" s="4" t="str">
        <f>IF(ch_table[[#This Row],[Subject 1]]&lt;&gt;"House rose", "",SUMIF(ch_table[Day], ch_table[[#This Row],[Day]], ch_table[Duration]))</f>
        <v/>
      </c>
      <c r="I570" s="40">
        <f>SUM(INDEX(ch_table[Duration],1):ch_table[[#This Row],[Duration]])</f>
        <v>16.826388888888886</v>
      </c>
      <c r="J570" s="4" cm="1">
        <f t="array" ref="J5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70" s="4" t="str" cm="1">
        <f t="array" ref="K5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70" s="4" t="str">
        <f>IF(ch_table[[#This Row],[Subject 1]]&lt;&gt;"House rose", "",SUMIF(ch_table[Day], ch_table[[#This Row],[Day]], ch_table[AAT]))</f>
        <v/>
      </c>
      <c r="M570" s="39">
        <f>SUM(INDEX(ch_table[AAT],1):ch_table[[#This Row],[AAT]])</f>
        <v>0.70486111111111061</v>
      </c>
    </row>
    <row r="571" spans="1:13" ht="16" x14ac:dyDescent="0.2">
      <c r="A571" s="2">
        <v>57</v>
      </c>
      <c r="B571" s="3">
        <v>45351</v>
      </c>
      <c r="C571" s="4">
        <v>0.42291666666666666</v>
      </c>
      <c r="D571" s="8" t="s">
        <v>43</v>
      </c>
      <c r="E571" s="9" t="s">
        <v>91</v>
      </c>
      <c r="G571" s="4" cm="1">
        <f t="array" ref="G5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1.4583333333333337E-2</v>
      </c>
      <c r="H571" s="4" t="str">
        <f>IF(ch_table[[#This Row],[Subject 1]]&lt;&gt;"House rose", "",SUMIF(ch_table[Day], ch_table[[#This Row],[Day]], ch_table[Duration]))</f>
        <v/>
      </c>
      <c r="I571" s="40">
        <f>SUM(INDEX(ch_table[Duration],1):ch_table[[#This Row],[Duration]])</f>
        <v>16.84097222222222</v>
      </c>
      <c r="J571" s="4" cm="1">
        <f t="array" ref="J5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71" s="4" t="str" cm="1">
        <f t="array" ref="K5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71" s="4" t="str">
        <f>IF(ch_table[[#This Row],[Subject 1]]&lt;&gt;"House rose", "",SUMIF(ch_table[Day], ch_table[[#This Row],[Day]], ch_table[AAT]))</f>
        <v/>
      </c>
      <c r="M571" s="39">
        <f>SUM(INDEX(ch_table[AAT],1):ch_table[[#This Row],[AAT]])</f>
        <v>0.70486111111111061</v>
      </c>
    </row>
    <row r="572" spans="1:13" ht="16" x14ac:dyDescent="0.2">
      <c r="A572" s="2">
        <v>57</v>
      </c>
      <c r="B572" s="3">
        <v>45351</v>
      </c>
      <c r="C572" s="4">
        <v>0.4375</v>
      </c>
      <c r="D572" s="8" t="s">
        <v>35</v>
      </c>
      <c r="E572" s="9" t="s">
        <v>36</v>
      </c>
      <c r="G572" s="4" cm="1">
        <f t="array" ref="G5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4.9305555555555547E-2</v>
      </c>
      <c r="H572" s="4" t="str">
        <f>IF(ch_table[[#This Row],[Subject 1]]&lt;&gt;"House rose", "",SUMIF(ch_table[Day], ch_table[[#This Row],[Day]], ch_table[Duration]))</f>
        <v/>
      </c>
      <c r="I572" s="40">
        <f>SUM(INDEX(ch_table[Duration],1):ch_table[[#This Row],[Duration]])</f>
        <v>16.890277777777776</v>
      </c>
      <c r="J572" s="4" cm="1">
        <f t="array" ref="J5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72" s="4" t="str" cm="1">
        <f t="array" ref="K5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72" s="4" t="str">
        <f>IF(ch_table[[#This Row],[Subject 1]]&lt;&gt;"House rose", "",SUMIF(ch_table[Day], ch_table[[#This Row],[Day]], ch_table[AAT]))</f>
        <v/>
      </c>
      <c r="M572" s="39">
        <f>SUM(INDEX(ch_table[AAT],1):ch_table[[#This Row],[AAT]])</f>
        <v>0.70486111111111061</v>
      </c>
    </row>
    <row r="573" spans="1:13" ht="32" x14ac:dyDescent="0.2">
      <c r="A573" s="2">
        <v>57</v>
      </c>
      <c r="B573" s="3">
        <v>45351</v>
      </c>
      <c r="C573" s="4">
        <v>0.48680555555555555</v>
      </c>
      <c r="D573" s="8" t="s">
        <v>27</v>
      </c>
      <c r="E573" s="9" t="s">
        <v>592</v>
      </c>
      <c r="G573" s="4" cm="1">
        <f t="array" ref="G5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4.7222222222222221E-2</v>
      </c>
      <c r="H573" s="4" t="str">
        <f>IF(ch_table[[#This Row],[Subject 1]]&lt;&gt;"House rose", "",SUMIF(ch_table[Day], ch_table[[#This Row],[Day]], ch_table[Duration]))</f>
        <v/>
      </c>
      <c r="I573" s="40">
        <f>SUM(INDEX(ch_table[Duration],1):ch_table[[#This Row],[Duration]])</f>
        <v>16.937499999999996</v>
      </c>
      <c r="J573" s="4" cm="1">
        <f t="array" ref="J5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73" s="4" t="str" cm="1">
        <f t="array" ref="K5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73" s="4" t="str">
        <f>IF(ch_table[[#This Row],[Subject 1]]&lt;&gt;"House rose", "",SUMIF(ch_table[Day], ch_table[[#This Row],[Day]], ch_table[AAT]))</f>
        <v/>
      </c>
      <c r="M573" s="39">
        <f>SUM(INDEX(ch_table[AAT],1):ch_table[[#This Row],[AAT]])</f>
        <v>0.70486111111111061</v>
      </c>
    </row>
    <row r="574" spans="1:13" ht="32" x14ac:dyDescent="0.2">
      <c r="A574" s="2">
        <v>57</v>
      </c>
      <c r="B574" s="3">
        <v>45351</v>
      </c>
      <c r="C574" s="4">
        <v>0.53402777777777777</v>
      </c>
      <c r="D574" s="8" t="s">
        <v>27</v>
      </c>
      <c r="E574" s="9" t="s">
        <v>593</v>
      </c>
      <c r="G574" s="4" cm="1">
        <f t="array" ref="G5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3.6111111111111094E-2</v>
      </c>
      <c r="H574" s="4" t="str">
        <f>IF(ch_table[[#This Row],[Subject 1]]&lt;&gt;"House rose", "",SUMIF(ch_table[Day], ch_table[[#This Row],[Day]], ch_table[Duration]))</f>
        <v/>
      </c>
      <c r="I574" s="40">
        <f>SUM(INDEX(ch_table[Duration],1):ch_table[[#This Row],[Duration]])</f>
        <v>16.973611111111108</v>
      </c>
      <c r="J574" s="4" cm="1">
        <f t="array" ref="J5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74" s="4" t="str" cm="1">
        <f t="array" ref="K5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74" s="4" t="str">
        <f>IF(ch_table[[#This Row],[Subject 1]]&lt;&gt;"House rose", "",SUMIF(ch_table[Day], ch_table[[#This Row],[Day]], ch_table[AAT]))</f>
        <v/>
      </c>
      <c r="M574" s="39">
        <f>SUM(INDEX(ch_table[AAT],1):ch_table[[#This Row],[AAT]])</f>
        <v>0.70486111111111061</v>
      </c>
    </row>
    <row r="575" spans="1:13" ht="32" x14ac:dyDescent="0.2">
      <c r="A575" s="2">
        <v>57</v>
      </c>
      <c r="B575" s="3">
        <v>45351</v>
      </c>
      <c r="C575" s="4">
        <v>0.57013888888888886</v>
      </c>
      <c r="D575" s="8" t="s">
        <v>165</v>
      </c>
      <c r="E575" s="9" t="s">
        <v>594</v>
      </c>
      <c r="G575" s="4" cm="1">
        <f t="array" ref="G5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6.6666666666666652E-2</v>
      </c>
      <c r="H575" s="4" t="str">
        <f>IF(ch_table[[#This Row],[Subject 1]]&lt;&gt;"House rose", "",SUMIF(ch_table[Day], ch_table[[#This Row],[Day]], ch_table[Duration]))</f>
        <v/>
      </c>
      <c r="I575" s="40">
        <f>SUM(INDEX(ch_table[Duration],1):ch_table[[#This Row],[Duration]])</f>
        <v>17.040277777777774</v>
      </c>
      <c r="J575" s="4" cm="1">
        <f t="array" ref="J5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75" s="4" t="str" cm="1">
        <f t="array" ref="K5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75" s="4" t="str">
        <f>IF(ch_table[[#This Row],[Subject 1]]&lt;&gt;"House rose", "",SUMIF(ch_table[Day], ch_table[[#This Row],[Day]], ch_table[AAT]))</f>
        <v/>
      </c>
      <c r="M575" s="39">
        <f>SUM(INDEX(ch_table[AAT],1):ch_table[[#This Row],[AAT]])</f>
        <v>0.70486111111111061</v>
      </c>
    </row>
    <row r="576" spans="1:13" ht="16" x14ac:dyDescent="0.2">
      <c r="A576" s="2">
        <v>57</v>
      </c>
      <c r="B576" s="3">
        <v>45351</v>
      </c>
      <c r="C576" s="4">
        <v>0.63680555555555551</v>
      </c>
      <c r="D576" s="8" t="s">
        <v>165</v>
      </c>
      <c r="E576" s="9" t="s">
        <v>595</v>
      </c>
      <c r="G576" s="4" cm="1">
        <f t="array" ref="G5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7.2916666666666741E-2</v>
      </c>
      <c r="H576" s="4" t="str">
        <f>IF(ch_table[[#This Row],[Subject 1]]&lt;&gt;"House rose", "",SUMIF(ch_table[Day], ch_table[[#This Row],[Day]], ch_table[Duration]))</f>
        <v/>
      </c>
      <c r="I576" s="40">
        <f>SUM(INDEX(ch_table[Duration],1):ch_table[[#This Row],[Duration]])</f>
        <v>17.113194444444442</v>
      </c>
      <c r="J576" s="4" cm="1">
        <f t="array" ref="J5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76" s="4" cm="1">
        <f t="array" ref="K5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576" s="4" t="str">
        <f>IF(ch_table[[#This Row],[Subject 1]]&lt;&gt;"House rose", "",SUMIF(ch_table[Day], ch_table[[#This Row],[Day]], ch_table[AAT]))</f>
        <v/>
      </c>
      <c r="M576" s="39">
        <f>SUM(INDEX(ch_table[AAT],1):ch_table[[#This Row],[AAT]])</f>
        <v>0.70624999999999949</v>
      </c>
    </row>
    <row r="577" spans="1:13" ht="16" x14ac:dyDescent="0.2">
      <c r="A577" s="2">
        <v>57</v>
      </c>
      <c r="B577" s="3">
        <v>45351</v>
      </c>
      <c r="C577" s="4">
        <v>0.70972222222222225</v>
      </c>
      <c r="D577" s="8" t="s">
        <v>20</v>
      </c>
      <c r="E577" s="9" t="s">
        <v>596</v>
      </c>
      <c r="G577" s="4" cm="1">
        <f t="array" ref="G5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1.388888888888884E-2</v>
      </c>
      <c r="H577" s="4" t="str">
        <f>IF(ch_table[[#This Row],[Subject 1]]&lt;&gt;"House rose", "",SUMIF(ch_table[Day], ch_table[[#This Row],[Day]], ch_table[Duration]))</f>
        <v/>
      </c>
      <c r="I577" s="40">
        <f>SUM(INDEX(ch_table[Duration],1):ch_table[[#This Row],[Duration]])</f>
        <v>17.127083333333331</v>
      </c>
      <c r="J577" s="4" cm="1">
        <f t="array" ref="J5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77" s="4" cm="1">
        <f t="array" ref="K5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1.388888888888884E-2</v>
      </c>
      <c r="L577" s="4" t="str">
        <f>IF(ch_table[[#This Row],[Subject 1]]&lt;&gt;"House rose", "",SUMIF(ch_table[Day], ch_table[[#This Row],[Day]], ch_table[AAT]))</f>
        <v/>
      </c>
      <c r="M577" s="39">
        <f>SUM(INDEX(ch_table[AAT],1):ch_table[[#This Row],[AAT]])</f>
        <v>0.72013888888888833</v>
      </c>
    </row>
    <row r="578" spans="1:13" x14ac:dyDescent="0.2">
      <c r="A578" s="2">
        <v>57</v>
      </c>
      <c r="B578" s="3">
        <v>45351</v>
      </c>
      <c r="C578" s="4">
        <v>0.72361111111111109</v>
      </c>
      <c r="D578" s="8" t="s">
        <v>22</v>
      </c>
      <c r="G578" s="4" t="str" cm="1">
        <f t="array" ref="G5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578" s="4">
        <f>IF(ch_table[[#This Row],[Subject 1]]&lt;&gt;"House rose", "",SUMIF(ch_table[Day], ch_table[[#This Row],[Day]], ch_table[Duration]))</f>
        <v>0.32777777777777778</v>
      </c>
      <c r="I578" s="40">
        <f>SUM(INDEX(ch_table[Duration],1):ch_table[[#This Row],[Duration]])</f>
        <v>17.127083333333331</v>
      </c>
      <c r="J578" s="4" cm="1">
        <f t="array" ref="J5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78" s="4" t="str" cm="1">
        <f t="array" ref="K5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78" s="4">
        <f>IF(ch_table[[#This Row],[Subject 1]]&lt;&gt;"House rose", "",SUMIF(ch_table[Day], ch_table[[#This Row],[Day]], ch_table[AAT]))</f>
        <v>1.5277777777777724E-2</v>
      </c>
      <c r="M578" s="39">
        <f>SUM(INDEX(ch_table[AAT],1):ch_table[[#This Row],[AAT]])</f>
        <v>0.72013888888888833</v>
      </c>
    </row>
    <row r="579" spans="1:13" x14ac:dyDescent="0.2">
      <c r="A579" s="2">
        <v>58</v>
      </c>
      <c r="B579" s="3">
        <v>45352</v>
      </c>
      <c r="C579" s="4">
        <v>0.39583333333333331</v>
      </c>
      <c r="D579" s="8" t="s">
        <v>13</v>
      </c>
      <c r="G579" s="4" cm="1">
        <f t="array" ref="G5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579" s="4" t="str">
        <f>IF(ch_table[[#This Row],[Subject 1]]&lt;&gt;"House rose", "",SUMIF(ch_table[Day], ch_table[[#This Row],[Day]], ch_table[Duration]))</f>
        <v/>
      </c>
      <c r="I579" s="40">
        <f>SUM(INDEX(ch_table[Duration],1):ch_table[[#This Row],[Duration]])</f>
        <v>17.129861111111108</v>
      </c>
      <c r="J579" s="4" cm="1">
        <f t="array" ref="J5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579" s="4" t="str" cm="1">
        <f t="array" ref="K5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79" s="4" t="str">
        <f>IF(ch_table[[#This Row],[Subject 1]]&lt;&gt;"House rose", "",SUMIF(ch_table[Day], ch_table[[#This Row],[Day]], ch_table[AAT]))</f>
        <v/>
      </c>
      <c r="M579" s="39">
        <f>SUM(INDEX(ch_table[AAT],1):ch_table[[#This Row],[AAT]])</f>
        <v>0.72013888888888833</v>
      </c>
    </row>
    <row r="580" spans="1:13" ht="16" x14ac:dyDescent="0.2">
      <c r="A580" s="2">
        <v>58</v>
      </c>
      <c r="B580" s="3">
        <v>45352</v>
      </c>
      <c r="C580" s="4">
        <v>0.39861111111111108</v>
      </c>
      <c r="D580" s="8" t="s">
        <v>188</v>
      </c>
      <c r="E580" s="42" t="s">
        <v>597</v>
      </c>
      <c r="F580" s="9" t="s">
        <v>52</v>
      </c>
      <c r="G580" s="4" cm="1">
        <f t="array" ref="G5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9.0277777777778012E-3</v>
      </c>
      <c r="H580" s="4" t="str">
        <f>IF(ch_table[[#This Row],[Subject 1]]&lt;&gt;"House rose", "",SUMIF(ch_table[Day], ch_table[[#This Row],[Day]], ch_table[Duration]))</f>
        <v/>
      </c>
      <c r="I580" s="40">
        <f>SUM(INDEX(ch_table[Duration],1):ch_table[[#This Row],[Duration]])</f>
        <v>17.138888888888886</v>
      </c>
      <c r="J580" s="4" cm="1">
        <f t="array" ref="J5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580" s="4" t="str" cm="1">
        <f t="array" ref="K5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80" s="4" t="str">
        <f>IF(ch_table[[#This Row],[Subject 1]]&lt;&gt;"House rose", "",SUMIF(ch_table[Day], ch_table[[#This Row],[Day]], ch_table[AAT]))</f>
        <v/>
      </c>
      <c r="M580" s="39">
        <f>SUM(INDEX(ch_table[AAT],1):ch_table[[#This Row],[AAT]])</f>
        <v>0.72013888888888833</v>
      </c>
    </row>
    <row r="581" spans="1:13" ht="16" hidden="1" x14ac:dyDescent="0.2">
      <c r="A581" s="2">
        <v>58</v>
      </c>
      <c r="B581" s="3">
        <v>45352</v>
      </c>
      <c r="C581" s="4">
        <v>0.40763888888888888</v>
      </c>
      <c r="D581" s="8" t="s">
        <v>80</v>
      </c>
      <c r="E581" s="42" t="s">
        <v>598</v>
      </c>
      <c r="F581" s="9" t="s">
        <v>975</v>
      </c>
      <c r="G581" s="4" cm="1">
        <f t="array" ref="G5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0.19791666666666663</v>
      </c>
      <c r="H581" s="4" t="str">
        <f>IF(ch_table[[#This Row],[Subject 1]]&lt;&gt;"House rose", "",SUMIF(ch_table[Day], ch_table[[#This Row],[Day]], ch_table[Duration]))</f>
        <v/>
      </c>
      <c r="I581" s="40">
        <f>SUM(INDEX(ch_table[Duration],1):ch_table[[#This Row],[Duration]])</f>
        <v>17.336805555555554</v>
      </c>
      <c r="J581" s="4" cm="1">
        <f t="array" ref="J5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581" s="4" cm="1">
        <f t="array" ref="K5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1.3888888888885509E-3</v>
      </c>
      <c r="L581" s="4" t="str">
        <f>IF(ch_table[[#This Row],[Subject 1]]&lt;&gt;"House rose", "",SUMIF(ch_table[Day], ch_table[[#This Row],[Day]], ch_table[AAT]))</f>
        <v/>
      </c>
      <c r="M581" s="39">
        <f>SUM(INDEX(ch_table[AAT],1):ch_table[[#This Row],[AAT]])</f>
        <v>0.72152777777777688</v>
      </c>
    </row>
    <row r="582" spans="1:13" ht="16" x14ac:dyDescent="0.2">
      <c r="A582" s="2">
        <v>58</v>
      </c>
      <c r="B582" s="3">
        <v>45352</v>
      </c>
      <c r="C582" s="4">
        <v>0.60555555555555551</v>
      </c>
      <c r="D582" s="8" t="s">
        <v>20</v>
      </c>
      <c r="E582" s="42" t="s">
        <v>599</v>
      </c>
      <c r="G582" s="4" cm="1">
        <f t="array" ref="G5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1.2500000000000067E-2</v>
      </c>
      <c r="H582" s="4" t="str">
        <f>IF(ch_table[[#This Row],[Subject 1]]&lt;&gt;"House rose", "",SUMIF(ch_table[Day], ch_table[[#This Row],[Day]], ch_table[Duration]))</f>
        <v/>
      </c>
      <c r="I582" s="40">
        <f>SUM(INDEX(ch_table[Duration],1):ch_table[[#This Row],[Duration]])</f>
        <v>17.349305555555553</v>
      </c>
      <c r="J582" s="4" cm="1">
        <f t="array" ref="J5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582" s="4" cm="1">
        <f t="array" ref="K5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1.2500000000000067E-2</v>
      </c>
      <c r="L582" s="4" t="str">
        <f>IF(ch_table[[#This Row],[Subject 1]]&lt;&gt;"House rose", "",SUMIF(ch_table[Day], ch_table[[#This Row],[Day]], ch_table[AAT]))</f>
        <v/>
      </c>
      <c r="M582" s="39">
        <f>SUM(INDEX(ch_table[AAT],1):ch_table[[#This Row],[AAT]])</f>
        <v>0.73402777777777695</v>
      </c>
    </row>
    <row r="583" spans="1:13" x14ac:dyDescent="0.2">
      <c r="A583" s="2">
        <v>58</v>
      </c>
      <c r="B583" s="3">
        <v>45352</v>
      </c>
      <c r="C583" s="4">
        <v>0.61805555555555558</v>
      </c>
      <c r="D583" s="8" t="s">
        <v>22</v>
      </c>
      <c r="G583" s="4" t="str" cm="1">
        <f t="array" ref="G5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583" s="4">
        <f>IF(ch_table[[#This Row],[Subject 1]]&lt;&gt;"House rose", "",SUMIF(ch_table[Day], ch_table[[#This Row],[Day]], ch_table[Duration]))</f>
        <v>0.22222222222222227</v>
      </c>
      <c r="I583" s="40">
        <f>SUM(INDEX(ch_table[Duration],1):ch_table[[#This Row],[Duration]])</f>
        <v>17.349305555555553</v>
      </c>
      <c r="J583" s="4" cm="1">
        <f t="array" ref="J5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583" s="4" t="str" cm="1">
        <f t="array" ref="K5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83" s="4">
        <f>IF(ch_table[[#This Row],[Subject 1]]&lt;&gt;"House rose", "",SUMIF(ch_table[Day], ch_table[[#This Row],[Day]], ch_table[AAT]))</f>
        <v>1.3888888888888618E-2</v>
      </c>
      <c r="M583" s="39">
        <f>SUM(INDEX(ch_table[AAT],1):ch_table[[#This Row],[AAT]])</f>
        <v>0.73402777777777695</v>
      </c>
    </row>
    <row r="584" spans="1:13" x14ac:dyDescent="0.2">
      <c r="A584" s="2">
        <v>59</v>
      </c>
      <c r="B584" s="3">
        <v>45355</v>
      </c>
      <c r="C584" s="4">
        <v>0.60416666666666663</v>
      </c>
      <c r="D584" s="8" t="s">
        <v>13</v>
      </c>
      <c r="G584" s="4" cm="1">
        <f t="array" ref="G5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584" s="4" t="str">
        <f>IF(ch_table[[#This Row],[Subject 1]]&lt;&gt;"House rose", "",SUMIF(ch_table[Day], ch_table[[#This Row],[Day]], ch_table[Duration]))</f>
        <v/>
      </c>
      <c r="I584" s="40">
        <f>SUM(INDEX(ch_table[Duration],1):ch_table[[#This Row],[Duration]])</f>
        <v>17.352083333333329</v>
      </c>
      <c r="J584" s="4" cm="1">
        <f t="array" ref="J5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84" s="4" t="str" cm="1">
        <f t="array" ref="K5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84" s="4" t="str">
        <f>IF(ch_table[[#This Row],[Subject 1]]&lt;&gt;"House rose", "",SUMIF(ch_table[Day], ch_table[[#This Row],[Day]], ch_table[AAT]))</f>
        <v/>
      </c>
      <c r="M584" s="39">
        <f>SUM(INDEX(ch_table[AAT],1):ch_table[[#This Row],[AAT]])</f>
        <v>0.73402777777777695</v>
      </c>
    </row>
    <row r="585" spans="1:13" x14ac:dyDescent="0.2">
      <c r="A585" s="2">
        <v>59</v>
      </c>
      <c r="B585" s="3">
        <v>45355</v>
      </c>
      <c r="C585" s="4">
        <v>0.6069444444444444</v>
      </c>
      <c r="D585" s="8" t="s">
        <v>178</v>
      </c>
      <c r="G585" s="4" cm="1">
        <f t="array" ref="G5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6.94444444444553E-4</v>
      </c>
      <c r="H585" s="4" t="str">
        <f>IF(ch_table[[#This Row],[Subject 1]]&lt;&gt;"House rose", "",SUMIF(ch_table[Day], ch_table[[#This Row],[Day]], ch_table[Duration]))</f>
        <v/>
      </c>
      <c r="I585" s="40">
        <f>SUM(INDEX(ch_table[Duration],1):ch_table[[#This Row],[Duration]])</f>
        <v>17.352777777777774</v>
      </c>
      <c r="J585" s="4" cm="1">
        <f t="array" ref="J5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85" s="4" t="str" cm="1">
        <f t="array" ref="K5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85" s="4" t="str">
        <f>IF(ch_table[[#This Row],[Subject 1]]&lt;&gt;"House rose", "",SUMIF(ch_table[Day], ch_table[[#This Row],[Day]], ch_table[AAT]))</f>
        <v/>
      </c>
      <c r="M585" s="39">
        <f>SUM(INDEX(ch_table[AAT],1):ch_table[[#This Row],[AAT]])</f>
        <v>0.73402777777777695</v>
      </c>
    </row>
    <row r="586" spans="1:13" ht="16" x14ac:dyDescent="0.2">
      <c r="A586" s="2">
        <v>59</v>
      </c>
      <c r="B586" s="3">
        <v>45355</v>
      </c>
      <c r="C586" s="4">
        <v>0.60763888888888895</v>
      </c>
      <c r="D586" s="8" t="s">
        <v>41</v>
      </c>
      <c r="E586" s="9" t="s">
        <v>199</v>
      </c>
      <c r="G586" s="4" cm="1">
        <f t="array" ref="G5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3.1944444444444331E-2</v>
      </c>
      <c r="H586" s="4" t="str">
        <f>IF(ch_table[[#This Row],[Subject 1]]&lt;&gt;"House rose", "",SUMIF(ch_table[Day], ch_table[[#This Row],[Day]], ch_table[Duration]))</f>
        <v/>
      </c>
      <c r="I586" s="40">
        <f>SUM(INDEX(ch_table[Duration],1):ch_table[[#This Row],[Duration]])</f>
        <v>17.384722222222219</v>
      </c>
      <c r="J586" s="4" cm="1">
        <f t="array" ref="J5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86" s="4" t="str" cm="1">
        <f t="array" ref="K5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86" s="4" t="str">
        <f>IF(ch_table[[#This Row],[Subject 1]]&lt;&gt;"House rose", "",SUMIF(ch_table[Day], ch_table[[#This Row],[Day]], ch_table[AAT]))</f>
        <v/>
      </c>
      <c r="M586" s="39">
        <f>SUM(INDEX(ch_table[AAT],1):ch_table[[#This Row],[AAT]])</f>
        <v>0.73402777777777695</v>
      </c>
    </row>
    <row r="587" spans="1:13" ht="16" x14ac:dyDescent="0.2">
      <c r="A587" s="2">
        <v>59</v>
      </c>
      <c r="B587" s="3">
        <v>45355</v>
      </c>
      <c r="C587" s="4">
        <v>0.63958333333333328</v>
      </c>
      <c r="D587" s="8" t="s">
        <v>43</v>
      </c>
      <c r="E587" s="9" t="s">
        <v>199</v>
      </c>
      <c r="G587" s="4" cm="1">
        <f t="array" ref="G5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9.7222222222222987E-3</v>
      </c>
      <c r="H587" s="4" t="str">
        <f>IF(ch_table[[#This Row],[Subject 1]]&lt;&gt;"House rose", "",SUMIF(ch_table[Day], ch_table[[#This Row],[Day]], ch_table[Duration]))</f>
        <v/>
      </c>
      <c r="I587" s="40">
        <f>SUM(INDEX(ch_table[Duration],1):ch_table[[#This Row],[Duration]])</f>
        <v>17.394444444444442</v>
      </c>
      <c r="J587" s="4" cm="1">
        <f t="array" ref="J5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87" s="4" t="str" cm="1">
        <f t="array" ref="K5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87" s="4" t="str">
        <f>IF(ch_table[[#This Row],[Subject 1]]&lt;&gt;"House rose", "",SUMIF(ch_table[Day], ch_table[[#This Row],[Day]], ch_table[AAT]))</f>
        <v/>
      </c>
      <c r="M587" s="39">
        <f>SUM(INDEX(ch_table[AAT],1):ch_table[[#This Row],[AAT]])</f>
        <v>0.73402777777777695</v>
      </c>
    </row>
    <row r="588" spans="1:13" ht="48" x14ac:dyDescent="0.2">
      <c r="A588" s="2">
        <v>59</v>
      </c>
      <c r="B588" s="3">
        <v>45355</v>
      </c>
      <c r="C588" s="4">
        <v>0.64930555555555558</v>
      </c>
      <c r="D588" s="8" t="s">
        <v>24</v>
      </c>
      <c r="E588" s="9" t="s">
        <v>600</v>
      </c>
      <c r="G588" s="4" cm="1">
        <f t="array" ref="G5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2.777777777777779E-2</v>
      </c>
      <c r="H588" s="4" t="str">
        <f>IF(ch_table[[#This Row],[Subject 1]]&lt;&gt;"House rose", "",SUMIF(ch_table[Day], ch_table[[#This Row],[Day]], ch_table[Duration]))</f>
        <v/>
      </c>
      <c r="I588" s="40">
        <f>SUM(INDEX(ch_table[Duration],1):ch_table[[#This Row],[Duration]])</f>
        <v>17.422222222222221</v>
      </c>
      <c r="J588" s="4" cm="1">
        <f t="array" ref="J5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88" s="4" t="str" cm="1">
        <f t="array" ref="K5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88" s="4" t="str">
        <f>IF(ch_table[[#This Row],[Subject 1]]&lt;&gt;"House rose", "",SUMIF(ch_table[Day], ch_table[[#This Row],[Day]], ch_table[AAT]))</f>
        <v/>
      </c>
      <c r="M588" s="39">
        <f>SUM(INDEX(ch_table[AAT],1):ch_table[[#This Row],[AAT]])</f>
        <v>0.73402777777777695</v>
      </c>
    </row>
    <row r="589" spans="1:13" ht="16" x14ac:dyDescent="0.2">
      <c r="A589" s="2">
        <v>59</v>
      </c>
      <c r="B589" s="3">
        <v>45355</v>
      </c>
      <c r="C589" s="4">
        <v>0.67708333333333337</v>
      </c>
      <c r="D589" s="8" t="s">
        <v>185</v>
      </c>
      <c r="E589" s="9" t="s">
        <v>601</v>
      </c>
      <c r="G589" s="4" cm="1">
        <f t="array" ref="G5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4.1666666666666519E-3</v>
      </c>
      <c r="H589" s="4" t="str">
        <f>IF(ch_table[[#This Row],[Subject 1]]&lt;&gt;"House rose", "",SUMIF(ch_table[Day], ch_table[[#This Row],[Day]], ch_table[Duration]))</f>
        <v/>
      </c>
      <c r="I589" s="40">
        <f>SUM(INDEX(ch_table[Duration],1):ch_table[[#This Row],[Duration]])</f>
        <v>17.426388888888887</v>
      </c>
      <c r="J589" s="4" cm="1">
        <f t="array" ref="J5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89" s="4" t="str" cm="1">
        <f t="array" ref="K5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89" s="4" t="str">
        <f>IF(ch_table[[#This Row],[Subject 1]]&lt;&gt;"House rose", "",SUMIF(ch_table[Day], ch_table[[#This Row],[Day]], ch_table[AAT]))</f>
        <v/>
      </c>
      <c r="M589" s="39">
        <f>SUM(INDEX(ch_table[AAT],1):ch_table[[#This Row],[AAT]])</f>
        <v>0.73402777777777695</v>
      </c>
    </row>
    <row r="590" spans="1:13" ht="16" x14ac:dyDescent="0.2">
      <c r="A590" s="2">
        <v>59</v>
      </c>
      <c r="B590" s="3">
        <v>45355</v>
      </c>
      <c r="C590" s="4">
        <v>0.68125000000000002</v>
      </c>
      <c r="D590" s="8" t="s">
        <v>68</v>
      </c>
      <c r="E590" s="9" t="s">
        <v>602</v>
      </c>
      <c r="G590" s="4" cm="1">
        <f t="array" ref="G5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0.20277777777777772</v>
      </c>
      <c r="H590" s="4" t="str">
        <f>IF(ch_table[[#This Row],[Subject 1]]&lt;&gt;"House rose", "",SUMIF(ch_table[Day], ch_table[[#This Row],[Day]], ch_table[Duration]))</f>
        <v/>
      </c>
      <c r="I590" s="40">
        <f>SUM(INDEX(ch_table[Duration],1):ch_table[[#This Row],[Duration]])</f>
        <v>17.629166666666666</v>
      </c>
      <c r="J590" s="4" cm="1">
        <f t="array" ref="J5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90" s="4" t="str" cm="1">
        <f t="array" ref="K5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90" s="4" t="str">
        <f>IF(ch_table[[#This Row],[Subject 1]]&lt;&gt;"House rose", "",SUMIF(ch_table[Day], ch_table[[#This Row],[Day]], ch_table[AAT]))</f>
        <v/>
      </c>
      <c r="M590" s="39">
        <f>SUM(INDEX(ch_table[AAT],1):ch_table[[#This Row],[AAT]])</f>
        <v>0.73402777777777695</v>
      </c>
    </row>
    <row r="591" spans="1:13" ht="32" x14ac:dyDescent="0.2">
      <c r="A591" s="2">
        <v>59</v>
      </c>
      <c r="B591" s="3">
        <v>45355</v>
      </c>
      <c r="C591" s="4">
        <v>0.88402777777777775</v>
      </c>
      <c r="D591" s="8" t="s">
        <v>63</v>
      </c>
      <c r="E591" s="9" t="s">
        <v>603</v>
      </c>
      <c r="G591" s="4" cm="1">
        <f t="array" ref="G5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591" s="4" t="str">
        <f>IF(ch_table[[#This Row],[Subject 1]]&lt;&gt;"House rose", "",SUMIF(ch_table[Day], ch_table[[#This Row],[Day]], ch_table[Duration]))</f>
        <v/>
      </c>
      <c r="I591" s="40">
        <f>SUM(INDEX(ch_table[Duration],1):ch_table[[#This Row],[Duration]])</f>
        <v>17.630555555555556</v>
      </c>
      <c r="J591" s="4" cm="1">
        <f t="array" ref="J5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91" s="4" t="str" cm="1">
        <f t="array" ref="K5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91" s="4" t="str">
        <f>IF(ch_table[[#This Row],[Subject 1]]&lt;&gt;"House rose", "",SUMIF(ch_table[Day], ch_table[[#This Row],[Day]], ch_table[AAT]))</f>
        <v/>
      </c>
      <c r="M591" s="39">
        <f>SUM(INDEX(ch_table[AAT],1):ch_table[[#This Row],[AAT]])</f>
        <v>0.73402777777777695</v>
      </c>
    </row>
    <row r="592" spans="1:13" ht="16" x14ac:dyDescent="0.2">
      <c r="A592" s="2">
        <v>59</v>
      </c>
      <c r="B592" s="3">
        <v>45355</v>
      </c>
      <c r="C592" s="4">
        <v>0.88541666666666663</v>
      </c>
      <c r="D592" s="8" t="s">
        <v>20</v>
      </c>
      <c r="E592" s="9" t="s">
        <v>604</v>
      </c>
      <c r="G592" s="4" cm="1">
        <f t="array" ref="G5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1.4583333333333393E-2</v>
      </c>
      <c r="H592" s="4" t="str">
        <f>IF(ch_table[[#This Row],[Subject 1]]&lt;&gt;"House rose", "",SUMIF(ch_table[Day], ch_table[[#This Row],[Day]], ch_table[Duration]))</f>
        <v/>
      </c>
      <c r="I592" s="40">
        <f>SUM(INDEX(ch_table[Duration],1):ch_table[[#This Row],[Duration]])</f>
        <v>17.645138888888891</v>
      </c>
      <c r="J592" s="4" cm="1">
        <f t="array" ref="J5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92" s="4" t="str" cm="1">
        <f t="array" ref="K5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92" s="4" t="str">
        <f>IF(ch_table[[#This Row],[Subject 1]]&lt;&gt;"House rose", "",SUMIF(ch_table[Day], ch_table[[#This Row],[Day]], ch_table[AAT]))</f>
        <v/>
      </c>
      <c r="M592" s="39">
        <f>SUM(INDEX(ch_table[AAT],1):ch_table[[#This Row],[AAT]])</f>
        <v>0.73402777777777695</v>
      </c>
    </row>
    <row r="593" spans="1:13" x14ac:dyDescent="0.2">
      <c r="A593" s="2">
        <v>59</v>
      </c>
      <c r="B593" s="3">
        <v>45355</v>
      </c>
      <c r="C593" s="4">
        <v>0.9</v>
      </c>
      <c r="D593" s="8" t="s">
        <v>22</v>
      </c>
      <c r="G593" s="4" t="str" cm="1">
        <f t="array" ref="G5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593" s="4">
        <f>IF(ch_table[[#This Row],[Subject 1]]&lt;&gt;"House rose", "",SUMIF(ch_table[Day], ch_table[[#This Row],[Day]], ch_table[Duration]))</f>
        <v>0.29583333333333339</v>
      </c>
      <c r="I593" s="40">
        <f>SUM(INDEX(ch_table[Duration],1):ch_table[[#This Row],[Duration]])</f>
        <v>17.645138888888891</v>
      </c>
      <c r="J593" s="4" cm="1">
        <f t="array" ref="J5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93" s="4" t="str" cm="1">
        <f t="array" ref="K5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93" s="4">
        <f>IF(ch_table[[#This Row],[Subject 1]]&lt;&gt;"House rose", "",SUMIF(ch_table[Day], ch_table[[#This Row],[Day]], ch_table[AAT]))</f>
        <v>0</v>
      </c>
      <c r="M593" s="39">
        <f>SUM(INDEX(ch_table[AAT],1):ch_table[[#This Row],[AAT]])</f>
        <v>0.73402777777777695</v>
      </c>
    </row>
    <row r="594" spans="1:13" x14ac:dyDescent="0.2">
      <c r="A594" s="2">
        <v>60</v>
      </c>
      <c r="B594" s="3">
        <v>45356</v>
      </c>
      <c r="C594" s="4">
        <v>0.47916666666666669</v>
      </c>
      <c r="D594" s="8" t="s">
        <v>13</v>
      </c>
      <c r="G594" s="4" cm="1">
        <f t="array" ref="G5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594" s="4" t="str">
        <f>IF(ch_table[[#This Row],[Subject 1]]&lt;&gt;"House rose", "",SUMIF(ch_table[Day], ch_table[[#This Row],[Day]], ch_table[Duration]))</f>
        <v/>
      </c>
      <c r="I594" s="40">
        <f>SUM(INDEX(ch_table[Duration],1):ch_table[[#This Row],[Duration]])</f>
        <v>17.647222222222226</v>
      </c>
      <c r="J594" s="4" cm="1">
        <f t="array" ref="J5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94" s="4" t="str" cm="1">
        <f t="array" ref="K5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94" s="4" t="str">
        <f>IF(ch_table[[#This Row],[Subject 1]]&lt;&gt;"House rose", "",SUMIF(ch_table[Day], ch_table[[#This Row],[Day]], ch_table[AAT]))</f>
        <v/>
      </c>
      <c r="M594" s="39">
        <f>SUM(INDEX(ch_table[AAT],1):ch_table[[#This Row],[AAT]])</f>
        <v>0.73402777777777695</v>
      </c>
    </row>
    <row r="595" spans="1:13" ht="16" x14ac:dyDescent="0.2">
      <c r="A595" s="2">
        <v>60</v>
      </c>
      <c r="B595" s="3">
        <v>45356</v>
      </c>
      <c r="C595" s="4">
        <v>0.48125000000000001</v>
      </c>
      <c r="D595" s="8" t="s">
        <v>41</v>
      </c>
      <c r="E595" s="9" t="s">
        <v>363</v>
      </c>
      <c r="G595" s="4" cm="1">
        <f t="array" ref="G5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3.333333333333327E-2</v>
      </c>
      <c r="H595" s="4" t="str">
        <f>IF(ch_table[[#This Row],[Subject 1]]&lt;&gt;"House rose", "",SUMIF(ch_table[Day], ch_table[[#This Row],[Day]], ch_table[Duration]))</f>
        <v/>
      </c>
      <c r="I595" s="40">
        <f>SUM(INDEX(ch_table[Duration],1):ch_table[[#This Row],[Duration]])</f>
        <v>17.680555555555561</v>
      </c>
      <c r="J595" s="4" cm="1">
        <f t="array" ref="J5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95" s="4" t="str" cm="1">
        <f t="array" ref="K5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95" s="4" t="str">
        <f>IF(ch_table[[#This Row],[Subject 1]]&lt;&gt;"House rose", "",SUMIF(ch_table[Day], ch_table[[#This Row],[Day]], ch_table[AAT]))</f>
        <v/>
      </c>
      <c r="M595" s="39">
        <f>SUM(INDEX(ch_table[AAT],1):ch_table[[#This Row],[AAT]])</f>
        <v>0.73402777777777695</v>
      </c>
    </row>
    <row r="596" spans="1:13" ht="16" x14ac:dyDescent="0.2">
      <c r="A596" s="2">
        <v>60</v>
      </c>
      <c r="B596" s="3">
        <v>45356</v>
      </c>
      <c r="C596" s="4">
        <v>0.51458333333333328</v>
      </c>
      <c r="D596" s="8" t="s">
        <v>43</v>
      </c>
      <c r="E596" s="9" t="s">
        <v>363</v>
      </c>
      <c r="G596" s="4" cm="1">
        <f t="array" ref="G5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1.736111111111116E-2</v>
      </c>
      <c r="H596" s="4" t="str">
        <f>IF(ch_table[[#This Row],[Subject 1]]&lt;&gt;"House rose", "",SUMIF(ch_table[Day], ch_table[[#This Row],[Day]], ch_table[Duration]))</f>
        <v/>
      </c>
      <c r="I596" s="40">
        <f>SUM(INDEX(ch_table[Duration],1):ch_table[[#This Row],[Duration]])</f>
        <v>17.697916666666671</v>
      </c>
      <c r="J596" s="4" cm="1">
        <f t="array" ref="J5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96" s="4" t="str" cm="1">
        <f t="array" ref="K5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96" s="4" t="str">
        <f>IF(ch_table[[#This Row],[Subject 1]]&lt;&gt;"House rose", "",SUMIF(ch_table[Day], ch_table[[#This Row],[Day]], ch_table[AAT]))</f>
        <v/>
      </c>
      <c r="M596" s="39">
        <f>SUM(INDEX(ch_table[AAT],1):ch_table[[#This Row],[AAT]])</f>
        <v>0.73402777777777695</v>
      </c>
    </row>
    <row r="597" spans="1:13" ht="16" x14ac:dyDescent="0.2">
      <c r="A597" s="2">
        <v>60</v>
      </c>
      <c r="B597" s="3">
        <v>45356</v>
      </c>
      <c r="C597" s="4">
        <v>0.53194444444444444</v>
      </c>
      <c r="D597" s="8" t="s">
        <v>185</v>
      </c>
      <c r="E597" s="9" t="s">
        <v>605</v>
      </c>
      <c r="G597" s="4" cm="1">
        <f t="array" ref="G5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597" s="4" t="str">
        <f>IF(ch_table[[#This Row],[Subject 1]]&lt;&gt;"House rose", "",SUMIF(ch_table[Day], ch_table[[#This Row],[Day]], ch_table[Duration]))</f>
        <v/>
      </c>
      <c r="I597" s="40">
        <f>SUM(INDEX(ch_table[Duration],1):ch_table[[#This Row],[Duration]])</f>
        <v>17.699305555555561</v>
      </c>
      <c r="J597" s="4" cm="1">
        <f t="array" ref="J5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97" s="4" t="str" cm="1">
        <f t="array" ref="K5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97" s="4" t="str">
        <f>IF(ch_table[[#This Row],[Subject 1]]&lt;&gt;"House rose", "",SUMIF(ch_table[Day], ch_table[[#This Row],[Day]], ch_table[AAT]))</f>
        <v/>
      </c>
      <c r="M597" s="39">
        <f>SUM(INDEX(ch_table[AAT],1):ch_table[[#This Row],[AAT]])</f>
        <v>0.73402777777777695</v>
      </c>
    </row>
    <row r="598" spans="1:13" ht="16" x14ac:dyDescent="0.2">
      <c r="A598" s="2">
        <v>60</v>
      </c>
      <c r="B598" s="3">
        <v>45356</v>
      </c>
      <c r="C598" s="4">
        <v>0.53333333333333333</v>
      </c>
      <c r="D598" s="8" t="s">
        <v>194</v>
      </c>
      <c r="E598" s="9" t="s">
        <v>606</v>
      </c>
      <c r="G598" s="4" cm="1">
        <f t="array" ref="G5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5.5555555555555358E-3</v>
      </c>
      <c r="H598" s="4" t="str">
        <f>IF(ch_table[[#This Row],[Subject 1]]&lt;&gt;"House rose", "",SUMIF(ch_table[Day], ch_table[[#This Row],[Day]], ch_table[Duration]))</f>
        <v/>
      </c>
      <c r="I598" s="40">
        <f>SUM(INDEX(ch_table[Duration],1):ch_table[[#This Row],[Duration]])</f>
        <v>17.704861111111118</v>
      </c>
      <c r="J598" s="4" cm="1">
        <f t="array" ref="J5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98" s="4" t="str" cm="1">
        <f t="array" ref="K5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98" s="4" t="str">
        <f>IF(ch_table[[#This Row],[Subject 1]]&lt;&gt;"House rose", "",SUMIF(ch_table[Day], ch_table[[#This Row],[Day]], ch_table[AAT]))</f>
        <v/>
      </c>
      <c r="M598" s="39">
        <f>SUM(INDEX(ch_table[AAT],1):ch_table[[#This Row],[AAT]])</f>
        <v>0.73402777777777695</v>
      </c>
    </row>
    <row r="599" spans="1:13" ht="16" hidden="1" x14ac:dyDescent="0.2">
      <c r="A599" s="2">
        <v>60</v>
      </c>
      <c r="B599" s="3">
        <v>45356</v>
      </c>
      <c r="C599" s="4">
        <v>0.53888888888888886</v>
      </c>
      <c r="D599" s="8" t="s">
        <v>80</v>
      </c>
      <c r="E599" s="9" t="s">
        <v>622</v>
      </c>
      <c r="F599" s="9" t="s">
        <v>82</v>
      </c>
      <c r="G599" s="4" cm="1">
        <f t="array" ref="G5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9.0972222222222232E-2</v>
      </c>
      <c r="H599" s="4" t="str">
        <f>IF(ch_table[[#This Row],[Subject 1]]&lt;&gt;"House rose", "",SUMIF(ch_table[Day], ch_table[[#This Row],[Day]], ch_table[Duration]))</f>
        <v/>
      </c>
      <c r="I599" s="40">
        <f>SUM(INDEX(ch_table[Duration],1):ch_table[[#This Row],[Duration]])</f>
        <v>17.795833333333341</v>
      </c>
      <c r="J599" s="4" cm="1">
        <f t="array" ref="J5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99" s="4" t="str" cm="1">
        <f t="array" ref="K5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99" s="4" t="str">
        <f>IF(ch_table[[#This Row],[Subject 1]]&lt;&gt;"House rose", "",SUMIF(ch_table[Day], ch_table[[#This Row],[Day]], ch_table[AAT]))</f>
        <v/>
      </c>
      <c r="M599" s="39">
        <f>SUM(INDEX(ch_table[AAT],1):ch_table[[#This Row],[AAT]])</f>
        <v>0.73402777777777695</v>
      </c>
    </row>
    <row r="600" spans="1:13" ht="32" x14ac:dyDescent="0.2">
      <c r="A600" s="2">
        <v>60</v>
      </c>
      <c r="B600" s="3">
        <v>45356</v>
      </c>
      <c r="C600" s="4">
        <v>0.62986111111111109</v>
      </c>
      <c r="D600" s="8" t="s">
        <v>66</v>
      </c>
      <c r="E600" s="9" t="s">
        <v>624</v>
      </c>
      <c r="G600" s="4" cm="1">
        <f t="array" ref="G6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4.8611111111110938E-3</v>
      </c>
      <c r="H600" s="4" t="str">
        <f>IF(ch_table[[#This Row],[Subject 1]]&lt;&gt;"House rose", "",SUMIF(ch_table[Day], ch_table[[#This Row],[Day]], ch_table[Duration]))</f>
        <v/>
      </c>
      <c r="I600" s="40">
        <f>SUM(INDEX(ch_table[Duration],1):ch_table[[#This Row],[Duration]])</f>
        <v>17.800694444444453</v>
      </c>
      <c r="J600" s="4" cm="1">
        <f t="array" ref="J6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00" s="4" t="str" cm="1">
        <f t="array" ref="K6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00" s="4" t="str">
        <f>IF(ch_table[[#This Row],[Subject 1]]&lt;&gt;"House rose", "",SUMIF(ch_table[Day], ch_table[[#This Row],[Day]], ch_table[AAT]))</f>
        <v/>
      </c>
      <c r="M600" s="39">
        <f>SUM(INDEX(ch_table[AAT],1):ch_table[[#This Row],[AAT]])</f>
        <v>0.73402777777777695</v>
      </c>
    </row>
    <row r="601" spans="1:13" ht="16" x14ac:dyDescent="0.2">
      <c r="A601" s="2">
        <v>60</v>
      </c>
      <c r="B601" s="3">
        <v>45356</v>
      </c>
      <c r="C601" s="4">
        <v>0.63472222222222219</v>
      </c>
      <c r="D601" s="8" t="s">
        <v>66</v>
      </c>
      <c r="E601" s="9" t="s">
        <v>623</v>
      </c>
      <c r="G601" s="4" cm="1">
        <f t="array" ref="G6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4.8611111111110938E-3</v>
      </c>
      <c r="H601" s="4" t="str">
        <f>IF(ch_table[[#This Row],[Subject 1]]&lt;&gt;"House rose", "",SUMIF(ch_table[Day], ch_table[[#This Row],[Day]], ch_table[Duration]))</f>
        <v/>
      </c>
      <c r="I601" s="40">
        <f>SUM(INDEX(ch_table[Duration],1):ch_table[[#This Row],[Duration]])</f>
        <v>17.805555555555564</v>
      </c>
      <c r="J601" s="4" cm="1">
        <f t="array" ref="J6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01" s="4" t="str" cm="1">
        <f t="array" ref="K6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01" s="4" t="str">
        <f>IF(ch_table[[#This Row],[Subject 1]]&lt;&gt;"House rose", "",SUMIF(ch_table[Day], ch_table[[#This Row],[Day]], ch_table[AAT]))</f>
        <v/>
      </c>
      <c r="M601" s="39">
        <f>SUM(INDEX(ch_table[AAT],1):ch_table[[#This Row],[AAT]])</f>
        <v>0.73402777777777695</v>
      </c>
    </row>
    <row r="602" spans="1:13" ht="32" x14ac:dyDescent="0.2">
      <c r="A602" s="2">
        <v>60</v>
      </c>
      <c r="B602" s="3">
        <v>45356</v>
      </c>
      <c r="C602" s="4">
        <v>0.63958333333333328</v>
      </c>
      <c r="D602" s="8" t="s">
        <v>87</v>
      </c>
      <c r="E602" s="9" t="s">
        <v>625</v>
      </c>
      <c r="G602" s="4" cm="1">
        <f t="array" ref="G6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602" s="4" t="str">
        <f>IF(ch_table[[#This Row],[Subject 1]]&lt;&gt;"House rose", "",SUMIF(ch_table[Day], ch_table[[#This Row],[Day]], ch_table[Duration]))</f>
        <v/>
      </c>
      <c r="I602" s="40">
        <f>SUM(INDEX(ch_table[Duration],1):ch_table[[#This Row],[Duration]])</f>
        <v>17.806944444444454</v>
      </c>
      <c r="J602" s="4" cm="1">
        <f t="array" ref="J6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02" s="4" t="str" cm="1">
        <f t="array" ref="K6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02" s="4" t="str">
        <f>IF(ch_table[[#This Row],[Subject 1]]&lt;&gt;"House rose", "",SUMIF(ch_table[Day], ch_table[[#This Row],[Day]], ch_table[AAT]))</f>
        <v/>
      </c>
      <c r="M602" s="39">
        <f>SUM(INDEX(ch_table[AAT],1):ch_table[[#This Row],[AAT]])</f>
        <v>0.73402777777777695</v>
      </c>
    </row>
    <row r="603" spans="1:13" ht="16" x14ac:dyDescent="0.2">
      <c r="A603" s="2">
        <v>60</v>
      </c>
      <c r="B603" s="3">
        <v>45356</v>
      </c>
      <c r="C603" s="4">
        <v>0.64097222222222217</v>
      </c>
      <c r="D603" s="8" t="s">
        <v>20</v>
      </c>
      <c r="E603" s="9" t="s">
        <v>626</v>
      </c>
      <c r="G603" s="4" cm="1">
        <f t="array" ref="G6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2.083333333333337E-2</v>
      </c>
      <c r="H603" s="4" t="str">
        <f>IF(ch_table[[#This Row],[Subject 1]]&lt;&gt;"House rose", "",SUMIF(ch_table[Day], ch_table[[#This Row],[Day]], ch_table[Duration]))</f>
        <v/>
      </c>
      <c r="I603" s="40">
        <f>SUM(INDEX(ch_table[Duration],1):ch_table[[#This Row],[Duration]])</f>
        <v>17.827777777777786</v>
      </c>
      <c r="J603" s="4" cm="1">
        <f t="array" ref="J6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03" s="4" t="str" cm="1">
        <f t="array" ref="K6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03" s="4" t="str">
        <f>IF(ch_table[[#This Row],[Subject 1]]&lt;&gt;"House rose", "",SUMIF(ch_table[Day], ch_table[[#This Row],[Day]], ch_table[AAT]))</f>
        <v/>
      </c>
      <c r="M603" s="39">
        <f>SUM(INDEX(ch_table[AAT],1):ch_table[[#This Row],[AAT]])</f>
        <v>0.73402777777777695</v>
      </c>
    </row>
    <row r="604" spans="1:13" x14ac:dyDescent="0.2">
      <c r="A604" s="2">
        <v>60</v>
      </c>
      <c r="B604" s="3">
        <v>45356</v>
      </c>
      <c r="C604" s="4">
        <v>0.66180555555555554</v>
      </c>
      <c r="D604" s="8" t="s">
        <v>22</v>
      </c>
      <c r="G604" s="4" t="str" cm="1">
        <f t="array" ref="G6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604" s="4">
        <f>IF(ch_table[[#This Row],[Subject 1]]&lt;&gt;"House rose", "",SUMIF(ch_table[Day], ch_table[[#This Row],[Day]], ch_table[Duration]))</f>
        <v>0.18263888888888885</v>
      </c>
      <c r="I604" s="40">
        <f>SUM(INDEX(ch_table[Duration],1):ch_table[[#This Row],[Duration]])</f>
        <v>17.827777777777786</v>
      </c>
      <c r="J604" s="4" cm="1">
        <f t="array" ref="J6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04" s="4" t="str" cm="1">
        <f t="array" ref="K6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04" s="4">
        <f>IF(ch_table[[#This Row],[Subject 1]]&lt;&gt;"House rose", "",SUMIF(ch_table[Day], ch_table[[#This Row],[Day]], ch_table[AAT]))</f>
        <v>0</v>
      </c>
      <c r="M604" s="39">
        <f>SUM(INDEX(ch_table[AAT],1):ch_table[[#This Row],[AAT]])</f>
        <v>0.73402777777777695</v>
      </c>
    </row>
    <row r="605" spans="1:13" x14ac:dyDescent="0.2">
      <c r="A605" s="2">
        <v>61</v>
      </c>
      <c r="B605" s="3">
        <v>45357</v>
      </c>
      <c r="C605" s="4">
        <v>0.47916666666666669</v>
      </c>
      <c r="D605" s="8" t="s">
        <v>13</v>
      </c>
      <c r="G605" s="4" cm="1">
        <f t="array" ref="G6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605" s="4" t="str">
        <f>IF(ch_table[[#This Row],[Subject 1]]&lt;&gt;"House rose", "",SUMIF(ch_table[Day], ch_table[[#This Row],[Day]], ch_table[Duration]))</f>
        <v/>
      </c>
      <c r="I605" s="40">
        <f>SUM(INDEX(ch_table[Duration],1):ch_table[[#This Row],[Duration]])</f>
        <v>17.830555555555563</v>
      </c>
      <c r="J605" s="4" cm="1">
        <f t="array" ref="J6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05" s="4" t="str" cm="1">
        <f t="array" ref="K6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05" s="4" t="str">
        <f>IF(ch_table[[#This Row],[Subject 1]]&lt;&gt;"House rose", "",SUMIF(ch_table[Day], ch_table[[#This Row],[Day]], ch_table[AAT]))</f>
        <v/>
      </c>
      <c r="M605" s="39">
        <f>SUM(INDEX(ch_table[AAT],1):ch_table[[#This Row],[AAT]])</f>
        <v>0.73402777777777695</v>
      </c>
    </row>
    <row r="606" spans="1:13" ht="16" x14ac:dyDescent="0.2">
      <c r="A606" s="2">
        <v>61</v>
      </c>
      <c r="B606" s="3">
        <v>45357</v>
      </c>
      <c r="C606" s="4">
        <v>0.48194444444444445</v>
      </c>
      <c r="D606" s="8" t="s">
        <v>41</v>
      </c>
      <c r="E606" s="9" t="s">
        <v>487</v>
      </c>
      <c r="G606" s="4" cm="1">
        <f t="array" ref="G6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1.8055555555555547E-2</v>
      </c>
      <c r="H606" s="4" t="str">
        <f>IF(ch_table[[#This Row],[Subject 1]]&lt;&gt;"House rose", "",SUMIF(ch_table[Day], ch_table[[#This Row],[Day]], ch_table[Duration]))</f>
        <v/>
      </c>
      <c r="I606" s="40">
        <f>SUM(INDEX(ch_table[Duration],1):ch_table[[#This Row],[Duration]])</f>
        <v>17.848611111111119</v>
      </c>
      <c r="J606" s="4" cm="1">
        <f t="array" ref="J6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06" s="4" t="str" cm="1">
        <f t="array" ref="K6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06" s="4" t="str">
        <f>IF(ch_table[[#This Row],[Subject 1]]&lt;&gt;"House rose", "",SUMIF(ch_table[Day], ch_table[[#This Row],[Day]], ch_table[AAT]))</f>
        <v/>
      </c>
      <c r="M606" s="39">
        <f>SUM(INDEX(ch_table[AAT],1):ch_table[[#This Row],[AAT]])</f>
        <v>0.73402777777777695</v>
      </c>
    </row>
    <row r="607" spans="1:13" ht="16" x14ac:dyDescent="0.2">
      <c r="A607" s="2">
        <v>61</v>
      </c>
      <c r="B607" s="3">
        <v>45357</v>
      </c>
      <c r="C607" s="4">
        <v>0.5</v>
      </c>
      <c r="D607" s="8" t="s">
        <v>41</v>
      </c>
      <c r="E607" s="9" t="s">
        <v>456</v>
      </c>
      <c r="G607" s="4" cm="1">
        <f t="array" ref="G6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2.2222222222222254E-2</v>
      </c>
      <c r="H607" s="4" t="str">
        <f>IF(ch_table[[#This Row],[Subject 1]]&lt;&gt;"House rose", "",SUMIF(ch_table[Day], ch_table[[#This Row],[Day]], ch_table[Duration]))</f>
        <v/>
      </c>
      <c r="I607" s="40">
        <f>SUM(INDEX(ch_table[Duration],1):ch_table[[#This Row],[Duration]])</f>
        <v>17.870833333333341</v>
      </c>
      <c r="J607" s="4" cm="1">
        <f t="array" ref="J6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07" s="4" t="str" cm="1">
        <f t="array" ref="K6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07" s="4" t="str">
        <f>IF(ch_table[[#This Row],[Subject 1]]&lt;&gt;"House rose", "",SUMIF(ch_table[Day], ch_table[[#This Row],[Day]], ch_table[AAT]))</f>
        <v/>
      </c>
      <c r="M607" s="39">
        <f>SUM(INDEX(ch_table[AAT],1):ch_table[[#This Row],[AAT]])</f>
        <v>0.73402777777777695</v>
      </c>
    </row>
    <row r="608" spans="1:13" ht="32" x14ac:dyDescent="0.2">
      <c r="A608" s="2">
        <v>61</v>
      </c>
      <c r="B608" s="3">
        <v>45357</v>
      </c>
      <c r="C608" s="4">
        <v>0.52222222222222225</v>
      </c>
      <c r="D608" s="8" t="s">
        <v>27</v>
      </c>
      <c r="E608" s="9" t="s">
        <v>627</v>
      </c>
      <c r="G608" s="4" cm="1">
        <f t="array" ref="G6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5.7638888888888795E-2</v>
      </c>
      <c r="H608" s="4" t="str">
        <f>IF(ch_table[[#This Row],[Subject 1]]&lt;&gt;"House rose", "",SUMIF(ch_table[Day], ch_table[[#This Row],[Day]], ch_table[Duration]))</f>
        <v/>
      </c>
      <c r="I608" s="40">
        <f>SUM(INDEX(ch_table[Duration],1):ch_table[[#This Row],[Duration]])</f>
        <v>17.928472222222229</v>
      </c>
      <c r="J608" s="4" cm="1">
        <f t="array" ref="J6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08" s="4" t="str" cm="1">
        <f t="array" ref="K6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08" s="4" t="str">
        <f>IF(ch_table[[#This Row],[Subject 1]]&lt;&gt;"House rose", "",SUMIF(ch_table[Day], ch_table[[#This Row],[Day]], ch_table[AAT]))</f>
        <v/>
      </c>
      <c r="M608" s="39">
        <f>SUM(INDEX(ch_table[AAT],1):ch_table[[#This Row],[AAT]])</f>
        <v>0.73402777777777695</v>
      </c>
    </row>
    <row r="609" spans="1:13" ht="16" x14ac:dyDescent="0.2">
      <c r="A609" s="2">
        <v>61</v>
      </c>
      <c r="B609" s="3">
        <v>45357</v>
      </c>
      <c r="C609" s="4">
        <v>0.57986111111111105</v>
      </c>
      <c r="D609" s="8" t="s">
        <v>87</v>
      </c>
      <c r="E609" s="9" t="s">
        <v>629</v>
      </c>
      <c r="G609" s="4" cm="1">
        <f t="array" ref="G6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0.20486111111111116</v>
      </c>
      <c r="H609" s="4" t="str">
        <f>IF(ch_table[[#This Row],[Subject 1]]&lt;&gt;"House rose", "",SUMIF(ch_table[Day], ch_table[[#This Row],[Day]], ch_table[Duration]))</f>
        <v/>
      </c>
      <c r="I609" s="40">
        <f>SUM(INDEX(ch_table[Duration],1):ch_table[[#This Row],[Duration]])</f>
        <v>18.13333333333334</v>
      </c>
      <c r="J609" s="4" cm="1">
        <f t="array" ref="J6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09" s="4" t="str" cm="1">
        <f t="array" ref="K6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09" s="4" t="str">
        <f>IF(ch_table[[#This Row],[Subject 1]]&lt;&gt;"House rose", "",SUMIF(ch_table[Day], ch_table[[#This Row],[Day]], ch_table[AAT]))</f>
        <v/>
      </c>
      <c r="M609" s="39">
        <f>SUM(INDEX(ch_table[AAT],1):ch_table[[#This Row],[AAT]])</f>
        <v>0.73402777777777695</v>
      </c>
    </row>
    <row r="610" spans="1:13" ht="16" x14ac:dyDescent="0.2">
      <c r="A610" s="2">
        <v>61</v>
      </c>
      <c r="B610" s="3">
        <v>45357</v>
      </c>
      <c r="C610" s="4">
        <v>0.78472222222222221</v>
      </c>
      <c r="D610" s="8" t="s">
        <v>20</v>
      </c>
      <c r="E610" s="9" t="s">
        <v>628</v>
      </c>
      <c r="G610" s="4" cm="1">
        <f t="array" ref="G6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2.2916666666666696E-2</v>
      </c>
      <c r="H610" s="4" t="str">
        <f>IF(ch_table[[#This Row],[Subject 1]]&lt;&gt;"House rose", "",SUMIF(ch_table[Day], ch_table[[#This Row],[Day]], ch_table[Duration]))</f>
        <v/>
      </c>
      <c r="I610" s="40">
        <f>SUM(INDEX(ch_table[Duration],1):ch_table[[#This Row],[Duration]])</f>
        <v>18.156250000000007</v>
      </c>
      <c r="J610" s="4" cm="1">
        <f t="array" ref="J6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10" s="4" cm="1">
        <f t="array" ref="K6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1.5972222222222276E-2</v>
      </c>
      <c r="L610" s="4" t="str">
        <f>IF(ch_table[[#This Row],[Subject 1]]&lt;&gt;"House rose", "",SUMIF(ch_table[Day], ch_table[[#This Row],[Day]], ch_table[AAT]))</f>
        <v/>
      </c>
      <c r="M610" s="39">
        <f>SUM(INDEX(ch_table[AAT],1):ch_table[[#This Row],[AAT]])</f>
        <v>0.74999999999999922</v>
      </c>
    </row>
    <row r="611" spans="1:13" x14ac:dyDescent="0.2">
      <c r="A611" s="2">
        <v>61</v>
      </c>
      <c r="B611" s="3">
        <v>45357</v>
      </c>
      <c r="C611" s="4">
        <v>0.80763888888888891</v>
      </c>
      <c r="D611" s="8" t="s">
        <v>22</v>
      </c>
      <c r="G611" s="4" t="str" cm="1">
        <f t="array" ref="G6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611" s="4">
        <f>IF(ch_table[[#This Row],[Subject 1]]&lt;&gt;"House rose", "",SUMIF(ch_table[Day], ch_table[[#This Row],[Day]], ch_table[Duration]))</f>
        <v>0.32847222222222222</v>
      </c>
      <c r="I611" s="40">
        <f>SUM(INDEX(ch_table[Duration],1):ch_table[[#This Row],[Duration]])</f>
        <v>18.156250000000007</v>
      </c>
      <c r="J611" s="4" cm="1">
        <f t="array" ref="J6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11" s="4" t="str" cm="1">
        <f t="array" ref="K6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11" s="4">
        <f>IF(ch_table[[#This Row],[Subject 1]]&lt;&gt;"House rose", "",SUMIF(ch_table[Day], ch_table[[#This Row],[Day]], ch_table[AAT]))</f>
        <v>1.5972222222222276E-2</v>
      </c>
      <c r="M611" s="39">
        <f>SUM(INDEX(ch_table[AAT],1):ch_table[[#This Row],[AAT]])</f>
        <v>0.74999999999999922</v>
      </c>
    </row>
    <row r="612" spans="1:13" x14ac:dyDescent="0.2">
      <c r="A612" s="2">
        <v>62</v>
      </c>
      <c r="B612" s="3">
        <v>45358</v>
      </c>
      <c r="C612" s="4">
        <v>0.39583333333333331</v>
      </c>
      <c r="D612" s="8" t="s">
        <v>13</v>
      </c>
      <c r="G612" s="4" cm="1">
        <f t="array" ref="G6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612" s="4" t="str">
        <f>IF(ch_table[[#This Row],[Subject 1]]&lt;&gt;"House rose", "",SUMIF(ch_table[Day], ch_table[[#This Row],[Day]], ch_table[Duration]))</f>
        <v/>
      </c>
      <c r="I612" s="40">
        <f>SUM(INDEX(ch_table[Duration],1):ch_table[[#This Row],[Duration]])</f>
        <v>18.159027777777784</v>
      </c>
      <c r="J612" s="4" cm="1">
        <f t="array" ref="J6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12" s="4" t="str" cm="1">
        <f t="array" ref="K6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12" s="4" t="str">
        <f>IF(ch_table[[#This Row],[Subject 1]]&lt;&gt;"House rose", "",SUMIF(ch_table[Day], ch_table[[#This Row],[Day]], ch_table[AAT]))</f>
        <v/>
      </c>
      <c r="M612" s="39">
        <f>SUM(INDEX(ch_table[AAT],1):ch_table[[#This Row],[AAT]])</f>
        <v>0.74999999999999922</v>
      </c>
    </row>
    <row r="613" spans="1:13" ht="16" x14ac:dyDescent="0.2">
      <c r="A613" s="2">
        <v>62</v>
      </c>
      <c r="B613" s="3">
        <v>45358</v>
      </c>
      <c r="C613" s="4">
        <v>0.39861111111111108</v>
      </c>
      <c r="D613" s="8" t="s">
        <v>41</v>
      </c>
      <c r="E613" s="9" t="s">
        <v>117</v>
      </c>
      <c r="G613" s="4" cm="1">
        <f t="array" ref="G6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2.5694444444444464E-2</v>
      </c>
      <c r="H613" s="4" t="str">
        <f>IF(ch_table[[#This Row],[Subject 1]]&lt;&gt;"House rose", "",SUMIF(ch_table[Day], ch_table[[#This Row],[Day]], ch_table[Duration]))</f>
        <v/>
      </c>
      <c r="I613" s="40">
        <f>SUM(INDEX(ch_table[Duration],1):ch_table[[#This Row],[Duration]])</f>
        <v>18.184722222222227</v>
      </c>
      <c r="J613" s="4" cm="1">
        <f t="array" ref="J6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13" s="4" t="str" cm="1">
        <f t="array" ref="K6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13" s="4" t="str">
        <f>IF(ch_table[[#This Row],[Subject 1]]&lt;&gt;"House rose", "",SUMIF(ch_table[Day], ch_table[[#This Row],[Day]], ch_table[AAT]))</f>
        <v/>
      </c>
      <c r="M613" s="39">
        <f>SUM(INDEX(ch_table[AAT],1):ch_table[[#This Row],[AAT]])</f>
        <v>0.74999999999999922</v>
      </c>
    </row>
    <row r="614" spans="1:13" ht="16" x14ac:dyDescent="0.2">
      <c r="A614" s="2">
        <v>62</v>
      </c>
      <c r="B614" s="3">
        <v>45358</v>
      </c>
      <c r="C614" s="4">
        <v>0.42430555555555555</v>
      </c>
      <c r="D614" s="8" t="s">
        <v>43</v>
      </c>
      <c r="E614" s="9" t="s">
        <v>117</v>
      </c>
      <c r="G614" s="4" cm="1">
        <f t="array" ref="G6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1.6666666666666718E-2</v>
      </c>
      <c r="H614" s="4" t="str">
        <f>IF(ch_table[[#This Row],[Subject 1]]&lt;&gt;"House rose", "",SUMIF(ch_table[Day], ch_table[[#This Row],[Day]], ch_table[Duration]))</f>
        <v/>
      </c>
      <c r="I614" s="40">
        <f>SUM(INDEX(ch_table[Duration],1):ch_table[[#This Row],[Duration]])</f>
        <v>18.201388888888893</v>
      </c>
      <c r="J614" s="4" cm="1">
        <f t="array" ref="J6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14" s="4" t="str" cm="1">
        <f t="array" ref="K6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14" s="4" t="str">
        <f>IF(ch_table[[#This Row],[Subject 1]]&lt;&gt;"House rose", "",SUMIF(ch_table[Day], ch_table[[#This Row],[Day]], ch_table[AAT]))</f>
        <v/>
      </c>
      <c r="M614" s="39">
        <f>SUM(INDEX(ch_table[AAT],1):ch_table[[#This Row],[AAT]])</f>
        <v>0.74999999999999922</v>
      </c>
    </row>
    <row r="615" spans="1:13" ht="16" x14ac:dyDescent="0.2">
      <c r="A615" s="2">
        <v>62</v>
      </c>
      <c r="B615" s="3">
        <v>45358</v>
      </c>
      <c r="C615" s="4">
        <v>0.44097222222222227</v>
      </c>
      <c r="D615" s="8" t="s">
        <v>35</v>
      </c>
      <c r="E615" s="9" t="s">
        <v>36</v>
      </c>
      <c r="G615" s="4" cm="1">
        <f t="array" ref="G6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4.9305555555555547E-2</v>
      </c>
      <c r="H615" s="4" t="str">
        <f>IF(ch_table[[#This Row],[Subject 1]]&lt;&gt;"House rose", "",SUMIF(ch_table[Day], ch_table[[#This Row],[Day]], ch_table[Duration]))</f>
        <v/>
      </c>
      <c r="I615" s="40">
        <f>SUM(INDEX(ch_table[Duration],1):ch_table[[#This Row],[Duration]])</f>
        <v>18.250694444444449</v>
      </c>
      <c r="J615" s="4" cm="1">
        <f t="array" ref="J6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15" s="4" t="str" cm="1">
        <f t="array" ref="K6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15" s="4" t="str">
        <f>IF(ch_table[[#This Row],[Subject 1]]&lt;&gt;"House rose", "",SUMIF(ch_table[Day], ch_table[[#This Row],[Day]], ch_table[AAT]))</f>
        <v/>
      </c>
      <c r="M615" s="39">
        <f>SUM(INDEX(ch_table[AAT],1):ch_table[[#This Row],[AAT]])</f>
        <v>0.74999999999999922</v>
      </c>
    </row>
    <row r="616" spans="1:13" ht="16" x14ac:dyDescent="0.2">
      <c r="A616" s="2">
        <v>62</v>
      </c>
      <c r="B616" s="3">
        <v>45358</v>
      </c>
      <c r="C616" s="4">
        <v>0.49027777777777781</v>
      </c>
      <c r="D616" s="8" t="s">
        <v>87</v>
      </c>
      <c r="E616" s="9" t="s">
        <v>635</v>
      </c>
      <c r="G616" s="4" cm="1">
        <f t="array" ref="G6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0.21805555555555556</v>
      </c>
      <c r="H616" s="4" t="str">
        <f>IF(ch_table[[#This Row],[Subject 1]]&lt;&gt;"House rose", "",SUMIF(ch_table[Day], ch_table[[#This Row],[Day]], ch_table[Duration]))</f>
        <v/>
      </c>
      <c r="I616" s="40">
        <f>SUM(INDEX(ch_table[Duration],1):ch_table[[#This Row],[Duration]])</f>
        <v>18.468750000000004</v>
      </c>
      <c r="J616" s="4" cm="1">
        <f t="array" ref="J6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16" s="4" t="str" cm="1">
        <f t="array" ref="K6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16" s="4" t="str">
        <f>IF(ch_table[[#This Row],[Subject 1]]&lt;&gt;"House rose", "",SUMIF(ch_table[Day], ch_table[[#This Row],[Day]], ch_table[AAT]))</f>
        <v/>
      </c>
      <c r="M616" s="39">
        <f>SUM(INDEX(ch_table[AAT],1):ch_table[[#This Row],[AAT]])</f>
        <v>0.74999999999999922</v>
      </c>
    </row>
    <row r="617" spans="1:13" ht="16" x14ac:dyDescent="0.2">
      <c r="A617" s="2">
        <v>62</v>
      </c>
      <c r="B617" s="3">
        <v>45358</v>
      </c>
      <c r="C617" s="4">
        <v>0.70833333333333337</v>
      </c>
      <c r="D617" s="8" t="s">
        <v>20</v>
      </c>
      <c r="E617" s="9" t="s">
        <v>630</v>
      </c>
      <c r="G617" s="4" cm="1">
        <f t="array" ref="G6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1.5277777777777724E-2</v>
      </c>
      <c r="H617" s="4" t="str">
        <f>IF(ch_table[[#This Row],[Subject 1]]&lt;&gt;"House rose", "",SUMIF(ch_table[Day], ch_table[[#This Row],[Day]], ch_table[Duration]))</f>
        <v/>
      </c>
      <c r="I617" s="40">
        <f>SUM(INDEX(ch_table[Duration],1):ch_table[[#This Row],[Duration]])</f>
        <v>18.484027777777783</v>
      </c>
      <c r="J617" s="4" cm="1">
        <f t="array" ref="J6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17" s="4" cm="1">
        <f t="array" ref="K6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1.5277777777777724E-2</v>
      </c>
      <c r="L617" s="4" t="str">
        <f>IF(ch_table[[#This Row],[Subject 1]]&lt;&gt;"House rose", "",SUMIF(ch_table[Day], ch_table[[#This Row],[Day]], ch_table[AAT]))</f>
        <v/>
      </c>
      <c r="M617" s="39">
        <f>SUM(INDEX(ch_table[AAT],1):ch_table[[#This Row],[AAT]])</f>
        <v>0.76527777777777695</v>
      </c>
    </row>
    <row r="618" spans="1:13" x14ac:dyDescent="0.2">
      <c r="A618" s="2">
        <v>62</v>
      </c>
      <c r="B618" s="3">
        <v>45358</v>
      </c>
      <c r="C618" s="4">
        <v>0.72361111111111109</v>
      </c>
      <c r="D618" s="8" t="s">
        <v>22</v>
      </c>
      <c r="G618" s="4" t="str" cm="1">
        <f t="array" ref="G6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618" s="4">
        <f>IF(ch_table[[#This Row],[Subject 1]]&lt;&gt;"House rose", "",SUMIF(ch_table[Day], ch_table[[#This Row],[Day]], ch_table[Duration]))</f>
        <v>0.32777777777777778</v>
      </c>
      <c r="I618" s="40">
        <f>SUM(INDEX(ch_table[Duration],1):ch_table[[#This Row],[Duration]])</f>
        <v>18.484027777777783</v>
      </c>
      <c r="J618" s="4" cm="1">
        <f t="array" ref="J6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18" s="4" t="str" cm="1">
        <f t="array" ref="K6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18" s="4">
        <f>IF(ch_table[[#This Row],[Subject 1]]&lt;&gt;"House rose", "",SUMIF(ch_table[Day], ch_table[[#This Row],[Day]], ch_table[AAT]))</f>
        <v>1.5277777777777724E-2</v>
      </c>
      <c r="M618" s="39">
        <f>SUM(INDEX(ch_table[AAT],1):ch_table[[#This Row],[AAT]])</f>
        <v>0.76527777777777695</v>
      </c>
    </row>
    <row r="619" spans="1:13" x14ac:dyDescent="0.2">
      <c r="A619" s="2">
        <v>63</v>
      </c>
      <c r="B619" s="3">
        <v>45362</v>
      </c>
      <c r="C619" s="4">
        <v>0.60416666666666663</v>
      </c>
      <c r="D619" s="8" t="s">
        <v>13</v>
      </c>
      <c r="G619" s="4" cm="1">
        <f t="array" ref="G6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619" s="4" t="str">
        <f>IF(ch_table[[#This Row],[Subject 1]]&lt;&gt;"House rose", "",SUMIF(ch_table[Day], ch_table[[#This Row],[Day]], ch_table[Duration]))</f>
        <v/>
      </c>
      <c r="I619" s="40">
        <f>SUM(INDEX(ch_table[Duration],1):ch_table[[#This Row],[Duration]])</f>
        <v>18.486805555555559</v>
      </c>
      <c r="J619" s="4" cm="1">
        <f t="array" ref="J6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19" s="4" t="str" cm="1">
        <f t="array" ref="K6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19" s="4" t="str">
        <f>IF(ch_table[[#This Row],[Subject 1]]&lt;&gt;"House rose", "",SUMIF(ch_table[Day], ch_table[[#This Row],[Day]], ch_table[AAT]))</f>
        <v/>
      </c>
      <c r="M619" s="39">
        <f>SUM(INDEX(ch_table[AAT],1):ch_table[[#This Row],[AAT]])</f>
        <v>0.76527777777777695</v>
      </c>
    </row>
    <row r="620" spans="1:13" ht="16" x14ac:dyDescent="0.2">
      <c r="A620" s="2">
        <v>63</v>
      </c>
      <c r="B620" s="3">
        <v>45362</v>
      </c>
      <c r="C620" s="4">
        <v>0.6069444444444444</v>
      </c>
      <c r="D620" s="8" t="s">
        <v>16</v>
      </c>
      <c r="E620" s="9" t="s">
        <v>631</v>
      </c>
      <c r="G620" s="4" cm="1">
        <f t="array" ref="G6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6.94444444444553E-4</v>
      </c>
      <c r="H620" s="4" t="str">
        <f>IF(ch_table[[#This Row],[Subject 1]]&lt;&gt;"House rose", "",SUMIF(ch_table[Day], ch_table[[#This Row],[Day]], ch_table[Duration]))</f>
        <v/>
      </c>
      <c r="I620" s="40">
        <f>SUM(INDEX(ch_table[Duration],1):ch_table[[#This Row],[Duration]])</f>
        <v>18.487500000000004</v>
      </c>
      <c r="J620" s="4" cm="1">
        <f t="array" ref="J6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20" s="4" t="str" cm="1">
        <f t="array" ref="K6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20" s="4" t="str">
        <f>IF(ch_table[[#This Row],[Subject 1]]&lt;&gt;"House rose", "",SUMIF(ch_table[Day], ch_table[[#This Row],[Day]], ch_table[AAT]))</f>
        <v/>
      </c>
      <c r="M620" s="39">
        <f>SUM(INDEX(ch_table[AAT],1):ch_table[[#This Row],[AAT]])</f>
        <v>0.76527777777777695</v>
      </c>
    </row>
    <row r="621" spans="1:13" ht="16" x14ac:dyDescent="0.2">
      <c r="A621" s="2">
        <v>63</v>
      </c>
      <c r="B621" s="3">
        <v>45362</v>
      </c>
      <c r="C621" s="4">
        <v>0.60763888888888895</v>
      </c>
      <c r="D621" s="8" t="s">
        <v>41</v>
      </c>
      <c r="E621" s="9" t="s">
        <v>383</v>
      </c>
      <c r="G621" s="4" cm="1">
        <f t="array" ref="G6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3.0555555555555447E-2</v>
      </c>
      <c r="H621" s="4" t="str">
        <f>IF(ch_table[[#This Row],[Subject 1]]&lt;&gt;"House rose", "",SUMIF(ch_table[Day], ch_table[[#This Row],[Day]], ch_table[Duration]))</f>
        <v/>
      </c>
      <c r="I621" s="40">
        <f>SUM(INDEX(ch_table[Duration],1):ch_table[[#This Row],[Duration]])</f>
        <v>18.518055555555559</v>
      </c>
      <c r="J621" s="4" cm="1">
        <f t="array" ref="J6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21" s="4" t="str" cm="1">
        <f t="array" ref="K6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21" s="4" t="str">
        <f>IF(ch_table[[#This Row],[Subject 1]]&lt;&gt;"House rose", "",SUMIF(ch_table[Day], ch_table[[#This Row],[Day]], ch_table[AAT]))</f>
        <v/>
      </c>
      <c r="M621" s="39">
        <f>SUM(INDEX(ch_table[AAT],1):ch_table[[#This Row],[AAT]])</f>
        <v>0.76527777777777695</v>
      </c>
    </row>
    <row r="622" spans="1:13" ht="16" x14ac:dyDescent="0.2">
      <c r="A622" s="2">
        <v>63</v>
      </c>
      <c r="B622" s="3">
        <v>45362</v>
      </c>
      <c r="C622" s="4">
        <v>0.6381944444444444</v>
      </c>
      <c r="D622" s="8" t="s">
        <v>43</v>
      </c>
      <c r="E622" s="9" t="s">
        <v>383</v>
      </c>
      <c r="G622" s="4" cm="1">
        <f t="array" ref="G6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1.1805555555555625E-2</v>
      </c>
      <c r="H622" s="4" t="str">
        <f>IF(ch_table[[#This Row],[Subject 1]]&lt;&gt;"House rose", "",SUMIF(ch_table[Day], ch_table[[#This Row],[Day]], ch_table[Duration]))</f>
        <v/>
      </c>
      <c r="I622" s="40">
        <f>SUM(INDEX(ch_table[Duration],1):ch_table[[#This Row],[Duration]])</f>
        <v>18.529861111111114</v>
      </c>
      <c r="J622" s="4" cm="1">
        <f t="array" ref="J6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22" s="4" t="str" cm="1">
        <f t="array" ref="K6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22" s="4" t="str">
        <f>IF(ch_table[[#This Row],[Subject 1]]&lt;&gt;"House rose", "",SUMIF(ch_table[Day], ch_table[[#This Row],[Day]], ch_table[AAT]))</f>
        <v/>
      </c>
      <c r="M622" s="39">
        <f>SUM(INDEX(ch_table[AAT],1):ch_table[[#This Row],[AAT]])</f>
        <v>0.76527777777777695</v>
      </c>
    </row>
    <row r="623" spans="1:13" ht="32" x14ac:dyDescent="0.2">
      <c r="A623" s="2">
        <v>63</v>
      </c>
      <c r="B623" s="3">
        <v>45362</v>
      </c>
      <c r="C623" s="4">
        <v>0.65</v>
      </c>
      <c r="D623" s="8" t="s">
        <v>24</v>
      </c>
      <c r="E623" s="9" t="s">
        <v>632</v>
      </c>
      <c r="G623" s="4" cm="1">
        <f t="array" ref="G6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2.6388888888888906E-2</v>
      </c>
      <c r="H623" s="4" t="str">
        <f>IF(ch_table[[#This Row],[Subject 1]]&lt;&gt;"House rose", "",SUMIF(ch_table[Day], ch_table[[#This Row],[Day]], ch_table[Duration]))</f>
        <v/>
      </c>
      <c r="I623" s="40">
        <f>SUM(INDEX(ch_table[Duration],1):ch_table[[#This Row],[Duration]])</f>
        <v>18.556250000000002</v>
      </c>
      <c r="J623" s="4" cm="1">
        <f t="array" ref="J6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23" s="4" t="str" cm="1">
        <f t="array" ref="K6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23" s="4" t="str">
        <f>IF(ch_table[[#This Row],[Subject 1]]&lt;&gt;"House rose", "",SUMIF(ch_table[Day], ch_table[[#This Row],[Day]], ch_table[AAT]))</f>
        <v/>
      </c>
      <c r="M623" s="39">
        <f>SUM(INDEX(ch_table[AAT],1):ch_table[[#This Row],[AAT]])</f>
        <v>0.76527777777777695</v>
      </c>
    </row>
    <row r="624" spans="1:13" ht="64" x14ac:dyDescent="0.2">
      <c r="A624" s="2">
        <v>63</v>
      </c>
      <c r="B624" s="3">
        <v>45362</v>
      </c>
      <c r="C624" s="4">
        <v>0.67638888888888893</v>
      </c>
      <c r="D624" s="8" t="s">
        <v>24</v>
      </c>
      <c r="E624" s="9" t="s">
        <v>633</v>
      </c>
      <c r="G624" s="4" cm="1">
        <f t="array" ref="G6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1.7361111111111049E-2</v>
      </c>
      <c r="H624" s="4" t="str">
        <f>IF(ch_table[[#This Row],[Subject 1]]&lt;&gt;"House rose", "",SUMIF(ch_table[Day], ch_table[[#This Row],[Day]], ch_table[Duration]))</f>
        <v/>
      </c>
      <c r="I624" s="40">
        <f>SUM(INDEX(ch_table[Duration],1):ch_table[[#This Row],[Duration]])</f>
        <v>18.573611111111113</v>
      </c>
      <c r="J624" s="4" cm="1">
        <f t="array" ref="J6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24" s="4" t="str" cm="1">
        <f t="array" ref="K6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24" s="4" t="str">
        <f>IF(ch_table[[#This Row],[Subject 1]]&lt;&gt;"House rose", "",SUMIF(ch_table[Day], ch_table[[#This Row],[Day]], ch_table[AAT]))</f>
        <v/>
      </c>
      <c r="M624" s="39">
        <f>SUM(INDEX(ch_table[AAT],1):ch_table[[#This Row],[AAT]])</f>
        <v>0.76527777777777695</v>
      </c>
    </row>
    <row r="625" spans="1:13" ht="16" x14ac:dyDescent="0.2">
      <c r="A625" s="2">
        <v>63</v>
      </c>
      <c r="B625" s="3">
        <v>45362</v>
      </c>
      <c r="C625" s="4">
        <v>0.69374999999999998</v>
      </c>
      <c r="D625" s="8" t="s">
        <v>194</v>
      </c>
      <c r="E625" s="9" t="s">
        <v>634</v>
      </c>
      <c r="G625" s="4" cm="1">
        <f t="array" ref="G6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625" s="4" t="str">
        <f>IF(ch_table[[#This Row],[Subject 1]]&lt;&gt;"House rose", "",SUMIF(ch_table[Day], ch_table[[#This Row],[Day]], ch_table[Duration]))</f>
        <v/>
      </c>
      <c r="I625" s="40">
        <f>SUM(INDEX(ch_table[Duration],1):ch_table[[#This Row],[Duration]])</f>
        <v>18.580555555555556</v>
      </c>
      <c r="J625" s="4" cm="1">
        <f t="array" ref="J6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25" s="4" t="str" cm="1">
        <f t="array" ref="K6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25" s="4" t="str">
        <f>IF(ch_table[[#This Row],[Subject 1]]&lt;&gt;"House rose", "",SUMIF(ch_table[Day], ch_table[[#This Row],[Day]], ch_table[AAT]))</f>
        <v/>
      </c>
      <c r="M625" s="39">
        <f>SUM(INDEX(ch_table[AAT],1):ch_table[[#This Row],[AAT]])</f>
        <v>0.76527777777777695</v>
      </c>
    </row>
    <row r="626" spans="1:13" ht="16" x14ac:dyDescent="0.2">
      <c r="A626" s="2">
        <v>63</v>
      </c>
      <c r="B626" s="3">
        <v>45362</v>
      </c>
      <c r="C626" s="4">
        <v>0.7006944444444444</v>
      </c>
      <c r="D626" s="8" t="s">
        <v>87</v>
      </c>
      <c r="E626" s="9" t="s">
        <v>636</v>
      </c>
      <c r="G626" s="4" cm="1">
        <f t="array" ref="G6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0.20833333333333337</v>
      </c>
      <c r="H626" s="4" t="str">
        <f>IF(ch_table[[#This Row],[Subject 1]]&lt;&gt;"House rose", "",SUMIF(ch_table[Day], ch_table[[#This Row],[Day]], ch_table[Duration]))</f>
        <v/>
      </c>
      <c r="I626" s="40">
        <f>SUM(INDEX(ch_table[Duration],1):ch_table[[#This Row],[Duration]])</f>
        <v>18.788888888888888</v>
      </c>
      <c r="J626" s="4" cm="1">
        <f t="array" ref="J6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26" s="4" t="str" cm="1">
        <f t="array" ref="K6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26" s="4" t="str">
        <f>IF(ch_table[[#This Row],[Subject 1]]&lt;&gt;"House rose", "",SUMIF(ch_table[Day], ch_table[[#This Row],[Day]], ch_table[AAT]))</f>
        <v/>
      </c>
      <c r="M626" s="39">
        <f>SUM(INDEX(ch_table[AAT],1):ch_table[[#This Row],[AAT]])</f>
        <v>0.76527777777777695</v>
      </c>
    </row>
    <row r="627" spans="1:13" ht="16" x14ac:dyDescent="0.2">
      <c r="A627" s="2">
        <v>63</v>
      </c>
      <c r="B627" s="3">
        <v>45362</v>
      </c>
      <c r="C627" s="4">
        <v>0.90902777777777777</v>
      </c>
      <c r="D627" s="8" t="s">
        <v>20</v>
      </c>
      <c r="E627" s="9" t="s">
        <v>637</v>
      </c>
      <c r="G627" s="4" cm="1">
        <f t="array" ref="G6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1.736111111111116E-2</v>
      </c>
      <c r="H627" s="4" t="str">
        <f>IF(ch_table[[#This Row],[Subject 1]]&lt;&gt;"House rose", "",SUMIF(ch_table[Day], ch_table[[#This Row],[Day]], ch_table[Duration]))</f>
        <v/>
      </c>
      <c r="I627" s="40">
        <f>SUM(INDEX(ch_table[Duration],1):ch_table[[#This Row],[Duration]])</f>
        <v>18.806249999999999</v>
      </c>
      <c r="J627" s="4" cm="1">
        <f t="array" ref="J6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27" s="4" cm="1">
        <f t="array" ref="K6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9.7222222222222987E-3</v>
      </c>
      <c r="L627" s="4" t="str">
        <f>IF(ch_table[[#This Row],[Subject 1]]&lt;&gt;"House rose", "",SUMIF(ch_table[Day], ch_table[[#This Row],[Day]], ch_table[AAT]))</f>
        <v/>
      </c>
      <c r="M627" s="39">
        <f>SUM(INDEX(ch_table[AAT],1):ch_table[[#This Row],[AAT]])</f>
        <v>0.77499999999999925</v>
      </c>
    </row>
    <row r="628" spans="1:13" x14ac:dyDescent="0.2">
      <c r="A628" s="2">
        <v>63</v>
      </c>
      <c r="B628" s="3">
        <v>45362</v>
      </c>
      <c r="C628" s="4">
        <v>0.92638888888888893</v>
      </c>
      <c r="D628" s="8" t="s">
        <v>22</v>
      </c>
      <c r="G628" s="4" t="str" cm="1">
        <f t="array" ref="G6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628" s="4">
        <f>IF(ch_table[[#This Row],[Subject 1]]&lt;&gt;"House rose", "",SUMIF(ch_table[Day], ch_table[[#This Row],[Day]], ch_table[Duration]))</f>
        <v>0.3222222222222223</v>
      </c>
      <c r="I628" s="40">
        <f>SUM(INDEX(ch_table[Duration],1):ch_table[[#This Row],[Duration]])</f>
        <v>18.806249999999999</v>
      </c>
      <c r="J628" s="4" cm="1">
        <f t="array" ref="J6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28" s="4" t="str" cm="1">
        <f t="array" ref="K6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28" s="4">
        <f>IF(ch_table[[#This Row],[Subject 1]]&lt;&gt;"House rose", "",SUMIF(ch_table[Day], ch_table[[#This Row],[Day]], ch_table[AAT]))</f>
        <v>9.7222222222222987E-3</v>
      </c>
      <c r="M628" s="39">
        <f>SUM(INDEX(ch_table[AAT],1):ch_table[[#This Row],[AAT]])</f>
        <v>0.77499999999999925</v>
      </c>
    </row>
    <row r="629" spans="1:13" x14ac:dyDescent="0.2">
      <c r="A629" s="2">
        <v>64</v>
      </c>
      <c r="B629" s="3">
        <v>45363</v>
      </c>
      <c r="C629" s="4">
        <v>0.47916666666666669</v>
      </c>
      <c r="D629" s="8" t="s">
        <v>13</v>
      </c>
      <c r="G629" s="4" cm="1">
        <f t="array" ref="G6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629" s="4" t="str">
        <f>IF(ch_table[[#This Row],[Subject 1]]&lt;&gt;"House rose", "",SUMIF(ch_table[Day], ch_table[[#This Row],[Day]], ch_table[Duration]))</f>
        <v/>
      </c>
      <c r="I629" s="40">
        <f>SUM(INDEX(ch_table[Duration],1):ch_table[[#This Row],[Duration]])</f>
        <v>18.809027777777775</v>
      </c>
      <c r="J629" s="4" cm="1">
        <f t="array" ref="J6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29" s="4" t="str" cm="1">
        <f t="array" ref="K6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29" s="4" t="str">
        <f>IF(ch_table[[#This Row],[Subject 1]]&lt;&gt;"House rose", "",SUMIF(ch_table[Day], ch_table[[#This Row],[Day]], ch_table[AAT]))</f>
        <v/>
      </c>
      <c r="M629" s="39">
        <f>SUM(INDEX(ch_table[AAT],1):ch_table[[#This Row],[AAT]])</f>
        <v>0.77499999999999925</v>
      </c>
    </row>
    <row r="630" spans="1:13" ht="16" x14ac:dyDescent="0.2">
      <c r="A630" s="2">
        <v>64</v>
      </c>
      <c r="B630" s="3">
        <v>45363</v>
      </c>
      <c r="C630" s="4">
        <v>0.48194444444444445</v>
      </c>
      <c r="D630" s="8" t="s">
        <v>41</v>
      </c>
      <c r="E630" s="9" t="s">
        <v>390</v>
      </c>
      <c r="G630" s="4" cm="1">
        <f t="array" ref="G6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3.1944444444444497E-2</v>
      </c>
      <c r="H630" s="4" t="str">
        <f>IF(ch_table[[#This Row],[Subject 1]]&lt;&gt;"House rose", "",SUMIF(ch_table[Day], ch_table[[#This Row],[Day]], ch_table[Duration]))</f>
        <v/>
      </c>
      <c r="I630" s="40">
        <f>SUM(INDEX(ch_table[Duration],1):ch_table[[#This Row],[Duration]])</f>
        <v>18.84097222222222</v>
      </c>
      <c r="J630" s="4" cm="1">
        <f t="array" ref="J6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30" s="4" t="str" cm="1">
        <f t="array" ref="K6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30" s="4" t="str">
        <f>IF(ch_table[[#This Row],[Subject 1]]&lt;&gt;"House rose", "",SUMIF(ch_table[Day], ch_table[[#This Row],[Day]], ch_table[AAT]))</f>
        <v/>
      </c>
      <c r="M630" s="39">
        <f>SUM(INDEX(ch_table[AAT],1):ch_table[[#This Row],[AAT]])</f>
        <v>0.77499999999999925</v>
      </c>
    </row>
    <row r="631" spans="1:13" ht="16" x14ac:dyDescent="0.2">
      <c r="A631" s="2">
        <v>64</v>
      </c>
      <c r="B631" s="3">
        <v>45363</v>
      </c>
      <c r="C631" s="4">
        <v>0.51388888888888895</v>
      </c>
      <c r="D631" s="8" t="s">
        <v>43</v>
      </c>
      <c r="E631" s="9" t="s">
        <v>390</v>
      </c>
      <c r="G631" s="4" cm="1">
        <f t="array" ref="G6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1.2499999999999956E-2</v>
      </c>
      <c r="H631" s="4" t="str">
        <f>IF(ch_table[[#This Row],[Subject 1]]&lt;&gt;"House rose", "",SUMIF(ch_table[Day], ch_table[[#This Row],[Day]], ch_table[Duration]))</f>
        <v/>
      </c>
      <c r="I631" s="40">
        <f>SUM(INDEX(ch_table[Duration],1):ch_table[[#This Row],[Duration]])</f>
        <v>18.853472222222219</v>
      </c>
      <c r="J631" s="4" cm="1">
        <f t="array" ref="J6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31" s="4" t="str" cm="1">
        <f t="array" ref="K6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31" s="4" t="str">
        <f>IF(ch_table[[#This Row],[Subject 1]]&lt;&gt;"House rose", "",SUMIF(ch_table[Day], ch_table[[#This Row],[Day]], ch_table[AAT]))</f>
        <v/>
      </c>
      <c r="M631" s="39">
        <f>SUM(INDEX(ch_table[AAT],1):ch_table[[#This Row],[AAT]])</f>
        <v>0.77499999999999925</v>
      </c>
    </row>
    <row r="632" spans="1:13" ht="32" x14ac:dyDescent="0.2">
      <c r="A632" s="2">
        <v>64</v>
      </c>
      <c r="B632" s="3">
        <v>45363</v>
      </c>
      <c r="C632" s="4">
        <v>0.52638888888888891</v>
      </c>
      <c r="D632" s="8" t="s">
        <v>27</v>
      </c>
      <c r="E632" s="9" t="s">
        <v>638</v>
      </c>
      <c r="G632" s="4" cm="1">
        <f t="array" ref="G6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2.2222222222222143E-2</v>
      </c>
      <c r="H632" s="4" t="str">
        <f>IF(ch_table[[#This Row],[Subject 1]]&lt;&gt;"House rose", "",SUMIF(ch_table[Day], ch_table[[#This Row],[Day]], ch_table[Duration]))</f>
        <v/>
      </c>
      <c r="I632" s="40">
        <f>SUM(INDEX(ch_table[Duration],1):ch_table[[#This Row],[Duration]])</f>
        <v>18.875694444444441</v>
      </c>
      <c r="J632" s="4" cm="1">
        <f t="array" ref="J6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32" s="4" t="str" cm="1">
        <f t="array" ref="K6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32" s="4" t="str">
        <f>IF(ch_table[[#This Row],[Subject 1]]&lt;&gt;"House rose", "",SUMIF(ch_table[Day], ch_table[[#This Row],[Day]], ch_table[AAT]))</f>
        <v/>
      </c>
      <c r="M632" s="39">
        <f>SUM(INDEX(ch_table[AAT],1):ch_table[[#This Row],[AAT]])</f>
        <v>0.77499999999999925</v>
      </c>
    </row>
    <row r="633" spans="1:13" ht="16" x14ac:dyDescent="0.2">
      <c r="A633" s="2">
        <v>64</v>
      </c>
      <c r="B633" s="3">
        <v>45363</v>
      </c>
      <c r="C633" s="4">
        <v>0.54861111111111105</v>
      </c>
      <c r="D633" s="8" t="s">
        <v>194</v>
      </c>
      <c r="E633" s="9" t="s">
        <v>639</v>
      </c>
      <c r="G633" s="4" cm="1">
        <f t="array" ref="G6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6.9444444444445308E-3</v>
      </c>
      <c r="H633" s="4" t="str">
        <f>IF(ch_table[[#This Row],[Subject 1]]&lt;&gt;"House rose", "",SUMIF(ch_table[Day], ch_table[[#This Row],[Day]], ch_table[Duration]))</f>
        <v/>
      </c>
      <c r="I633" s="40">
        <f>SUM(INDEX(ch_table[Duration],1):ch_table[[#This Row],[Duration]])</f>
        <v>18.882638888888884</v>
      </c>
      <c r="J633" s="4" cm="1">
        <f t="array" ref="J6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33" s="4" t="str" cm="1">
        <f t="array" ref="K6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33" s="4" t="str">
        <f>IF(ch_table[[#This Row],[Subject 1]]&lt;&gt;"House rose", "",SUMIF(ch_table[Day], ch_table[[#This Row],[Day]], ch_table[AAT]))</f>
        <v/>
      </c>
      <c r="M633" s="39">
        <f>SUM(INDEX(ch_table[AAT],1):ch_table[[#This Row],[AAT]])</f>
        <v>0.77499999999999925</v>
      </c>
    </row>
    <row r="634" spans="1:13" ht="16" x14ac:dyDescent="0.2">
      <c r="A634" s="2">
        <v>64</v>
      </c>
      <c r="B634" s="3">
        <v>45363</v>
      </c>
      <c r="C634" s="4">
        <v>0.55555555555555558</v>
      </c>
      <c r="D634" s="8" t="s">
        <v>185</v>
      </c>
      <c r="E634" s="9" t="s">
        <v>640</v>
      </c>
      <c r="G634" s="4" cm="1">
        <f t="array" ref="G6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634" s="4" t="str">
        <f>IF(ch_table[[#This Row],[Subject 1]]&lt;&gt;"House rose", "",SUMIF(ch_table[Day], ch_table[[#This Row],[Day]], ch_table[Duration]))</f>
        <v/>
      </c>
      <c r="I634" s="40">
        <f>SUM(INDEX(ch_table[Duration],1):ch_table[[#This Row],[Duration]])</f>
        <v>18.883333333333329</v>
      </c>
      <c r="J634" s="4" cm="1">
        <f t="array" ref="J6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34" s="4" t="str" cm="1">
        <f t="array" ref="K6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34" s="4" t="str">
        <f>IF(ch_table[[#This Row],[Subject 1]]&lt;&gt;"House rose", "",SUMIF(ch_table[Day], ch_table[[#This Row],[Day]], ch_table[AAT]))</f>
        <v/>
      </c>
      <c r="M634" s="39">
        <f>SUM(INDEX(ch_table[AAT],1):ch_table[[#This Row],[AAT]])</f>
        <v>0.77499999999999925</v>
      </c>
    </row>
    <row r="635" spans="1:13" ht="16" x14ac:dyDescent="0.2">
      <c r="A635" s="2">
        <v>64</v>
      </c>
      <c r="B635" s="3">
        <v>45363</v>
      </c>
      <c r="C635" s="4">
        <v>0.55625000000000002</v>
      </c>
      <c r="D635" s="8" t="s">
        <v>87</v>
      </c>
      <c r="E635" s="9" t="s">
        <v>641</v>
      </c>
      <c r="F635" s="9" t="s">
        <v>52</v>
      </c>
      <c r="G635" s="4" cm="1">
        <f t="array" ref="G6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0.25624999999999998</v>
      </c>
      <c r="H635" s="4" t="str">
        <f>IF(ch_table[[#This Row],[Subject 1]]&lt;&gt;"House rose", "",SUMIF(ch_table[Day], ch_table[[#This Row],[Day]], ch_table[Duration]))</f>
        <v/>
      </c>
      <c r="I635" s="40">
        <f>SUM(INDEX(ch_table[Duration],1):ch_table[[#This Row],[Duration]])</f>
        <v>19.139583333333331</v>
      </c>
      <c r="J635" s="4" cm="1">
        <f t="array" ref="J6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35" s="4" cm="1">
        <f t="array" ref="K6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2.083333333333337E-2</v>
      </c>
      <c r="L635" s="4" t="str">
        <f>IF(ch_table[[#This Row],[Subject 1]]&lt;&gt;"House rose", "",SUMIF(ch_table[Day], ch_table[[#This Row],[Day]], ch_table[AAT]))</f>
        <v/>
      </c>
      <c r="M635" s="39">
        <f>SUM(INDEX(ch_table[AAT],1):ch_table[[#This Row],[AAT]])</f>
        <v>0.79583333333333262</v>
      </c>
    </row>
    <row r="636" spans="1:13" ht="32" x14ac:dyDescent="0.2">
      <c r="A636" s="2">
        <v>64</v>
      </c>
      <c r="B636" s="3">
        <v>45363</v>
      </c>
      <c r="C636" s="4">
        <v>0.8125</v>
      </c>
      <c r="D636" s="8" t="s">
        <v>63</v>
      </c>
      <c r="E636" s="9" t="s">
        <v>642</v>
      </c>
      <c r="G636" s="4" cm="1">
        <f t="array" ref="G6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1.388888888888995E-3</v>
      </c>
      <c r="H636" s="4" t="str">
        <f>IF(ch_table[[#This Row],[Subject 1]]&lt;&gt;"House rose", "",SUMIF(ch_table[Day], ch_table[[#This Row],[Day]], ch_table[Duration]))</f>
        <v/>
      </c>
      <c r="I636" s="40">
        <f>SUM(INDEX(ch_table[Duration],1):ch_table[[#This Row],[Duration]])</f>
        <v>19.140972222222221</v>
      </c>
      <c r="J636" s="4" cm="1">
        <f t="array" ref="J6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36" s="4" cm="1">
        <f t="array" ref="K6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1.388888888888995E-3</v>
      </c>
      <c r="L636" s="4" t="str">
        <f>IF(ch_table[[#This Row],[Subject 1]]&lt;&gt;"House rose", "",SUMIF(ch_table[Day], ch_table[[#This Row],[Day]], ch_table[AAT]))</f>
        <v/>
      </c>
      <c r="M636" s="39">
        <f>SUM(INDEX(ch_table[AAT],1):ch_table[[#This Row],[AAT]])</f>
        <v>0.79722222222222161</v>
      </c>
    </row>
    <row r="637" spans="1:13" ht="16" x14ac:dyDescent="0.2">
      <c r="A637" s="2">
        <v>64</v>
      </c>
      <c r="B637" s="3">
        <v>45363</v>
      </c>
      <c r="C637" s="4">
        <v>0.81388888888888899</v>
      </c>
      <c r="D637" s="8" t="s">
        <v>20</v>
      </c>
      <c r="E637" s="9" t="s">
        <v>643</v>
      </c>
      <c r="G637" s="4" cm="1">
        <f t="array" ref="G6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1.5277777777777612E-2</v>
      </c>
      <c r="H637" s="4" t="str">
        <f>IF(ch_table[[#This Row],[Subject 1]]&lt;&gt;"House rose", "",SUMIF(ch_table[Day], ch_table[[#This Row],[Day]], ch_table[Duration]))</f>
        <v/>
      </c>
      <c r="I637" s="40">
        <f>SUM(INDEX(ch_table[Duration],1):ch_table[[#This Row],[Duration]])</f>
        <v>19.15625</v>
      </c>
      <c r="J637" s="4" cm="1">
        <f t="array" ref="J6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37" s="4" cm="1">
        <f t="array" ref="K6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1.5277777777777612E-2</v>
      </c>
      <c r="L637" s="4" t="str">
        <f>IF(ch_table[[#This Row],[Subject 1]]&lt;&gt;"House rose", "",SUMIF(ch_table[Day], ch_table[[#This Row],[Day]], ch_table[AAT]))</f>
        <v/>
      </c>
      <c r="M637" s="39">
        <f>SUM(INDEX(ch_table[AAT],1):ch_table[[#This Row],[AAT]])</f>
        <v>0.81249999999999922</v>
      </c>
    </row>
    <row r="638" spans="1:13" x14ac:dyDescent="0.2">
      <c r="A638" s="2">
        <v>64</v>
      </c>
      <c r="B638" s="3">
        <v>45363</v>
      </c>
      <c r="C638" s="4">
        <v>0.82916666666666661</v>
      </c>
      <c r="D638" s="8" t="s">
        <v>22</v>
      </c>
      <c r="G638" s="4" t="str" cm="1">
        <f t="array" ref="G6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638" s="4">
        <f>IF(ch_table[[#This Row],[Subject 1]]&lt;&gt;"House rose", "",SUMIF(ch_table[Day], ch_table[[#This Row],[Day]], ch_table[Duration]))</f>
        <v>0.34999999999999992</v>
      </c>
      <c r="I638" s="40">
        <f>SUM(INDEX(ch_table[Duration],1):ch_table[[#This Row],[Duration]])</f>
        <v>19.15625</v>
      </c>
      <c r="J638" s="4" cm="1">
        <f t="array" ref="J6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38" s="4" t="str" cm="1">
        <f t="array" ref="K6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38" s="4">
        <f>IF(ch_table[[#This Row],[Subject 1]]&lt;&gt;"House rose", "",SUMIF(ch_table[Day], ch_table[[#This Row],[Day]], ch_table[AAT]))</f>
        <v>3.7499999999999978E-2</v>
      </c>
      <c r="M638" s="39">
        <f>SUM(INDEX(ch_table[AAT],1):ch_table[[#This Row],[AAT]])</f>
        <v>0.81249999999999922</v>
      </c>
    </row>
    <row r="639" spans="1:13" x14ac:dyDescent="0.2">
      <c r="A639" s="2">
        <v>65</v>
      </c>
      <c r="B639" s="3">
        <v>45364</v>
      </c>
      <c r="C639" s="4">
        <v>0.47916666666666669</v>
      </c>
      <c r="D639" s="8" t="s">
        <v>13</v>
      </c>
      <c r="G639" s="4" cm="1">
        <f t="array" ref="G6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639" s="4" t="str">
        <f>IF(ch_table[[#This Row],[Subject 1]]&lt;&gt;"House rose", "",SUMIF(ch_table[Day], ch_table[[#This Row],[Day]], ch_table[Duration]))</f>
        <v/>
      </c>
      <c r="I639" s="40">
        <f>SUM(INDEX(ch_table[Duration],1):ch_table[[#This Row],[Duration]])</f>
        <v>19.159027777777776</v>
      </c>
      <c r="J639" s="4" cm="1">
        <f t="array" ref="J6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39" s="4" t="str" cm="1">
        <f t="array" ref="K6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39" s="4" t="str">
        <f>IF(ch_table[[#This Row],[Subject 1]]&lt;&gt;"House rose", "",SUMIF(ch_table[Day], ch_table[[#This Row],[Day]], ch_table[AAT]))</f>
        <v/>
      </c>
      <c r="M639" s="39">
        <f>SUM(INDEX(ch_table[AAT],1):ch_table[[#This Row],[AAT]])</f>
        <v>0.81249999999999922</v>
      </c>
    </row>
    <row r="640" spans="1:13" ht="16" x14ac:dyDescent="0.2">
      <c r="A640" s="2">
        <v>65</v>
      </c>
      <c r="B640" s="3">
        <v>45364</v>
      </c>
      <c r="C640" s="4">
        <v>0.48194444444444445</v>
      </c>
      <c r="D640" s="8" t="s">
        <v>41</v>
      </c>
      <c r="E640" s="9" t="s">
        <v>368</v>
      </c>
      <c r="G640" s="4" cm="1">
        <f t="array" ref="G6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1.8055555555555547E-2</v>
      </c>
      <c r="H640" s="4" t="str">
        <f>IF(ch_table[[#This Row],[Subject 1]]&lt;&gt;"House rose", "",SUMIF(ch_table[Day], ch_table[[#This Row],[Day]], ch_table[Duration]))</f>
        <v/>
      </c>
      <c r="I640" s="40">
        <f>SUM(INDEX(ch_table[Duration],1):ch_table[[#This Row],[Duration]])</f>
        <v>19.177083333333332</v>
      </c>
      <c r="J640" s="4" cm="1">
        <f t="array" ref="J6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40" s="4" t="str" cm="1">
        <f t="array" ref="K6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40" s="4" t="str">
        <f>IF(ch_table[[#This Row],[Subject 1]]&lt;&gt;"House rose", "",SUMIF(ch_table[Day], ch_table[[#This Row],[Day]], ch_table[AAT]))</f>
        <v/>
      </c>
      <c r="M640" s="39">
        <f>SUM(INDEX(ch_table[AAT],1):ch_table[[#This Row],[AAT]])</f>
        <v>0.81249999999999922</v>
      </c>
    </row>
    <row r="641" spans="1:13" ht="16" x14ac:dyDescent="0.2">
      <c r="A641" s="2">
        <v>65</v>
      </c>
      <c r="B641" s="3">
        <v>45364</v>
      </c>
      <c r="C641" s="4">
        <v>0.5</v>
      </c>
      <c r="D641" s="8" t="s">
        <v>41</v>
      </c>
      <c r="E641" s="9" t="s">
        <v>456</v>
      </c>
      <c r="G641" s="4" cm="1">
        <f t="array" ref="G6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2.5000000000000022E-2</v>
      </c>
      <c r="H641" s="4" t="str">
        <f>IF(ch_table[[#This Row],[Subject 1]]&lt;&gt;"House rose", "",SUMIF(ch_table[Day], ch_table[[#This Row],[Day]], ch_table[Duration]))</f>
        <v/>
      </c>
      <c r="I641" s="40">
        <f>SUM(INDEX(ch_table[Duration],1):ch_table[[#This Row],[Duration]])</f>
        <v>19.202083333333331</v>
      </c>
      <c r="J641" s="4" cm="1">
        <f t="array" ref="J6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41" s="4" t="str" cm="1">
        <f t="array" ref="K6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41" s="4" t="str">
        <f>IF(ch_table[[#This Row],[Subject 1]]&lt;&gt;"House rose", "",SUMIF(ch_table[Day], ch_table[[#This Row],[Day]], ch_table[AAT]))</f>
        <v/>
      </c>
      <c r="M641" s="39">
        <f>SUM(INDEX(ch_table[AAT],1):ch_table[[#This Row],[AAT]])</f>
        <v>0.81249999999999922</v>
      </c>
    </row>
    <row r="642" spans="1:13" ht="48" x14ac:dyDescent="0.2">
      <c r="A642" s="2">
        <v>65</v>
      </c>
      <c r="B642" s="3">
        <v>45364</v>
      </c>
      <c r="C642" s="4">
        <v>0.52500000000000002</v>
      </c>
      <c r="D642" s="8" t="s">
        <v>24</v>
      </c>
      <c r="E642" s="9" t="s">
        <v>644</v>
      </c>
      <c r="G642" s="4" cm="1">
        <f t="array" ref="G6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2.2916666666666696E-2</v>
      </c>
      <c r="H642" s="4" t="str">
        <f>IF(ch_table[[#This Row],[Subject 1]]&lt;&gt;"House rose", "",SUMIF(ch_table[Day], ch_table[[#This Row],[Day]], ch_table[Duration]))</f>
        <v/>
      </c>
      <c r="I642" s="40">
        <f>SUM(INDEX(ch_table[Duration],1):ch_table[[#This Row],[Duration]])</f>
        <v>19.224999999999998</v>
      </c>
      <c r="J642" s="4" cm="1">
        <f t="array" ref="J6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42" s="4" t="str" cm="1">
        <f t="array" ref="K6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42" s="4" t="str">
        <f>IF(ch_table[[#This Row],[Subject 1]]&lt;&gt;"House rose", "",SUMIF(ch_table[Day], ch_table[[#This Row],[Day]], ch_table[AAT]))</f>
        <v/>
      </c>
      <c r="M642" s="39">
        <f>SUM(INDEX(ch_table[AAT],1):ch_table[[#This Row],[AAT]])</f>
        <v>0.81249999999999922</v>
      </c>
    </row>
    <row r="643" spans="1:13" ht="32" x14ac:dyDescent="0.2">
      <c r="A643" s="2">
        <v>65</v>
      </c>
      <c r="B643" s="3">
        <v>45364</v>
      </c>
      <c r="C643" s="4">
        <v>0.54791666666666672</v>
      </c>
      <c r="D643" s="8" t="s">
        <v>27</v>
      </c>
      <c r="E643" s="9" t="s">
        <v>645</v>
      </c>
      <c r="G643" s="4" cm="1">
        <f t="array" ref="G6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3.125E-2</v>
      </c>
      <c r="H643" s="4" t="str">
        <f>IF(ch_table[[#This Row],[Subject 1]]&lt;&gt;"House rose", "",SUMIF(ch_table[Day], ch_table[[#This Row],[Day]], ch_table[Duration]))</f>
        <v/>
      </c>
      <c r="I643" s="40">
        <f>SUM(INDEX(ch_table[Duration],1):ch_table[[#This Row],[Duration]])</f>
        <v>19.256249999999998</v>
      </c>
      <c r="J643" s="4" cm="1">
        <f t="array" ref="J6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43" s="4" t="str" cm="1">
        <f t="array" ref="K6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43" s="4" t="str">
        <f>IF(ch_table[[#This Row],[Subject 1]]&lt;&gt;"House rose", "",SUMIF(ch_table[Day], ch_table[[#This Row],[Day]], ch_table[AAT]))</f>
        <v/>
      </c>
      <c r="M643" s="39">
        <f>SUM(INDEX(ch_table[AAT],1):ch_table[[#This Row],[AAT]])</f>
        <v>0.81249999999999922</v>
      </c>
    </row>
    <row r="644" spans="1:13" ht="32" x14ac:dyDescent="0.2">
      <c r="A644" s="2">
        <v>65</v>
      </c>
      <c r="B644" s="3">
        <v>45364</v>
      </c>
      <c r="C644" s="4">
        <v>0.57916666666666672</v>
      </c>
      <c r="D644" s="8" t="s">
        <v>185</v>
      </c>
      <c r="E644" s="9" t="s">
        <v>646</v>
      </c>
      <c r="G644" s="4" cm="1">
        <f t="array" ref="G6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2.0833333333332149E-3</v>
      </c>
      <c r="H644" s="4" t="str">
        <f>IF(ch_table[[#This Row],[Subject 1]]&lt;&gt;"House rose", "",SUMIF(ch_table[Day], ch_table[[#This Row],[Day]], ch_table[Duration]))</f>
        <v/>
      </c>
      <c r="I644" s="40">
        <f>SUM(INDEX(ch_table[Duration],1):ch_table[[#This Row],[Duration]])</f>
        <v>19.258333333333333</v>
      </c>
      <c r="J644" s="4" cm="1">
        <f t="array" ref="J6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44" s="4" t="str" cm="1">
        <f t="array" ref="K6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44" s="4" t="str">
        <f>IF(ch_table[[#This Row],[Subject 1]]&lt;&gt;"House rose", "",SUMIF(ch_table[Day], ch_table[[#This Row],[Day]], ch_table[AAT]))</f>
        <v/>
      </c>
      <c r="M644" s="39">
        <f>SUM(INDEX(ch_table[AAT],1):ch_table[[#This Row],[AAT]])</f>
        <v>0.81249999999999922</v>
      </c>
    </row>
    <row r="645" spans="1:13" ht="16" x14ac:dyDescent="0.2">
      <c r="A645" s="2">
        <v>65</v>
      </c>
      <c r="B645" s="3">
        <v>45364</v>
      </c>
      <c r="C645" s="4">
        <v>0.58124999999999993</v>
      </c>
      <c r="D645" s="8" t="s">
        <v>194</v>
      </c>
      <c r="E645" s="9" t="s">
        <v>647</v>
      </c>
      <c r="G645" s="4" cm="1">
        <f t="array" ref="G6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7.6388888888889728E-3</v>
      </c>
      <c r="H645" s="4" t="str">
        <f>IF(ch_table[[#This Row],[Subject 1]]&lt;&gt;"House rose", "",SUMIF(ch_table[Day], ch_table[[#This Row],[Day]], ch_table[Duration]))</f>
        <v/>
      </c>
      <c r="I645" s="40">
        <f>SUM(INDEX(ch_table[Duration],1):ch_table[[#This Row],[Duration]])</f>
        <v>19.265972222222221</v>
      </c>
      <c r="J645" s="4" cm="1">
        <f t="array" ref="J6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45" s="4" t="str" cm="1">
        <f t="array" ref="K6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45" s="4" t="str">
        <f>IF(ch_table[[#This Row],[Subject 1]]&lt;&gt;"House rose", "",SUMIF(ch_table[Day], ch_table[[#This Row],[Day]], ch_table[AAT]))</f>
        <v/>
      </c>
      <c r="M645" s="39">
        <f>SUM(INDEX(ch_table[AAT],1):ch_table[[#This Row],[AAT]])</f>
        <v>0.81249999999999922</v>
      </c>
    </row>
    <row r="646" spans="1:13" ht="32" x14ac:dyDescent="0.2">
      <c r="A646" s="2">
        <v>65</v>
      </c>
      <c r="B646" s="3">
        <v>45364</v>
      </c>
      <c r="C646" s="4">
        <v>0.58888888888888891</v>
      </c>
      <c r="D646" s="8" t="s">
        <v>80</v>
      </c>
      <c r="E646" s="9" t="s">
        <v>649</v>
      </c>
      <c r="F646" s="9" t="s">
        <v>52</v>
      </c>
      <c r="G646" s="4" cm="1">
        <f t="array" ref="G6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0.11944444444444446</v>
      </c>
      <c r="H646" s="4" t="str">
        <f>IF(ch_table[[#This Row],[Subject 1]]&lt;&gt;"House rose", "",SUMIF(ch_table[Day], ch_table[[#This Row],[Day]], ch_table[Duration]))</f>
        <v/>
      </c>
      <c r="I646" s="40">
        <f>SUM(INDEX(ch_table[Duration],1):ch_table[[#This Row],[Duration]])</f>
        <v>19.385416666666664</v>
      </c>
      <c r="J646" s="4" cm="1">
        <f t="array" ref="J6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46" s="4" t="str" cm="1">
        <f t="array" ref="K6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46" s="4" t="str">
        <f>IF(ch_table[[#This Row],[Subject 1]]&lt;&gt;"House rose", "",SUMIF(ch_table[Day], ch_table[[#This Row],[Day]], ch_table[AAT]))</f>
        <v/>
      </c>
      <c r="M646" s="39">
        <f>SUM(INDEX(ch_table[AAT],1):ch_table[[#This Row],[AAT]])</f>
        <v>0.81249999999999922</v>
      </c>
    </row>
    <row r="647" spans="1:13" ht="32" x14ac:dyDescent="0.2">
      <c r="A647" s="2">
        <v>65</v>
      </c>
      <c r="B647" s="3">
        <v>45364</v>
      </c>
      <c r="C647" s="4">
        <v>0.70833333333333337</v>
      </c>
      <c r="D647" s="8" t="s">
        <v>119</v>
      </c>
      <c r="E647" s="9" t="s">
        <v>648</v>
      </c>
      <c r="F647" s="9" t="s">
        <v>52</v>
      </c>
      <c r="G647" s="4" cm="1">
        <f t="array" ref="G6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4.0277777777777635E-2</v>
      </c>
      <c r="H647" s="4" t="str">
        <f>IF(ch_table[[#This Row],[Subject 1]]&lt;&gt;"House rose", "",SUMIF(ch_table[Day], ch_table[[#This Row],[Day]], ch_table[Duration]))</f>
        <v/>
      </c>
      <c r="I647" s="40">
        <f>SUM(INDEX(ch_table[Duration],1):ch_table[[#This Row],[Duration]])</f>
        <v>19.425694444444442</v>
      </c>
      <c r="J647" s="4" cm="1">
        <f t="array" ref="J6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47" s="4" t="str" cm="1">
        <f t="array" ref="K6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47" s="4" t="str">
        <f>IF(ch_table[[#This Row],[Subject 1]]&lt;&gt;"House rose", "",SUMIF(ch_table[Day], ch_table[[#This Row],[Day]], ch_table[AAT]))</f>
        <v/>
      </c>
      <c r="M647" s="39">
        <f>SUM(INDEX(ch_table[AAT],1):ch_table[[#This Row],[AAT]])</f>
        <v>0.81249999999999922</v>
      </c>
    </row>
    <row r="648" spans="1:13" ht="32" x14ac:dyDescent="0.2">
      <c r="A648" s="2">
        <v>65</v>
      </c>
      <c r="B648" s="3">
        <v>45364</v>
      </c>
      <c r="C648" s="4">
        <v>0.74861111111111101</v>
      </c>
      <c r="D648" s="8" t="s">
        <v>75</v>
      </c>
      <c r="E648" s="9" t="s">
        <v>648</v>
      </c>
      <c r="F648" s="9" t="s">
        <v>52</v>
      </c>
      <c r="G648" s="4" cm="1">
        <f t="array" ref="G6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1.9444444444444597E-2</v>
      </c>
      <c r="H648" s="4" t="str">
        <f>IF(ch_table[[#This Row],[Subject 1]]&lt;&gt;"House rose", "",SUMIF(ch_table[Day], ch_table[[#This Row],[Day]], ch_table[Duration]))</f>
        <v/>
      </c>
      <c r="I648" s="40">
        <f>SUM(INDEX(ch_table[Duration],1):ch_table[[#This Row],[Duration]])</f>
        <v>19.445138888888888</v>
      </c>
      <c r="J648" s="4" cm="1">
        <f t="array" ref="J6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48" s="4" t="str" cm="1">
        <f t="array" ref="K6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48" s="4" t="str">
        <f>IF(ch_table[[#This Row],[Subject 1]]&lt;&gt;"House rose", "",SUMIF(ch_table[Day], ch_table[[#This Row],[Day]], ch_table[AAT]))</f>
        <v/>
      </c>
      <c r="M648" s="39">
        <f>SUM(INDEX(ch_table[AAT],1):ch_table[[#This Row],[AAT]])</f>
        <v>0.81249999999999922</v>
      </c>
    </row>
    <row r="649" spans="1:13" ht="16" x14ac:dyDescent="0.2">
      <c r="A649" s="2">
        <v>65</v>
      </c>
      <c r="B649" s="3">
        <v>45364</v>
      </c>
      <c r="C649" s="4">
        <v>0.7680555555555556</v>
      </c>
      <c r="D649" s="8" t="s">
        <v>63</v>
      </c>
      <c r="E649" s="9" t="s">
        <v>650</v>
      </c>
      <c r="G649" s="4" cm="1">
        <f t="array" ref="G6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6.9444444444433095E-4</v>
      </c>
      <c r="H649" s="4" t="str">
        <f>IF(ch_table[[#This Row],[Subject 1]]&lt;&gt;"House rose", "",SUMIF(ch_table[Day], ch_table[[#This Row],[Day]], ch_table[Duration]))</f>
        <v/>
      </c>
      <c r="I649" s="40">
        <f>SUM(INDEX(ch_table[Duration],1):ch_table[[#This Row],[Duration]])</f>
        <v>19.445833333333333</v>
      </c>
      <c r="J649" s="4" cm="1">
        <f t="array" ref="J6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49" s="4" t="str" cm="1">
        <f t="array" ref="K6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49" s="4" t="str">
        <f>IF(ch_table[[#This Row],[Subject 1]]&lt;&gt;"House rose", "",SUMIF(ch_table[Day], ch_table[[#This Row],[Day]], ch_table[AAT]))</f>
        <v/>
      </c>
      <c r="M649" s="39">
        <f>SUM(INDEX(ch_table[AAT],1):ch_table[[#This Row],[AAT]])</f>
        <v>0.81249999999999922</v>
      </c>
    </row>
    <row r="650" spans="1:13" ht="32" x14ac:dyDescent="0.2">
      <c r="A650" s="2">
        <v>65</v>
      </c>
      <c r="B650" s="3">
        <v>45364</v>
      </c>
      <c r="C650" s="4">
        <v>0.76874999999999993</v>
      </c>
      <c r="D650" s="8" t="s">
        <v>20</v>
      </c>
      <c r="E650" s="9" t="s">
        <v>651</v>
      </c>
      <c r="G650" s="4" cm="1">
        <f t="array" ref="G6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1.8750000000000044E-2</v>
      </c>
      <c r="H650" s="4" t="str">
        <f>IF(ch_table[[#This Row],[Subject 1]]&lt;&gt;"House rose", "",SUMIF(ch_table[Day], ch_table[[#This Row],[Day]], ch_table[Duration]))</f>
        <v/>
      </c>
      <c r="I650" s="40">
        <f>SUM(INDEX(ch_table[Duration],1):ch_table[[#This Row],[Duration]])</f>
        <v>19.464583333333334</v>
      </c>
      <c r="J650" s="4" cm="1">
        <f t="array" ref="J6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50" s="4" t="str" cm="1">
        <f t="array" ref="K6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50" s="4" t="str">
        <f>IF(ch_table[[#This Row],[Subject 1]]&lt;&gt;"House rose", "",SUMIF(ch_table[Day], ch_table[[#This Row],[Day]], ch_table[AAT]))</f>
        <v/>
      </c>
      <c r="M650" s="39">
        <f>SUM(INDEX(ch_table[AAT],1):ch_table[[#This Row],[AAT]])</f>
        <v>0.81249999999999922</v>
      </c>
    </row>
    <row r="651" spans="1:13" x14ac:dyDescent="0.2">
      <c r="A651" s="2">
        <v>65</v>
      </c>
      <c r="B651" s="3">
        <v>45364</v>
      </c>
      <c r="C651" s="4">
        <v>0.78749999999999998</v>
      </c>
      <c r="D651" s="8" t="s">
        <v>22</v>
      </c>
      <c r="G651" s="4" t="str" cm="1">
        <f t="array" ref="G6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651" s="4">
        <f>IF(ch_table[[#This Row],[Subject 1]]&lt;&gt;"House rose", "",SUMIF(ch_table[Day], ch_table[[#This Row],[Day]], ch_table[Duration]))</f>
        <v>0.30833333333333329</v>
      </c>
      <c r="I651" s="40">
        <f>SUM(INDEX(ch_table[Duration],1):ch_table[[#This Row],[Duration]])</f>
        <v>19.464583333333334</v>
      </c>
      <c r="J651" s="4" cm="1">
        <f t="array" ref="J6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51" s="4" t="str" cm="1">
        <f t="array" ref="K6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51" s="4">
        <f>IF(ch_table[[#This Row],[Subject 1]]&lt;&gt;"House rose", "",SUMIF(ch_table[Day], ch_table[[#This Row],[Day]], ch_table[AAT]))</f>
        <v>0</v>
      </c>
      <c r="M651" s="39">
        <f>SUM(INDEX(ch_table[AAT],1):ch_table[[#This Row],[AAT]])</f>
        <v>0.81249999999999922</v>
      </c>
    </row>
    <row r="652" spans="1:13" x14ac:dyDescent="0.2">
      <c r="A652" s="2">
        <v>66</v>
      </c>
      <c r="B652" s="3">
        <v>45365</v>
      </c>
      <c r="C652" s="4">
        <v>0.39583333333333331</v>
      </c>
      <c r="D652" s="8" t="s">
        <v>13</v>
      </c>
      <c r="G652" s="4" cm="1">
        <f t="array" ref="G6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652" s="4" t="str">
        <f>IF(ch_table[[#This Row],[Subject 1]]&lt;&gt;"House rose", "",SUMIF(ch_table[Day], ch_table[[#This Row],[Day]], ch_table[Duration]))</f>
        <v/>
      </c>
      <c r="I652" s="40">
        <f>SUM(INDEX(ch_table[Duration],1):ch_table[[#This Row],[Duration]])</f>
        <v>19.46736111111111</v>
      </c>
      <c r="J652" s="4" cm="1">
        <f t="array" ref="J6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52" s="4" t="str" cm="1">
        <f t="array" ref="K6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52" s="4" t="str">
        <f>IF(ch_table[[#This Row],[Subject 1]]&lt;&gt;"House rose", "",SUMIF(ch_table[Day], ch_table[[#This Row],[Day]], ch_table[AAT]))</f>
        <v/>
      </c>
      <c r="M652" s="39">
        <f>SUM(INDEX(ch_table[AAT],1):ch_table[[#This Row],[AAT]])</f>
        <v>0.81249999999999922</v>
      </c>
    </row>
    <row r="653" spans="1:13" ht="16" x14ac:dyDescent="0.2">
      <c r="A653" s="2">
        <v>66</v>
      </c>
      <c r="B653" s="3">
        <v>45365</v>
      </c>
      <c r="C653" s="4">
        <v>0.39861111111111108</v>
      </c>
      <c r="D653" s="8" t="s">
        <v>41</v>
      </c>
      <c r="E653" s="9" t="s">
        <v>376</v>
      </c>
      <c r="G653" s="4" cm="1">
        <f t="array" ref="G6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1.8055555555555602E-2</v>
      </c>
      <c r="H653" s="4" t="str">
        <f>IF(ch_table[[#This Row],[Subject 1]]&lt;&gt;"House rose", "",SUMIF(ch_table[Day], ch_table[[#This Row],[Day]], ch_table[Duration]))</f>
        <v/>
      </c>
      <c r="I653" s="40">
        <f>SUM(INDEX(ch_table[Duration],1):ch_table[[#This Row],[Duration]])</f>
        <v>19.485416666666666</v>
      </c>
      <c r="J653" s="4" cm="1">
        <f t="array" ref="J6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53" s="4" t="str" cm="1">
        <f t="array" ref="K6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53" s="4" t="str">
        <f>IF(ch_table[[#This Row],[Subject 1]]&lt;&gt;"House rose", "",SUMIF(ch_table[Day], ch_table[[#This Row],[Day]], ch_table[AAT]))</f>
        <v/>
      </c>
      <c r="M653" s="39">
        <f>SUM(INDEX(ch_table[AAT],1):ch_table[[#This Row],[AAT]])</f>
        <v>0.81249999999999922</v>
      </c>
    </row>
    <row r="654" spans="1:13" ht="16" x14ac:dyDescent="0.2">
      <c r="A654" s="2">
        <v>66</v>
      </c>
      <c r="B654" s="3">
        <v>45365</v>
      </c>
      <c r="C654" s="4">
        <v>0.41666666666666669</v>
      </c>
      <c r="D654" s="8" t="s">
        <v>43</v>
      </c>
      <c r="E654" s="9" t="s">
        <v>376</v>
      </c>
      <c r="G654" s="4" cm="1">
        <f t="array" ref="G6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1.1111111111111127E-2</v>
      </c>
      <c r="H654" s="4" t="str">
        <f>IF(ch_table[[#This Row],[Subject 1]]&lt;&gt;"House rose", "",SUMIF(ch_table[Day], ch_table[[#This Row],[Day]], ch_table[Duration]))</f>
        <v/>
      </c>
      <c r="I654" s="40">
        <f>SUM(INDEX(ch_table[Duration],1):ch_table[[#This Row],[Duration]])</f>
        <v>19.496527777777779</v>
      </c>
      <c r="J654" s="4" cm="1">
        <f t="array" ref="J6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54" s="4" t="str" cm="1">
        <f t="array" ref="K6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54" s="4" t="str">
        <f>IF(ch_table[[#This Row],[Subject 1]]&lt;&gt;"House rose", "",SUMIF(ch_table[Day], ch_table[[#This Row],[Day]], ch_table[AAT]))</f>
        <v/>
      </c>
      <c r="M654" s="39">
        <f>SUM(INDEX(ch_table[AAT],1):ch_table[[#This Row],[AAT]])</f>
        <v>0.81249999999999922</v>
      </c>
    </row>
    <row r="655" spans="1:13" ht="16" x14ac:dyDescent="0.2">
      <c r="A655" s="2">
        <v>66</v>
      </c>
      <c r="B655" s="3">
        <v>45365</v>
      </c>
      <c r="C655" s="4">
        <v>0.42777777777777781</v>
      </c>
      <c r="D655" s="8" t="s">
        <v>41</v>
      </c>
      <c r="E655" s="9" t="s">
        <v>652</v>
      </c>
      <c r="G655" s="4" cm="1">
        <f t="array" ref="G6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1.6666666666666607E-2</v>
      </c>
      <c r="H655" s="4" t="str">
        <f>IF(ch_table[[#This Row],[Subject 1]]&lt;&gt;"House rose", "",SUMIF(ch_table[Day], ch_table[[#This Row],[Day]], ch_table[Duration]))</f>
        <v/>
      </c>
      <c r="I655" s="40">
        <f>SUM(INDEX(ch_table[Duration],1):ch_table[[#This Row],[Duration]])</f>
        <v>19.513194444444444</v>
      </c>
      <c r="J655" s="4" cm="1">
        <f t="array" ref="J6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55" s="4" t="str" cm="1">
        <f t="array" ref="K6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55" s="4" t="str">
        <f>IF(ch_table[[#This Row],[Subject 1]]&lt;&gt;"House rose", "",SUMIF(ch_table[Day], ch_table[[#This Row],[Day]], ch_table[AAT]))</f>
        <v/>
      </c>
      <c r="M655" s="39">
        <f>SUM(INDEX(ch_table[AAT],1):ch_table[[#This Row],[AAT]])</f>
        <v>0.81249999999999922</v>
      </c>
    </row>
    <row r="656" spans="1:13" ht="16" x14ac:dyDescent="0.2">
      <c r="A656" s="2">
        <v>66</v>
      </c>
      <c r="B656" s="3">
        <v>45365</v>
      </c>
      <c r="C656" s="4">
        <v>0.44444444444444442</v>
      </c>
      <c r="D656" s="8" t="s">
        <v>35</v>
      </c>
      <c r="E656" s="9" t="s">
        <v>36</v>
      </c>
      <c r="G656" s="4" cm="1">
        <f t="array" ref="G6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5.6250000000000022E-2</v>
      </c>
      <c r="H656" s="4" t="str">
        <f>IF(ch_table[[#This Row],[Subject 1]]&lt;&gt;"House rose", "",SUMIF(ch_table[Day], ch_table[[#This Row],[Day]], ch_table[Duration]))</f>
        <v/>
      </c>
      <c r="I656" s="40">
        <f>SUM(INDEX(ch_table[Duration],1):ch_table[[#This Row],[Duration]])</f>
        <v>19.569444444444443</v>
      </c>
      <c r="J656" s="4" cm="1">
        <f t="array" ref="J6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56" s="4" t="str" cm="1">
        <f t="array" ref="K6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56" s="4" t="str">
        <f>IF(ch_table[[#This Row],[Subject 1]]&lt;&gt;"House rose", "",SUMIF(ch_table[Day], ch_table[[#This Row],[Day]], ch_table[AAT]))</f>
        <v/>
      </c>
      <c r="M656" s="39">
        <f>SUM(INDEX(ch_table[AAT],1):ch_table[[#This Row],[AAT]])</f>
        <v>0.81249999999999922</v>
      </c>
    </row>
    <row r="657" spans="1:13" ht="48" x14ac:dyDescent="0.2">
      <c r="A657" s="2">
        <v>66</v>
      </c>
      <c r="B657" s="3">
        <v>45365</v>
      </c>
      <c r="C657" s="4">
        <v>0.50069444444444444</v>
      </c>
      <c r="D657" s="8" t="s">
        <v>27</v>
      </c>
      <c r="E657" s="9" t="s">
        <v>653</v>
      </c>
      <c r="G657" s="4" cm="1">
        <f t="array" ref="G6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5.0694444444444375E-2</v>
      </c>
      <c r="H657" s="4" t="str">
        <f>IF(ch_table[[#This Row],[Subject 1]]&lt;&gt;"House rose", "",SUMIF(ch_table[Day], ch_table[[#This Row],[Day]], ch_table[Duration]))</f>
        <v/>
      </c>
      <c r="I657" s="40">
        <f>SUM(INDEX(ch_table[Duration],1):ch_table[[#This Row],[Duration]])</f>
        <v>19.620138888888889</v>
      </c>
      <c r="J657" s="4" cm="1">
        <f t="array" ref="J6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57" s="4" t="str" cm="1">
        <f t="array" ref="K6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57" s="4" t="str">
        <f>IF(ch_table[[#This Row],[Subject 1]]&lt;&gt;"House rose", "",SUMIF(ch_table[Day], ch_table[[#This Row],[Day]], ch_table[AAT]))</f>
        <v/>
      </c>
      <c r="M657" s="39">
        <f>SUM(INDEX(ch_table[AAT],1):ch_table[[#This Row],[AAT]])</f>
        <v>0.81249999999999922</v>
      </c>
    </row>
    <row r="658" spans="1:13" ht="16" x14ac:dyDescent="0.2">
      <c r="A658" s="2">
        <v>66</v>
      </c>
      <c r="B658" s="3">
        <v>45365</v>
      </c>
      <c r="C658" s="4">
        <v>0.55138888888888882</v>
      </c>
      <c r="D658" s="8" t="s">
        <v>172</v>
      </c>
      <c r="E658" s="9" t="s">
        <v>654</v>
      </c>
      <c r="F658" s="9" t="s">
        <v>52</v>
      </c>
      <c r="G658" s="4" cm="1">
        <f t="array" ref="G6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6.7361111111111205E-2</v>
      </c>
      <c r="H658" s="4" t="str">
        <f>IF(ch_table[[#This Row],[Subject 1]]&lt;&gt;"House rose", "",SUMIF(ch_table[Day], ch_table[[#This Row],[Day]], ch_table[Duration]))</f>
        <v/>
      </c>
      <c r="I658" s="40">
        <f>SUM(INDEX(ch_table[Duration],1):ch_table[[#This Row],[Duration]])</f>
        <v>19.6875</v>
      </c>
      <c r="J658" s="4" cm="1">
        <f t="array" ref="J6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58" s="4" t="str" cm="1">
        <f t="array" ref="K6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58" s="4" t="str">
        <f>IF(ch_table[[#This Row],[Subject 1]]&lt;&gt;"House rose", "",SUMIF(ch_table[Day], ch_table[[#This Row],[Day]], ch_table[AAT]))</f>
        <v/>
      </c>
      <c r="M658" s="39">
        <f>SUM(INDEX(ch_table[AAT],1):ch_table[[#This Row],[AAT]])</f>
        <v>0.81249999999999922</v>
      </c>
    </row>
    <row r="659" spans="1:13" ht="27.5" customHeight="1" x14ac:dyDescent="0.2">
      <c r="A659" s="2">
        <v>66</v>
      </c>
      <c r="B659" s="3">
        <v>45365</v>
      </c>
      <c r="C659" s="4">
        <v>0.61875000000000002</v>
      </c>
      <c r="D659" s="8" t="s">
        <v>172</v>
      </c>
      <c r="E659" s="9" t="s">
        <v>655</v>
      </c>
      <c r="F659" s="9" t="s">
        <v>52</v>
      </c>
      <c r="G659" s="4" cm="1">
        <f t="array" ref="G6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0.1118055555555556</v>
      </c>
      <c r="H659" s="4" t="str">
        <f>IF(ch_table[[#This Row],[Subject 1]]&lt;&gt;"House rose", "",SUMIF(ch_table[Day], ch_table[[#This Row],[Day]], ch_table[Duration]))</f>
        <v/>
      </c>
      <c r="I659" s="40">
        <f>SUM(INDEX(ch_table[Duration],1):ch_table[[#This Row],[Duration]])</f>
        <v>19.799305555555556</v>
      </c>
      <c r="J659" s="4" cm="1">
        <f t="array" ref="J6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59" s="4" cm="1">
        <f t="array" ref="K6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2.2222222222222254E-2</v>
      </c>
      <c r="L659" s="4" t="str">
        <f>IF(ch_table[[#This Row],[Subject 1]]&lt;&gt;"House rose", "",SUMIF(ch_table[Day], ch_table[[#This Row],[Day]], ch_table[AAT]))</f>
        <v/>
      </c>
      <c r="M659" s="39">
        <f>SUM(INDEX(ch_table[AAT],1):ch_table[[#This Row],[AAT]])</f>
        <v>0.83472222222222148</v>
      </c>
    </row>
    <row r="660" spans="1:13" ht="16" x14ac:dyDescent="0.2">
      <c r="A660" s="2">
        <v>66</v>
      </c>
      <c r="B660" s="3">
        <v>45365</v>
      </c>
      <c r="C660" s="4">
        <v>0.73055555555555562</v>
      </c>
      <c r="D660" s="8" t="s">
        <v>20</v>
      </c>
      <c r="E660" s="9" t="s">
        <v>656</v>
      </c>
      <c r="G660" s="4" cm="1">
        <f t="array" ref="G6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1.5277777777777612E-2</v>
      </c>
      <c r="H660" s="4" t="str">
        <f>IF(ch_table[[#This Row],[Subject 1]]&lt;&gt;"House rose", "",SUMIF(ch_table[Day], ch_table[[#This Row],[Day]], ch_table[Duration]))</f>
        <v/>
      </c>
      <c r="I660" s="40">
        <f>SUM(INDEX(ch_table[Duration],1):ch_table[[#This Row],[Duration]])</f>
        <v>19.814583333333335</v>
      </c>
      <c r="J660" s="4" cm="1">
        <f t="array" ref="J6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60" s="4" cm="1">
        <f t="array" ref="K6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1.5277777777777612E-2</v>
      </c>
      <c r="L660" s="4" t="str">
        <f>IF(ch_table[[#This Row],[Subject 1]]&lt;&gt;"House rose", "",SUMIF(ch_table[Day], ch_table[[#This Row],[Day]], ch_table[AAT]))</f>
        <v/>
      </c>
      <c r="M660" s="39">
        <f>SUM(INDEX(ch_table[AAT],1):ch_table[[#This Row],[AAT]])</f>
        <v>0.84999999999999909</v>
      </c>
    </row>
    <row r="661" spans="1:13" x14ac:dyDescent="0.2">
      <c r="A661" s="2">
        <v>66</v>
      </c>
      <c r="B661" s="3">
        <v>45365</v>
      </c>
      <c r="C661" s="4">
        <v>0.74583333333333324</v>
      </c>
      <c r="D661" s="8" t="s">
        <v>22</v>
      </c>
      <c r="G661" s="4" t="str" cm="1">
        <f t="array" ref="G6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661" s="4">
        <f>IF(ch_table[[#This Row],[Subject 1]]&lt;&gt;"House rose", "",SUMIF(ch_table[Day], ch_table[[#This Row],[Day]], ch_table[Duration]))</f>
        <v>0.34999999999999992</v>
      </c>
      <c r="I661" s="40">
        <f>SUM(INDEX(ch_table[Duration],1):ch_table[[#This Row],[Duration]])</f>
        <v>19.814583333333335</v>
      </c>
      <c r="J661" s="4" cm="1">
        <f t="array" ref="J6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61" s="4" t="str" cm="1">
        <f t="array" ref="K6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61" s="4">
        <f>IF(ch_table[[#This Row],[Subject 1]]&lt;&gt;"House rose", "",SUMIF(ch_table[Day], ch_table[[#This Row],[Day]], ch_table[AAT]))</f>
        <v>3.7499999999999867E-2</v>
      </c>
      <c r="M661" s="39">
        <f>SUM(INDEX(ch_table[AAT],1):ch_table[[#This Row],[AAT]])</f>
        <v>0.84999999999999909</v>
      </c>
    </row>
    <row r="662" spans="1:13" x14ac:dyDescent="0.2">
      <c r="A662" s="2">
        <v>67</v>
      </c>
      <c r="B662" s="3">
        <v>45366</v>
      </c>
      <c r="C662" s="4">
        <v>0.39583333333333331</v>
      </c>
      <c r="D662" s="8" t="s">
        <v>13</v>
      </c>
      <c r="G662" s="4" cm="1">
        <f t="array" ref="G6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662" s="4" t="str">
        <f>IF(ch_table[[#This Row],[Subject 1]]&lt;&gt;"House rose", "",SUMIF(ch_table[Day], ch_table[[#This Row],[Day]], ch_table[Duration]))</f>
        <v/>
      </c>
      <c r="I662" s="40">
        <f>SUM(INDEX(ch_table[Duration],1):ch_table[[#This Row],[Duration]])</f>
        <v>19.817361111111111</v>
      </c>
      <c r="J662" s="4" cm="1">
        <f t="array" ref="J6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662" s="4" t="str" cm="1">
        <f t="array" ref="K6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62" s="4" t="str">
        <f>IF(ch_table[[#This Row],[Subject 1]]&lt;&gt;"House rose", "",SUMIF(ch_table[Day], ch_table[[#This Row],[Day]], ch_table[AAT]))</f>
        <v/>
      </c>
      <c r="M662" s="39">
        <f>SUM(INDEX(ch_table[AAT],1):ch_table[[#This Row],[AAT]])</f>
        <v>0.84999999999999909</v>
      </c>
    </row>
    <row r="663" spans="1:13" ht="16" hidden="1" x14ac:dyDescent="0.2">
      <c r="A663" s="2">
        <v>67</v>
      </c>
      <c r="B663" s="3">
        <v>45366</v>
      </c>
      <c r="C663" s="4">
        <v>0.39861111111111108</v>
      </c>
      <c r="D663" s="8" t="s">
        <v>80</v>
      </c>
      <c r="E663" s="9" t="s">
        <v>657</v>
      </c>
      <c r="F663" s="9" t="s">
        <v>658</v>
      </c>
      <c r="G663" s="4" cm="1">
        <f t="array" ref="G6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0.16388888888888892</v>
      </c>
      <c r="H663" s="4" t="str">
        <f>IF(ch_table[[#This Row],[Subject 1]]&lt;&gt;"House rose", "",SUMIF(ch_table[Day], ch_table[[#This Row],[Day]], ch_table[Duration]))</f>
        <v/>
      </c>
      <c r="I663" s="40">
        <f>SUM(INDEX(ch_table[Duration],1):ch_table[[#This Row],[Duration]])</f>
        <v>19.981249999999999</v>
      </c>
      <c r="J663" s="4" cm="1">
        <f t="array" ref="J6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663" s="4" t="str" cm="1">
        <f t="array" ref="K6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63" s="4" t="str">
        <f>IF(ch_table[[#This Row],[Subject 1]]&lt;&gt;"House rose", "",SUMIF(ch_table[Day], ch_table[[#This Row],[Day]], ch_table[AAT]))</f>
        <v/>
      </c>
      <c r="M663" s="39">
        <f>SUM(INDEX(ch_table[AAT],1):ch_table[[#This Row],[AAT]])</f>
        <v>0.84999999999999909</v>
      </c>
    </row>
    <row r="664" spans="1:13" ht="16" hidden="1" x14ac:dyDescent="0.2">
      <c r="A664" s="2">
        <v>67</v>
      </c>
      <c r="B664" s="3">
        <v>45366</v>
      </c>
      <c r="C664" s="4">
        <v>0.5625</v>
      </c>
      <c r="D664" s="8" t="s">
        <v>80</v>
      </c>
      <c r="E664" s="9" t="s">
        <v>659</v>
      </c>
      <c r="F664" s="9" t="s">
        <v>470</v>
      </c>
      <c r="G664" s="4" cm="1">
        <f t="array" ref="G6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4.6527777777777835E-2</v>
      </c>
      <c r="H664" s="4" t="str">
        <f>IF(ch_table[[#This Row],[Subject 1]]&lt;&gt;"House rose", "",SUMIF(ch_table[Day], ch_table[[#This Row],[Day]], ch_table[Duration]))</f>
        <v/>
      </c>
      <c r="I664" s="40">
        <f>SUM(INDEX(ch_table[Duration],1):ch_table[[#This Row],[Duration]])</f>
        <v>20.027777777777779</v>
      </c>
      <c r="J664" s="4" cm="1">
        <f t="array" ref="J6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664" s="4" cm="1">
        <f t="array" ref="K6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4.8611111111108718E-3</v>
      </c>
      <c r="L664" s="4" t="str">
        <f>IF(ch_table[[#This Row],[Subject 1]]&lt;&gt;"House rose", "",SUMIF(ch_table[Day], ch_table[[#This Row],[Day]], ch_table[AAT]))</f>
        <v/>
      </c>
      <c r="M664" s="39">
        <f>SUM(INDEX(ch_table[AAT],1):ch_table[[#This Row],[AAT]])</f>
        <v>0.85486111111110996</v>
      </c>
    </row>
    <row r="665" spans="1:13" ht="32" x14ac:dyDescent="0.2">
      <c r="A665" s="2">
        <v>67</v>
      </c>
      <c r="B665" s="3">
        <v>45366</v>
      </c>
      <c r="C665" s="4">
        <v>0.60902777777777783</v>
      </c>
      <c r="D665" s="8" t="s">
        <v>63</v>
      </c>
      <c r="E665" s="9" t="s">
        <v>660</v>
      </c>
      <c r="G665" s="4" cm="1">
        <f t="array" ref="G6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6.9444444444433095E-4</v>
      </c>
      <c r="H665" s="4" t="str">
        <f>IF(ch_table[[#This Row],[Subject 1]]&lt;&gt;"House rose", "",SUMIF(ch_table[Day], ch_table[[#This Row],[Day]], ch_table[Duration]))</f>
        <v/>
      </c>
      <c r="I665" s="40">
        <f>SUM(INDEX(ch_table[Duration],1):ch_table[[#This Row],[Duration]])</f>
        <v>20.028472222222224</v>
      </c>
      <c r="J665" s="4" cm="1">
        <f t="array" ref="J6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665" s="4" cm="1">
        <f t="array" ref="K6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6.9444444444433095E-4</v>
      </c>
      <c r="L665" s="4" t="str">
        <f>IF(ch_table[[#This Row],[Subject 1]]&lt;&gt;"House rose", "",SUMIF(ch_table[Day], ch_table[[#This Row],[Day]], ch_table[AAT]))</f>
        <v/>
      </c>
      <c r="M665" s="39">
        <f>SUM(INDEX(ch_table[AAT],1):ch_table[[#This Row],[AAT]])</f>
        <v>0.85555555555555429</v>
      </c>
    </row>
    <row r="666" spans="1:13" ht="16" x14ac:dyDescent="0.2">
      <c r="A666" s="2">
        <v>67</v>
      </c>
      <c r="B666" s="3">
        <v>45366</v>
      </c>
      <c r="C666" s="4">
        <v>0.60972222222222217</v>
      </c>
      <c r="D666" s="8" t="s">
        <v>20</v>
      </c>
      <c r="E666" s="9" t="s">
        <v>661</v>
      </c>
      <c r="G666" s="4" cm="1">
        <f t="array" ref="G6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9.7222222222222987E-3</v>
      </c>
      <c r="H666" s="4" t="str">
        <f>IF(ch_table[[#This Row],[Subject 1]]&lt;&gt;"House rose", "",SUMIF(ch_table[Day], ch_table[[#This Row],[Day]], ch_table[Duration]))</f>
        <v/>
      </c>
      <c r="I666" s="40">
        <f>SUM(INDEX(ch_table[Duration],1):ch_table[[#This Row],[Duration]])</f>
        <v>20.038194444444446</v>
      </c>
      <c r="J666" s="4" cm="1">
        <f t="array" ref="J6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666" s="4" cm="1">
        <f t="array" ref="K6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9.7222222222222987E-3</v>
      </c>
      <c r="L666" s="4" t="str">
        <f>IF(ch_table[[#This Row],[Subject 1]]&lt;&gt;"House rose", "",SUMIF(ch_table[Day], ch_table[[#This Row],[Day]], ch_table[AAT]))</f>
        <v/>
      </c>
      <c r="M666" s="39">
        <f>SUM(INDEX(ch_table[AAT],1):ch_table[[#This Row],[AAT]])</f>
        <v>0.86527777777777659</v>
      </c>
    </row>
    <row r="667" spans="1:13" x14ac:dyDescent="0.2">
      <c r="A667" s="2">
        <v>67</v>
      </c>
      <c r="B667" s="3">
        <v>45366</v>
      </c>
      <c r="C667" s="4">
        <v>0.61944444444444446</v>
      </c>
      <c r="D667" s="8" t="s">
        <v>22</v>
      </c>
      <c r="G667" s="4" t="str" cm="1">
        <f t="array" ref="G6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667" s="4">
        <f>IF(ch_table[[#This Row],[Subject 1]]&lt;&gt;"House rose", "",SUMIF(ch_table[Day], ch_table[[#This Row],[Day]], ch_table[Duration]))</f>
        <v>0.22361111111111115</v>
      </c>
      <c r="I667" s="40">
        <f>SUM(INDEX(ch_table[Duration],1):ch_table[[#This Row],[Duration]])</f>
        <v>20.038194444444446</v>
      </c>
      <c r="J667" s="4" cm="1">
        <f t="array" ref="J6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667" s="4" t="str" cm="1">
        <f t="array" ref="K6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67" s="4">
        <f>IF(ch_table[[#This Row],[Subject 1]]&lt;&gt;"House rose", "",SUMIF(ch_table[Day], ch_table[[#This Row],[Day]], ch_table[AAT]))</f>
        <v>1.5277777777777501E-2</v>
      </c>
      <c r="M667" s="39">
        <f>SUM(INDEX(ch_table[AAT],1):ch_table[[#This Row],[AAT]])</f>
        <v>0.86527777777777659</v>
      </c>
    </row>
    <row r="668" spans="1:13" x14ac:dyDescent="0.2">
      <c r="A668" s="2">
        <v>68</v>
      </c>
      <c r="B668" s="3">
        <v>45369</v>
      </c>
      <c r="C668" s="4">
        <v>0.60416666666666663</v>
      </c>
      <c r="D668" s="8" t="s">
        <v>13</v>
      </c>
      <c r="G668" s="4" cm="1">
        <f t="array" ref="G6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668" s="4" t="str">
        <f>IF(ch_table[[#This Row],[Subject 1]]&lt;&gt;"House rose", "",SUMIF(ch_table[Day], ch_table[[#This Row],[Day]], ch_table[Duration]))</f>
        <v/>
      </c>
      <c r="I668" s="40">
        <f>SUM(INDEX(ch_table[Duration],1):ch_table[[#This Row],[Duration]])</f>
        <v>20.040972222222223</v>
      </c>
      <c r="J668" s="4" cm="1">
        <f t="array" ref="J6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68" s="4" t="str" cm="1">
        <f t="array" ref="K6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68" s="4" t="str">
        <f>IF(ch_table[[#This Row],[Subject 1]]&lt;&gt;"House rose", "",SUMIF(ch_table[Day], ch_table[[#This Row],[Day]], ch_table[AAT]))</f>
        <v/>
      </c>
      <c r="M668" s="39">
        <f>SUM(INDEX(ch_table[AAT],1):ch_table[[#This Row],[AAT]])</f>
        <v>0.86527777777777659</v>
      </c>
    </row>
    <row r="669" spans="1:13" ht="16" x14ac:dyDescent="0.2">
      <c r="A669" s="2">
        <v>68</v>
      </c>
      <c r="B669" s="3">
        <v>45369</v>
      </c>
      <c r="C669" s="4">
        <v>0.6069444444444444</v>
      </c>
      <c r="D669" s="8" t="s">
        <v>41</v>
      </c>
      <c r="E669" s="9" t="s">
        <v>42</v>
      </c>
      <c r="G669" s="4" cm="1">
        <f t="array" ref="G6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3.0555555555555669E-2</v>
      </c>
      <c r="H669" s="4" t="str">
        <f>IF(ch_table[[#This Row],[Subject 1]]&lt;&gt;"House rose", "",SUMIF(ch_table[Day], ch_table[[#This Row],[Day]], ch_table[Duration]))</f>
        <v/>
      </c>
      <c r="I669" s="40">
        <f>SUM(INDEX(ch_table[Duration],1):ch_table[[#This Row],[Duration]])</f>
        <v>20.071527777777778</v>
      </c>
      <c r="J669" s="4" cm="1">
        <f t="array" ref="J6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69" s="4" t="str" cm="1">
        <f t="array" ref="K6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69" s="4" t="str">
        <f>IF(ch_table[[#This Row],[Subject 1]]&lt;&gt;"House rose", "",SUMIF(ch_table[Day], ch_table[[#This Row],[Day]], ch_table[AAT]))</f>
        <v/>
      </c>
      <c r="M669" s="39">
        <f>SUM(INDEX(ch_table[AAT],1):ch_table[[#This Row],[AAT]])</f>
        <v>0.86527777777777659</v>
      </c>
    </row>
    <row r="670" spans="1:13" ht="16" x14ac:dyDescent="0.2">
      <c r="A670" s="2">
        <v>68</v>
      </c>
      <c r="B670" s="3">
        <v>45369</v>
      </c>
      <c r="C670" s="4">
        <v>0.63750000000000007</v>
      </c>
      <c r="D670" s="8" t="s">
        <v>43</v>
      </c>
      <c r="E670" s="9" t="s">
        <v>42</v>
      </c>
      <c r="G670" s="4" cm="1">
        <f t="array" ref="G6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1.2499999999999956E-2</v>
      </c>
      <c r="H670" s="4" t="str">
        <f>IF(ch_table[[#This Row],[Subject 1]]&lt;&gt;"House rose", "",SUMIF(ch_table[Day], ch_table[[#This Row],[Day]], ch_table[Duration]))</f>
        <v/>
      </c>
      <c r="I670" s="40">
        <f>SUM(INDEX(ch_table[Duration],1):ch_table[[#This Row],[Duration]])</f>
        <v>20.084027777777777</v>
      </c>
      <c r="J670" s="4" cm="1">
        <f t="array" ref="J6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70" s="4" t="str" cm="1">
        <f t="array" ref="K6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70" s="4" t="str">
        <f>IF(ch_table[[#This Row],[Subject 1]]&lt;&gt;"House rose", "",SUMIF(ch_table[Day], ch_table[[#This Row],[Day]], ch_table[AAT]))</f>
        <v/>
      </c>
      <c r="M670" s="39">
        <f>SUM(INDEX(ch_table[AAT],1):ch_table[[#This Row],[AAT]])</f>
        <v>0.86527777777777659</v>
      </c>
    </row>
    <row r="671" spans="1:13" ht="32" x14ac:dyDescent="0.2">
      <c r="A671" s="2">
        <v>68</v>
      </c>
      <c r="B671" s="3">
        <v>45369</v>
      </c>
      <c r="C671" s="4">
        <v>0.65</v>
      </c>
      <c r="D671" s="8" t="s">
        <v>79</v>
      </c>
      <c r="E671" s="9" t="s">
        <v>662</v>
      </c>
      <c r="G671" s="4" cm="1">
        <f t="array" ref="G6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671" s="4" t="str">
        <f>IF(ch_table[[#This Row],[Subject 1]]&lt;&gt;"House rose", "",SUMIF(ch_table[Day], ch_table[[#This Row],[Day]], ch_table[Duration]))</f>
        <v/>
      </c>
      <c r="I671" s="40">
        <f>SUM(INDEX(ch_table[Duration],1):ch_table[[#This Row],[Duration]])</f>
        <v>20.086805555555554</v>
      </c>
      <c r="J671" s="4" cm="1">
        <f t="array" ref="J6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71" s="4" t="str" cm="1">
        <f t="array" ref="K6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71" s="4" t="str">
        <f>IF(ch_table[[#This Row],[Subject 1]]&lt;&gt;"House rose", "",SUMIF(ch_table[Day], ch_table[[#This Row],[Day]], ch_table[AAT]))</f>
        <v/>
      </c>
      <c r="M671" s="39">
        <f>SUM(INDEX(ch_table[AAT],1):ch_table[[#This Row],[AAT]])</f>
        <v>0.86527777777777659</v>
      </c>
    </row>
    <row r="672" spans="1:13" ht="16" x14ac:dyDescent="0.2">
      <c r="A672" s="2">
        <v>68</v>
      </c>
      <c r="B672" s="3">
        <v>45369</v>
      </c>
      <c r="C672" s="4">
        <v>0.65277777777777779</v>
      </c>
      <c r="D672" s="8" t="s">
        <v>177</v>
      </c>
      <c r="E672" s="9" t="s">
        <v>663</v>
      </c>
      <c r="F672" s="9" t="s">
        <v>52</v>
      </c>
      <c r="G672" s="4" cm="1">
        <f t="array" ref="G6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0.26875000000000004</v>
      </c>
      <c r="H672" s="4" t="str">
        <f>IF(ch_table[[#This Row],[Subject 1]]&lt;&gt;"House rose", "",SUMIF(ch_table[Day], ch_table[[#This Row],[Day]], ch_table[Duration]))</f>
        <v/>
      </c>
      <c r="I672" s="40">
        <f>SUM(INDEX(ch_table[Duration],1):ch_table[[#This Row],[Duration]])</f>
        <v>20.355555555555554</v>
      </c>
      <c r="J672" s="4" cm="1">
        <f t="array" ref="J6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72" s="4" cm="1">
        <f t="array" ref="K6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4.8611111111112049E-3</v>
      </c>
      <c r="L672" s="4" t="str">
        <f>IF(ch_table[[#This Row],[Subject 1]]&lt;&gt;"House rose", "",SUMIF(ch_table[Day], ch_table[[#This Row],[Day]], ch_table[AAT]))</f>
        <v/>
      </c>
      <c r="M672" s="39">
        <f>SUM(INDEX(ch_table[AAT],1):ch_table[[#This Row],[AAT]])</f>
        <v>0.8701388888888878</v>
      </c>
    </row>
    <row r="673" spans="1:13" ht="16" x14ac:dyDescent="0.2">
      <c r="A673" s="2">
        <v>68</v>
      </c>
      <c r="B673" s="3">
        <v>45369</v>
      </c>
      <c r="C673" s="4">
        <v>0.92152777777777783</v>
      </c>
      <c r="D673" s="8" t="s">
        <v>63</v>
      </c>
      <c r="E673" s="9" t="s">
        <v>664</v>
      </c>
      <c r="G673" s="4" cm="1">
        <f t="array" ref="G6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6.9444444444433095E-4</v>
      </c>
      <c r="H673" s="4" t="str">
        <f>IF(ch_table[[#This Row],[Subject 1]]&lt;&gt;"House rose", "",SUMIF(ch_table[Day], ch_table[[#This Row],[Day]], ch_table[Duration]))</f>
        <v/>
      </c>
      <c r="I673" s="40">
        <f>SUM(INDEX(ch_table[Duration],1):ch_table[[#This Row],[Duration]])</f>
        <v>20.356249999999999</v>
      </c>
      <c r="J673" s="4" cm="1">
        <f t="array" ref="J6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73" s="4" cm="1">
        <f t="array" ref="K6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6.9444444444433095E-4</v>
      </c>
      <c r="L673" s="4" t="str">
        <f>IF(ch_table[[#This Row],[Subject 1]]&lt;&gt;"House rose", "",SUMIF(ch_table[Day], ch_table[[#This Row],[Day]], ch_table[AAT]))</f>
        <v/>
      </c>
      <c r="M673" s="39">
        <f>SUM(INDEX(ch_table[AAT],1):ch_table[[#This Row],[AAT]])</f>
        <v>0.87083333333333213</v>
      </c>
    </row>
    <row r="674" spans="1:13" ht="16" x14ac:dyDescent="0.2">
      <c r="A674" s="2">
        <v>68</v>
      </c>
      <c r="B674" s="3">
        <v>45369</v>
      </c>
      <c r="C674" s="4">
        <v>0.92222222222222217</v>
      </c>
      <c r="D674" s="8" t="s">
        <v>20</v>
      </c>
      <c r="E674" s="9" t="s">
        <v>665</v>
      </c>
      <c r="G674" s="4" cm="1">
        <f t="array" ref="G6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1.6666666666666829E-2</v>
      </c>
      <c r="H674" s="4" t="str">
        <f>IF(ch_table[[#This Row],[Subject 1]]&lt;&gt;"House rose", "",SUMIF(ch_table[Day], ch_table[[#This Row],[Day]], ch_table[Duration]))</f>
        <v/>
      </c>
      <c r="I674" s="40">
        <f>SUM(INDEX(ch_table[Duration],1):ch_table[[#This Row],[Duration]])</f>
        <v>20.372916666666665</v>
      </c>
      <c r="J674" s="4" cm="1">
        <f t="array" ref="J6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74" s="4" cm="1">
        <f t="array" ref="K6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1.6666666666666829E-2</v>
      </c>
      <c r="L674" s="4" t="str">
        <f>IF(ch_table[[#This Row],[Subject 1]]&lt;&gt;"House rose", "",SUMIF(ch_table[Day], ch_table[[#This Row],[Day]], ch_table[AAT]))</f>
        <v/>
      </c>
      <c r="M674" s="39">
        <f>SUM(INDEX(ch_table[AAT],1):ch_table[[#This Row],[AAT]])</f>
        <v>0.88749999999999896</v>
      </c>
    </row>
    <row r="675" spans="1:13" x14ac:dyDescent="0.2">
      <c r="A675" s="2">
        <v>68</v>
      </c>
      <c r="B675" s="3">
        <v>45369</v>
      </c>
      <c r="C675" s="4">
        <v>0.93888888888888899</v>
      </c>
      <c r="D675" s="8" t="s">
        <v>22</v>
      </c>
      <c r="G675" s="4" t="str" cm="1">
        <f t="array" ref="G6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675" s="4">
        <f>IF(ch_table[[#This Row],[Subject 1]]&lt;&gt;"House rose", "",SUMIF(ch_table[Day], ch_table[[#This Row],[Day]], ch_table[Duration]))</f>
        <v>0.33472222222222237</v>
      </c>
      <c r="I675" s="40">
        <f>SUM(INDEX(ch_table[Duration],1):ch_table[[#This Row],[Duration]])</f>
        <v>20.372916666666665</v>
      </c>
      <c r="J675" s="4" cm="1">
        <f t="array" ref="J6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75" s="4" t="str" cm="1">
        <f t="array" ref="K6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75" s="4">
        <f>IF(ch_table[[#This Row],[Subject 1]]&lt;&gt;"House rose", "",SUMIF(ch_table[Day], ch_table[[#This Row],[Day]], ch_table[AAT]))</f>
        <v>2.2222222222222365E-2</v>
      </c>
      <c r="M675" s="39">
        <f>SUM(INDEX(ch_table[AAT],1):ch_table[[#This Row],[AAT]])</f>
        <v>0.88749999999999896</v>
      </c>
    </row>
    <row r="676" spans="1:13" x14ac:dyDescent="0.2">
      <c r="A676" s="2">
        <v>69</v>
      </c>
      <c r="B676" s="3">
        <v>45370</v>
      </c>
      <c r="C676" s="4">
        <v>0.47916666666666669</v>
      </c>
      <c r="D676" s="8" t="s">
        <v>13</v>
      </c>
      <c r="G676" s="4" cm="1">
        <f t="array" ref="G6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676" s="4" t="str">
        <f>IF(ch_table[[#This Row],[Subject 1]]&lt;&gt;"House rose", "",SUMIF(ch_table[Day], ch_table[[#This Row],[Day]], ch_table[Duration]))</f>
        <v/>
      </c>
      <c r="I676" s="40">
        <f>SUM(INDEX(ch_table[Duration],1):ch_table[[#This Row],[Duration]])</f>
        <v>20.375694444444441</v>
      </c>
      <c r="J676" s="4" cm="1">
        <f t="array" ref="J6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76" s="4" t="str" cm="1">
        <f t="array" ref="K6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76" s="4" t="str">
        <f>IF(ch_table[[#This Row],[Subject 1]]&lt;&gt;"House rose", "",SUMIF(ch_table[Day], ch_table[[#This Row],[Day]], ch_table[AAT]))</f>
        <v/>
      </c>
      <c r="M676" s="39">
        <f>SUM(INDEX(ch_table[AAT],1):ch_table[[#This Row],[AAT]])</f>
        <v>0.88749999999999896</v>
      </c>
    </row>
    <row r="677" spans="1:13" ht="16" x14ac:dyDescent="0.2">
      <c r="A677" s="2">
        <v>69</v>
      </c>
      <c r="B677" s="3">
        <v>45370</v>
      </c>
      <c r="C677" s="4">
        <v>0.48194444444444445</v>
      </c>
      <c r="D677" s="8" t="s">
        <v>41</v>
      </c>
      <c r="E677" s="9" t="s">
        <v>49</v>
      </c>
      <c r="G677" s="4" cm="1">
        <f t="array" ref="G6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3.0555555555555614E-2</v>
      </c>
      <c r="H677" s="4" t="str">
        <f>IF(ch_table[[#This Row],[Subject 1]]&lt;&gt;"House rose", "",SUMIF(ch_table[Day], ch_table[[#This Row],[Day]], ch_table[Duration]))</f>
        <v/>
      </c>
      <c r="I677" s="40">
        <f>SUM(INDEX(ch_table[Duration],1):ch_table[[#This Row],[Duration]])</f>
        <v>20.406249999999996</v>
      </c>
      <c r="J677" s="4" cm="1">
        <f t="array" ref="J6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77" s="4" t="str" cm="1">
        <f t="array" ref="K6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77" s="4" t="str">
        <f>IF(ch_table[[#This Row],[Subject 1]]&lt;&gt;"House rose", "",SUMIF(ch_table[Day], ch_table[[#This Row],[Day]], ch_table[AAT]))</f>
        <v/>
      </c>
      <c r="M677" s="39">
        <f>SUM(INDEX(ch_table[AAT],1):ch_table[[#This Row],[AAT]])</f>
        <v>0.88749999999999896</v>
      </c>
    </row>
    <row r="678" spans="1:13" ht="16" x14ac:dyDescent="0.2">
      <c r="A678" s="2">
        <v>69</v>
      </c>
      <c r="B678" s="3">
        <v>45370</v>
      </c>
      <c r="C678" s="4">
        <v>0.51250000000000007</v>
      </c>
      <c r="D678" s="8" t="s">
        <v>43</v>
      </c>
      <c r="E678" s="9" t="s">
        <v>49</v>
      </c>
      <c r="G678" s="4" cm="1">
        <f t="array" ref="G6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1.1805555555555514E-2</v>
      </c>
      <c r="H678" s="4" t="str">
        <f>IF(ch_table[[#This Row],[Subject 1]]&lt;&gt;"House rose", "",SUMIF(ch_table[Day], ch_table[[#This Row],[Day]], ch_table[Duration]))</f>
        <v/>
      </c>
      <c r="I678" s="40">
        <f>SUM(INDEX(ch_table[Duration],1):ch_table[[#This Row],[Duration]])</f>
        <v>20.418055555555551</v>
      </c>
      <c r="J678" s="4" cm="1">
        <f t="array" ref="J6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78" s="4" t="str" cm="1">
        <f t="array" ref="K6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78" s="4" t="str">
        <f>IF(ch_table[[#This Row],[Subject 1]]&lt;&gt;"House rose", "",SUMIF(ch_table[Day], ch_table[[#This Row],[Day]], ch_table[AAT]))</f>
        <v/>
      </c>
      <c r="M678" s="39">
        <f>SUM(INDEX(ch_table[AAT],1):ch_table[[#This Row],[AAT]])</f>
        <v>0.88749999999999896</v>
      </c>
    </row>
    <row r="679" spans="1:13" ht="48" x14ac:dyDescent="0.2">
      <c r="A679" s="2">
        <v>69</v>
      </c>
      <c r="B679" s="3">
        <v>45370</v>
      </c>
      <c r="C679" s="4">
        <v>0.52430555555555558</v>
      </c>
      <c r="D679" s="8" t="s">
        <v>24</v>
      </c>
      <c r="E679" s="9" t="s">
        <v>666</v>
      </c>
      <c r="G679" s="4" cm="1">
        <f t="array" ref="G6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679" s="4" t="str">
        <f>IF(ch_table[[#This Row],[Subject 1]]&lt;&gt;"House rose", "",SUMIF(ch_table[Day], ch_table[[#This Row],[Day]], ch_table[Duration]))</f>
        <v/>
      </c>
      <c r="I679" s="40">
        <f>SUM(INDEX(ch_table[Duration],1):ch_table[[#This Row],[Duration]])</f>
        <v>20.418055555555551</v>
      </c>
      <c r="J679" s="4" cm="1">
        <f t="array" ref="J6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79" s="4" t="str" cm="1">
        <f t="array" ref="K6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79" s="4" t="str">
        <f>IF(ch_table[[#This Row],[Subject 1]]&lt;&gt;"House rose", "",SUMIF(ch_table[Day], ch_table[[#This Row],[Day]], ch_table[AAT]))</f>
        <v/>
      </c>
      <c r="M679" s="39">
        <f>SUM(INDEX(ch_table[AAT],1):ch_table[[#This Row],[AAT]])</f>
        <v>0.88749999999999896</v>
      </c>
    </row>
    <row r="680" spans="1:13" ht="48" x14ac:dyDescent="0.2">
      <c r="A680" s="2">
        <v>69</v>
      </c>
      <c r="B680" s="3">
        <v>45370</v>
      </c>
      <c r="C680" s="4">
        <v>0.52430555555555558</v>
      </c>
      <c r="D680" s="8" t="s">
        <v>24</v>
      </c>
      <c r="E680" s="9" t="s">
        <v>666</v>
      </c>
      <c r="G680" s="4" cm="1">
        <f t="array" ref="G6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6.1805555555555558E-2</v>
      </c>
      <c r="H680" s="4" t="str">
        <f>IF(ch_table[[#This Row],[Subject 1]]&lt;&gt;"House rose", "",SUMIF(ch_table[Day], ch_table[[#This Row],[Day]], ch_table[Duration]))</f>
        <v/>
      </c>
      <c r="I680" s="40">
        <f>SUM(INDEX(ch_table[Duration],1):ch_table[[#This Row],[Duration]])</f>
        <v>20.479861111111106</v>
      </c>
      <c r="J680" s="4" cm="1">
        <f t="array" ref="J6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80" s="4" t="str" cm="1">
        <f t="array" ref="K6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80" s="4" t="str">
        <f>IF(ch_table[[#This Row],[Subject 1]]&lt;&gt;"House rose", "",SUMIF(ch_table[Day], ch_table[[#This Row],[Day]], ch_table[AAT]))</f>
        <v/>
      </c>
      <c r="M680" s="39">
        <f>SUM(INDEX(ch_table[AAT],1):ch_table[[#This Row],[AAT]])</f>
        <v>0.88749999999999896</v>
      </c>
    </row>
    <row r="681" spans="1:13" ht="80" x14ac:dyDescent="0.2">
      <c r="A681" s="2">
        <v>69</v>
      </c>
      <c r="B681" s="3">
        <v>45370</v>
      </c>
      <c r="C681" s="4">
        <v>0.58611111111111114</v>
      </c>
      <c r="D681" s="8" t="s">
        <v>79</v>
      </c>
      <c r="E681" s="9" t="s">
        <v>670</v>
      </c>
      <c r="G681" s="4" cm="1">
        <f t="array" ref="G6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1.3194444444444398E-2</v>
      </c>
      <c r="H681" s="4" t="str">
        <f>IF(ch_table[[#This Row],[Subject 1]]&lt;&gt;"House rose", "",SUMIF(ch_table[Day], ch_table[[#This Row],[Day]], ch_table[Duration]))</f>
        <v/>
      </c>
      <c r="I681" s="40">
        <f>SUM(INDEX(ch_table[Duration],1):ch_table[[#This Row],[Duration]])</f>
        <v>20.49305555555555</v>
      </c>
      <c r="J681" s="4" cm="1">
        <f t="array" ref="J6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81" s="4" t="str" cm="1">
        <f t="array" ref="K6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81" s="4" t="str">
        <f>IF(ch_table[[#This Row],[Subject 1]]&lt;&gt;"House rose", "",SUMIF(ch_table[Day], ch_table[[#This Row],[Day]], ch_table[AAT]))</f>
        <v/>
      </c>
      <c r="M681" s="39">
        <f>SUM(INDEX(ch_table[AAT],1):ch_table[[#This Row],[AAT]])</f>
        <v>0.88749999999999896</v>
      </c>
    </row>
    <row r="682" spans="1:13" ht="16" x14ac:dyDescent="0.2">
      <c r="A682" s="2">
        <v>69</v>
      </c>
      <c r="B682" s="3">
        <v>45370</v>
      </c>
      <c r="C682" s="4">
        <v>0.59930555555555554</v>
      </c>
      <c r="D682" s="8" t="s">
        <v>194</v>
      </c>
      <c r="E682" s="9" t="s">
        <v>667</v>
      </c>
      <c r="G682" s="4" cm="1">
        <f t="array" ref="G6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6.9444444444445308E-3</v>
      </c>
      <c r="H682" s="4" t="str">
        <f>IF(ch_table[[#This Row],[Subject 1]]&lt;&gt;"House rose", "",SUMIF(ch_table[Day], ch_table[[#This Row],[Day]], ch_table[Duration]))</f>
        <v/>
      </c>
      <c r="I682" s="40">
        <f>SUM(INDEX(ch_table[Duration],1):ch_table[[#This Row],[Duration]])</f>
        <v>20.499999999999993</v>
      </c>
      <c r="J682" s="4" cm="1">
        <f t="array" ref="J6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82" s="4" t="str" cm="1">
        <f t="array" ref="K6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82" s="4" t="str">
        <f>IF(ch_table[[#This Row],[Subject 1]]&lt;&gt;"House rose", "",SUMIF(ch_table[Day], ch_table[[#This Row],[Day]], ch_table[AAT]))</f>
        <v/>
      </c>
      <c r="M682" s="39">
        <f>SUM(INDEX(ch_table[AAT],1):ch_table[[#This Row],[AAT]])</f>
        <v>0.88749999999999896</v>
      </c>
    </row>
    <row r="683" spans="1:13" ht="32" x14ac:dyDescent="0.2">
      <c r="A683" s="2">
        <v>69</v>
      </c>
      <c r="B683" s="3">
        <v>45370</v>
      </c>
      <c r="C683" s="4">
        <v>0.60625000000000007</v>
      </c>
      <c r="D683" s="8" t="s">
        <v>73</v>
      </c>
      <c r="E683" s="9" t="s">
        <v>499</v>
      </c>
      <c r="F683" s="9" t="s">
        <v>52</v>
      </c>
      <c r="G683" s="4" cm="1">
        <f t="array" ref="G6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0.13958333333333317</v>
      </c>
      <c r="H683" s="4" t="str">
        <f>IF(ch_table[[#This Row],[Subject 1]]&lt;&gt;"House rose", "",SUMIF(ch_table[Day], ch_table[[#This Row],[Day]], ch_table[Duration]))</f>
        <v/>
      </c>
      <c r="I683" s="40">
        <f>SUM(INDEX(ch_table[Duration],1):ch_table[[#This Row],[Duration]])</f>
        <v>20.639583333333327</v>
      </c>
      <c r="J683" s="4" cm="1">
        <f t="array" ref="J6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83" s="4" t="str" cm="1">
        <f t="array" ref="K6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83" s="4" t="str">
        <f>IF(ch_table[[#This Row],[Subject 1]]&lt;&gt;"House rose", "",SUMIF(ch_table[Day], ch_table[[#This Row],[Day]], ch_table[AAT]))</f>
        <v/>
      </c>
      <c r="M683" s="39">
        <f>SUM(INDEX(ch_table[AAT],1):ch_table[[#This Row],[AAT]])</f>
        <v>0.88749999999999896</v>
      </c>
    </row>
    <row r="684" spans="1:13" ht="32" x14ac:dyDescent="0.2">
      <c r="A684" s="2">
        <v>69</v>
      </c>
      <c r="B684" s="3">
        <v>45370</v>
      </c>
      <c r="C684" s="4">
        <v>0.74583333333333324</v>
      </c>
      <c r="D684" s="8" t="s">
        <v>75</v>
      </c>
      <c r="E684" s="9" t="s">
        <v>499</v>
      </c>
      <c r="G684" s="4" cm="1">
        <f t="array" ref="G6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1.1805555555555625E-2</v>
      </c>
      <c r="H684" s="4" t="str">
        <f>IF(ch_table[[#This Row],[Subject 1]]&lt;&gt;"House rose", "",SUMIF(ch_table[Day], ch_table[[#This Row],[Day]], ch_table[Duration]))</f>
        <v/>
      </c>
      <c r="I684" s="40">
        <f>SUM(INDEX(ch_table[Duration],1):ch_table[[#This Row],[Duration]])</f>
        <v>20.651388888888881</v>
      </c>
      <c r="J684" s="4" cm="1">
        <f t="array" ref="J6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84" s="4" t="str" cm="1">
        <f t="array" ref="K6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84" s="4" t="str">
        <f>IF(ch_table[[#This Row],[Subject 1]]&lt;&gt;"House rose", "",SUMIF(ch_table[Day], ch_table[[#This Row],[Day]], ch_table[AAT]))</f>
        <v/>
      </c>
      <c r="M684" s="39">
        <f>SUM(INDEX(ch_table[AAT],1):ch_table[[#This Row],[AAT]])</f>
        <v>0.88749999999999896</v>
      </c>
    </row>
    <row r="685" spans="1:13" ht="64" x14ac:dyDescent="0.2">
      <c r="A685" s="2">
        <v>69</v>
      </c>
      <c r="B685" s="3">
        <v>45370</v>
      </c>
      <c r="C685" s="4">
        <v>0.75763888888888886</v>
      </c>
      <c r="D685" s="8" t="s">
        <v>63</v>
      </c>
      <c r="E685" s="9" t="s">
        <v>668</v>
      </c>
      <c r="G685" s="4" cm="1">
        <f t="array" ref="G6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685" s="4" t="str">
        <f>IF(ch_table[[#This Row],[Subject 1]]&lt;&gt;"House rose", "",SUMIF(ch_table[Day], ch_table[[#This Row],[Day]], ch_table[Duration]))</f>
        <v/>
      </c>
      <c r="I685" s="40">
        <f>SUM(INDEX(ch_table[Duration],1):ch_table[[#This Row],[Duration]])</f>
        <v>20.654166666666658</v>
      </c>
      <c r="J685" s="4" cm="1">
        <f t="array" ref="J6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85" s="4" t="str" cm="1">
        <f t="array" ref="K6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85" s="4" t="str">
        <f>IF(ch_table[[#This Row],[Subject 1]]&lt;&gt;"House rose", "",SUMIF(ch_table[Day], ch_table[[#This Row],[Day]], ch_table[AAT]))</f>
        <v/>
      </c>
      <c r="M685" s="39">
        <f>SUM(INDEX(ch_table[AAT],1):ch_table[[#This Row],[AAT]])</f>
        <v>0.88749999999999896</v>
      </c>
    </row>
    <row r="686" spans="1:13" ht="16" x14ac:dyDescent="0.2">
      <c r="A686" s="2">
        <v>69</v>
      </c>
      <c r="B686" s="3">
        <v>45370</v>
      </c>
      <c r="C686" s="4">
        <v>0.76041666666666663</v>
      </c>
      <c r="D686" s="8" t="s">
        <v>20</v>
      </c>
      <c r="E686" s="9" t="s">
        <v>669</v>
      </c>
      <c r="G686" s="4" cm="1">
        <f t="array" ref="G6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2.5694444444444464E-2</v>
      </c>
      <c r="H686" s="4" t="str">
        <f>IF(ch_table[[#This Row],[Subject 1]]&lt;&gt;"House rose", "",SUMIF(ch_table[Day], ch_table[[#This Row],[Day]], ch_table[Duration]))</f>
        <v/>
      </c>
      <c r="I686" s="40">
        <f>SUM(INDEX(ch_table[Duration],1):ch_table[[#This Row],[Duration]])</f>
        <v>20.679861111111101</v>
      </c>
      <c r="J686" s="4" cm="1">
        <f t="array" ref="J6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86" s="4" t="str" cm="1">
        <f t="array" ref="K6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86" s="4" t="str">
        <f>IF(ch_table[[#This Row],[Subject 1]]&lt;&gt;"House rose", "",SUMIF(ch_table[Day], ch_table[[#This Row],[Day]], ch_table[AAT]))</f>
        <v/>
      </c>
      <c r="M686" s="39">
        <f>SUM(INDEX(ch_table[AAT],1):ch_table[[#This Row],[AAT]])</f>
        <v>0.88749999999999896</v>
      </c>
    </row>
    <row r="687" spans="1:13" x14ac:dyDescent="0.2">
      <c r="A687" s="2">
        <v>69</v>
      </c>
      <c r="B687" s="3">
        <v>45370</v>
      </c>
      <c r="C687" s="4">
        <v>0.78611111111111109</v>
      </c>
      <c r="D687" s="8" t="s">
        <v>22</v>
      </c>
      <c r="G687" s="4" t="str" cm="1">
        <f t="array" ref="G6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687" s="4">
        <f>IF(ch_table[[#This Row],[Subject 1]]&lt;&gt;"House rose", "",SUMIF(ch_table[Day], ch_table[[#This Row],[Day]], ch_table[Duration]))</f>
        <v>0.30694444444444441</v>
      </c>
      <c r="I687" s="40">
        <f>SUM(INDEX(ch_table[Duration],1):ch_table[[#This Row],[Duration]])</f>
        <v>20.679861111111101</v>
      </c>
      <c r="J687" s="4" cm="1">
        <f t="array" ref="J6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87" s="4" t="str" cm="1">
        <f t="array" ref="K6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87" s="4">
        <f>IF(ch_table[[#This Row],[Subject 1]]&lt;&gt;"House rose", "",SUMIF(ch_table[Day], ch_table[[#This Row],[Day]], ch_table[AAT]))</f>
        <v>0</v>
      </c>
      <c r="M687" s="39">
        <f>SUM(INDEX(ch_table[AAT],1):ch_table[[#This Row],[AAT]])</f>
        <v>0.88749999999999896</v>
      </c>
    </row>
    <row r="688" spans="1:13" x14ac:dyDescent="0.2">
      <c r="A688" s="2">
        <v>70</v>
      </c>
      <c r="B688" s="3">
        <v>45371</v>
      </c>
      <c r="C688" s="4">
        <v>0.47916666666666669</v>
      </c>
      <c r="D688" s="8" t="s">
        <v>13</v>
      </c>
      <c r="G688" s="4" cm="1">
        <f t="array" ref="G6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688" s="4" t="str">
        <f>IF(ch_table[[#This Row],[Subject 1]]&lt;&gt;"House rose", "",SUMIF(ch_table[Day], ch_table[[#This Row],[Day]], ch_table[Duration]))</f>
        <v/>
      </c>
      <c r="I688" s="40">
        <f>SUM(INDEX(ch_table[Duration],1):ch_table[[#This Row],[Duration]])</f>
        <v>20.681944444444436</v>
      </c>
      <c r="J688" s="4" cm="1">
        <f t="array" ref="J6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88" s="4" t="str" cm="1">
        <f t="array" ref="K6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88" s="4" t="str">
        <f>IF(ch_table[[#This Row],[Subject 1]]&lt;&gt;"House rose", "",SUMIF(ch_table[Day], ch_table[[#This Row],[Day]], ch_table[AAT]))</f>
        <v/>
      </c>
      <c r="M688" s="39">
        <f>SUM(INDEX(ch_table[AAT],1):ch_table[[#This Row],[AAT]])</f>
        <v>0.88749999999999896</v>
      </c>
    </row>
    <row r="689" spans="1:13" ht="16" x14ac:dyDescent="0.2">
      <c r="A689" s="2">
        <v>70</v>
      </c>
      <c r="B689" s="3">
        <v>45371</v>
      </c>
      <c r="C689" s="4">
        <v>0.48125000000000001</v>
      </c>
      <c r="D689" s="8" t="s">
        <v>41</v>
      </c>
      <c r="E689" s="9" t="s">
        <v>394</v>
      </c>
      <c r="G689" s="4" cm="1">
        <f t="array" ref="G6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1.8749999999999989E-2</v>
      </c>
      <c r="H689" s="4" t="str">
        <f>IF(ch_table[[#This Row],[Subject 1]]&lt;&gt;"House rose", "",SUMIF(ch_table[Day], ch_table[[#This Row],[Day]], ch_table[Duration]))</f>
        <v/>
      </c>
      <c r="I689" s="40">
        <f>SUM(INDEX(ch_table[Duration],1):ch_table[[#This Row],[Duration]])</f>
        <v>20.700694444444437</v>
      </c>
      <c r="J689" s="4" cm="1">
        <f t="array" ref="J6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89" s="4" t="str" cm="1">
        <f t="array" ref="K6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89" s="4" t="str">
        <f>IF(ch_table[[#This Row],[Subject 1]]&lt;&gt;"House rose", "",SUMIF(ch_table[Day], ch_table[[#This Row],[Day]], ch_table[AAT]))</f>
        <v/>
      </c>
      <c r="M689" s="39">
        <f>SUM(INDEX(ch_table[AAT],1):ch_table[[#This Row],[AAT]])</f>
        <v>0.88749999999999896</v>
      </c>
    </row>
    <row r="690" spans="1:13" ht="16" x14ac:dyDescent="0.2">
      <c r="A690" s="2">
        <v>70</v>
      </c>
      <c r="B690" s="3">
        <v>45371</v>
      </c>
      <c r="C690" s="4">
        <v>0.5</v>
      </c>
      <c r="D690" s="8" t="s">
        <v>41</v>
      </c>
      <c r="E690" s="9" t="s">
        <v>456</v>
      </c>
      <c r="G690" s="4" cm="1">
        <f t="array" ref="G6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2.430555555555558E-2</v>
      </c>
      <c r="H690" s="4" t="str">
        <f>IF(ch_table[[#This Row],[Subject 1]]&lt;&gt;"House rose", "",SUMIF(ch_table[Day], ch_table[[#This Row],[Day]], ch_table[Duration]))</f>
        <v/>
      </c>
      <c r="I690" s="40">
        <f>SUM(INDEX(ch_table[Duration],1):ch_table[[#This Row],[Duration]])</f>
        <v>20.724999999999994</v>
      </c>
      <c r="J690" s="4" cm="1">
        <f t="array" ref="J6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90" s="4" t="str" cm="1">
        <f t="array" ref="K6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90" s="4" t="str">
        <f>IF(ch_table[[#This Row],[Subject 1]]&lt;&gt;"House rose", "",SUMIF(ch_table[Day], ch_table[[#This Row],[Day]], ch_table[AAT]))</f>
        <v/>
      </c>
      <c r="M690" s="39">
        <f>SUM(INDEX(ch_table[AAT],1):ch_table[[#This Row],[AAT]])</f>
        <v>0.88749999999999896</v>
      </c>
    </row>
    <row r="691" spans="1:13" ht="48" x14ac:dyDescent="0.2">
      <c r="A691" s="2">
        <v>70</v>
      </c>
      <c r="B691" s="3">
        <v>45371</v>
      </c>
      <c r="C691" s="4">
        <v>0.52430555555555558</v>
      </c>
      <c r="D691" s="8" t="s">
        <v>24</v>
      </c>
      <c r="E691" s="9" t="s">
        <v>671</v>
      </c>
      <c r="G691" s="4" cm="1">
        <f t="array" ref="G6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2.083333333333337E-2</v>
      </c>
      <c r="H691" s="4" t="str">
        <f>IF(ch_table[[#This Row],[Subject 1]]&lt;&gt;"House rose", "",SUMIF(ch_table[Day], ch_table[[#This Row],[Day]], ch_table[Duration]))</f>
        <v/>
      </c>
      <c r="I691" s="40">
        <f>SUM(INDEX(ch_table[Duration],1):ch_table[[#This Row],[Duration]])</f>
        <v>20.745833333333326</v>
      </c>
      <c r="J691" s="4" cm="1">
        <f t="array" ref="J6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91" s="4" t="str" cm="1">
        <f t="array" ref="K6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91" s="4" t="str">
        <f>IF(ch_table[[#This Row],[Subject 1]]&lt;&gt;"House rose", "",SUMIF(ch_table[Day], ch_table[[#This Row],[Day]], ch_table[AAT]))</f>
        <v/>
      </c>
      <c r="M691" s="39">
        <f>SUM(INDEX(ch_table[AAT],1):ch_table[[#This Row],[AAT]])</f>
        <v>0.88749999999999896</v>
      </c>
    </row>
    <row r="692" spans="1:13" ht="48" x14ac:dyDescent="0.2">
      <c r="A692" s="2">
        <v>70</v>
      </c>
      <c r="B692" s="3">
        <v>45371</v>
      </c>
      <c r="C692" s="4">
        <v>0.54513888888888895</v>
      </c>
      <c r="D692" s="8" t="s">
        <v>24</v>
      </c>
      <c r="E692" s="9" t="s">
        <v>672</v>
      </c>
      <c r="G692" s="4" cm="1">
        <f t="array" ref="G6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1.8055555555555491E-2</v>
      </c>
      <c r="H692" s="4" t="str">
        <f>IF(ch_table[[#This Row],[Subject 1]]&lt;&gt;"House rose", "",SUMIF(ch_table[Day], ch_table[[#This Row],[Day]], ch_table[Duration]))</f>
        <v/>
      </c>
      <c r="I692" s="40">
        <f>SUM(INDEX(ch_table[Duration],1):ch_table[[#This Row],[Duration]])</f>
        <v>20.763888888888882</v>
      </c>
      <c r="J692" s="4" cm="1">
        <f t="array" ref="J6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92" s="4" t="str" cm="1">
        <f t="array" ref="K6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92" s="4" t="str">
        <f>IF(ch_table[[#This Row],[Subject 1]]&lt;&gt;"House rose", "",SUMIF(ch_table[Day], ch_table[[#This Row],[Day]], ch_table[AAT]))</f>
        <v/>
      </c>
      <c r="M692" s="39">
        <f>SUM(INDEX(ch_table[AAT],1):ch_table[[#This Row],[AAT]])</f>
        <v>0.88749999999999896</v>
      </c>
    </row>
    <row r="693" spans="1:13" ht="16" x14ac:dyDescent="0.2">
      <c r="A693" s="2">
        <v>70</v>
      </c>
      <c r="B693" s="3">
        <v>45371</v>
      </c>
      <c r="C693" s="4">
        <v>0.56319444444444444</v>
      </c>
      <c r="D693" s="8" t="s">
        <v>194</v>
      </c>
      <c r="E693" s="9" t="s">
        <v>673</v>
      </c>
      <c r="G693" s="4" cm="1">
        <f t="array" ref="G6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7.6388888888888618E-3</v>
      </c>
      <c r="H693" s="4" t="str">
        <f>IF(ch_table[[#This Row],[Subject 1]]&lt;&gt;"House rose", "",SUMIF(ch_table[Day], ch_table[[#This Row],[Day]], ch_table[Duration]))</f>
        <v/>
      </c>
      <c r="I693" s="40">
        <f>SUM(INDEX(ch_table[Duration],1):ch_table[[#This Row],[Duration]])</f>
        <v>20.77152777777777</v>
      </c>
      <c r="J693" s="4" cm="1">
        <f t="array" ref="J6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93" s="4" t="str" cm="1">
        <f t="array" ref="K6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93" s="4" t="str">
        <f>IF(ch_table[[#This Row],[Subject 1]]&lt;&gt;"House rose", "",SUMIF(ch_table[Day], ch_table[[#This Row],[Day]], ch_table[AAT]))</f>
        <v/>
      </c>
      <c r="M693" s="39">
        <f>SUM(INDEX(ch_table[AAT],1):ch_table[[#This Row],[AAT]])</f>
        <v>0.88749999999999896</v>
      </c>
    </row>
    <row r="694" spans="1:13" ht="32" x14ac:dyDescent="0.2">
      <c r="A694" s="2">
        <v>70</v>
      </c>
      <c r="B694" s="3">
        <v>45371</v>
      </c>
      <c r="C694" s="4">
        <v>0.5708333333333333</v>
      </c>
      <c r="D694" s="8" t="s">
        <v>80</v>
      </c>
      <c r="E694" s="9" t="s">
        <v>982</v>
      </c>
      <c r="G694" s="4" cm="1">
        <f t="array" ref="G6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0.15138888888888891</v>
      </c>
      <c r="H694" s="4" t="str">
        <f>IF(ch_table[[#This Row],[Subject 1]]&lt;&gt;"House rose", "",SUMIF(ch_table[Day], ch_table[[#This Row],[Day]], ch_table[Duration]))</f>
        <v/>
      </c>
      <c r="I694" s="40">
        <f>SUM(INDEX(ch_table[Duration],1):ch_table[[#This Row],[Duration]])</f>
        <v>20.922916666666659</v>
      </c>
      <c r="J694" s="4" cm="1">
        <f t="array" ref="J6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94" s="4" t="str" cm="1">
        <f t="array" ref="K6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94" s="4" t="str">
        <f>IF(ch_table[[#This Row],[Subject 1]]&lt;&gt;"House rose", "",SUMIF(ch_table[Day], ch_table[[#This Row],[Day]], ch_table[AAT]))</f>
        <v/>
      </c>
      <c r="M694" s="39">
        <f>SUM(INDEX(ch_table[AAT],1):ch_table[[#This Row],[AAT]])</f>
        <v>0.88749999999999896</v>
      </c>
    </row>
    <row r="695" spans="1:13" ht="80" x14ac:dyDescent="0.2">
      <c r="A695" s="2">
        <v>70</v>
      </c>
      <c r="B695" s="3">
        <v>45371</v>
      </c>
      <c r="C695" s="4">
        <v>0.72222222222222221</v>
      </c>
      <c r="D695" s="8" t="s">
        <v>63</v>
      </c>
      <c r="E695" s="9" t="s">
        <v>674</v>
      </c>
      <c r="G695" s="4" cm="1">
        <f t="array" ref="G6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695" s="4" t="str">
        <f>IF(ch_table[[#This Row],[Subject 1]]&lt;&gt;"House rose", "",SUMIF(ch_table[Day], ch_table[[#This Row],[Day]], ch_table[Duration]))</f>
        <v/>
      </c>
      <c r="I695" s="40">
        <f>SUM(INDEX(ch_table[Duration],1):ch_table[[#This Row],[Duration]])</f>
        <v>20.929861111111101</v>
      </c>
      <c r="J695" s="4" cm="1">
        <f t="array" ref="J6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95" s="4" t="str" cm="1">
        <f t="array" ref="K6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95" s="4" t="str">
        <f>IF(ch_table[[#This Row],[Subject 1]]&lt;&gt;"House rose", "",SUMIF(ch_table[Day], ch_table[[#This Row],[Day]], ch_table[AAT]))</f>
        <v/>
      </c>
      <c r="M695" s="39">
        <f>SUM(INDEX(ch_table[AAT],1):ch_table[[#This Row],[AAT]])</f>
        <v>0.88749999999999896</v>
      </c>
    </row>
    <row r="696" spans="1:13" ht="32" x14ac:dyDescent="0.2">
      <c r="A696" s="2">
        <v>70</v>
      </c>
      <c r="B696" s="3">
        <v>45371</v>
      </c>
      <c r="C696" s="4">
        <v>0.72916666666666663</v>
      </c>
      <c r="D696" s="8" t="s">
        <v>20</v>
      </c>
      <c r="E696" s="9" t="s">
        <v>675</v>
      </c>
      <c r="G696" s="4" cm="1">
        <f t="array" ref="G6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3.125E-2</v>
      </c>
      <c r="H696" s="4" t="str">
        <f>IF(ch_table[[#This Row],[Subject 1]]&lt;&gt;"House rose", "",SUMIF(ch_table[Day], ch_table[[#This Row],[Day]], ch_table[Duration]))</f>
        <v/>
      </c>
      <c r="I696" s="40">
        <f>SUM(INDEX(ch_table[Duration],1):ch_table[[#This Row],[Duration]])</f>
        <v>20.961111111111101</v>
      </c>
      <c r="J696" s="4" cm="1">
        <f t="array" ref="J6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96" s="4" t="str" cm="1">
        <f t="array" ref="K6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96" s="4" t="str">
        <f>IF(ch_table[[#This Row],[Subject 1]]&lt;&gt;"House rose", "",SUMIF(ch_table[Day], ch_table[[#This Row],[Day]], ch_table[AAT]))</f>
        <v/>
      </c>
      <c r="M696" s="39">
        <f>SUM(INDEX(ch_table[AAT],1):ch_table[[#This Row],[AAT]])</f>
        <v>0.88749999999999896</v>
      </c>
    </row>
    <row r="697" spans="1:13" x14ac:dyDescent="0.2">
      <c r="A697" s="2">
        <v>70</v>
      </c>
      <c r="B697" s="3">
        <v>45371</v>
      </c>
      <c r="C697" s="4">
        <v>0.76041666666666663</v>
      </c>
      <c r="D697" s="8" t="s">
        <v>22</v>
      </c>
      <c r="G697" s="4" t="str" cm="1">
        <f t="array" ref="G6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697" s="4">
        <f>IF(ch_table[[#This Row],[Subject 1]]&lt;&gt;"House rose", "",SUMIF(ch_table[Day], ch_table[[#This Row],[Day]], ch_table[Duration]))</f>
        <v>0.28124999999999994</v>
      </c>
      <c r="I697" s="40">
        <f>SUM(INDEX(ch_table[Duration],1):ch_table[[#This Row],[Duration]])</f>
        <v>20.961111111111101</v>
      </c>
      <c r="J697" s="4" cm="1">
        <f t="array" ref="J6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97" s="4" t="str" cm="1">
        <f t="array" ref="K6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97" s="4">
        <f>IF(ch_table[[#This Row],[Subject 1]]&lt;&gt;"House rose", "",SUMIF(ch_table[Day], ch_table[[#This Row],[Day]], ch_table[AAT]))</f>
        <v>0</v>
      </c>
      <c r="M697" s="39">
        <f>SUM(INDEX(ch_table[AAT],1):ch_table[[#This Row],[AAT]])</f>
        <v>0.88749999999999896</v>
      </c>
    </row>
    <row r="698" spans="1:13" x14ac:dyDescent="0.2">
      <c r="A698" s="2">
        <v>71</v>
      </c>
      <c r="B698" s="3">
        <v>45372</v>
      </c>
      <c r="C698" s="4">
        <v>0.39583333333333331</v>
      </c>
      <c r="D698" s="8" t="s">
        <v>13</v>
      </c>
      <c r="G698" s="4" cm="1">
        <f t="array" ref="G6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3.4722222222222654E-3</v>
      </c>
      <c r="H698" s="4" t="str">
        <f>IF(ch_table[[#This Row],[Subject 1]]&lt;&gt;"House rose", "",SUMIF(ch_table[Day], ch_table[[#This Row],[Day]], ch_table[Duration]))</f>
        <v/>
      </c>
      <c r="I698" s="40">
        <f>SUM(INDEX(ch_table[Duration],1):ch_table[[#This Row],[Duration]])</f>
        <v>20.964583333333323</v>
      </c>
      <c r="J698" s="4" cm="1">
        <f t="array" ref="J6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98" s="4" t="str" cm="1">
        <f t="array" ref="K6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98" s="4" t="str">
        <f>IF(ch_table[[#This Row],[Subject 1]]&lt;&gt;"House rose", "",SUMIF(ch_table[Day], ch_table[[#This Row],[Day]], ch_table[AAT]))</f>
        <v/>
      </c>
      <c r="M698" s="39">
        <f>SUM(INDEX(ch_table[AAT],1):ch_table[[#This Row],[AAT]])</f>
        <v>0.88749999999999896</v>
      </c>
    </row>
    <row r="699" spans="1:13" ht="16" x14ac:dyDescent="0.2">
      <c r="A699" s="2">
        <v>71</v>
      </c>
      <c r="B699" s="3">
        <v>45372</v>
      </c>
      <c r="C699" s="4">
        <v>0.39930555555555558</v>
      </c>
      <c r="D699" s="8" t="s">
        <v>41</v>
      </c>
      <c r="E699" s="9" t="s">
        <v>401</v>
      </c>
      <c r="G699" s="4" cm="1">
        <f t="array" ref="G6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2.9861111111111116E-2</v>
      </c>
      <c r="H699" s="4" t="str">
        <f>IF(ch_table[[#This Row],[Subject 1]]&lt;&gt;"House rose", "",SUMIF(ch_table[Day], ch_table[[#This Row],[Day]], ch_table[Duration]))</f>
        <v/>
      </c>
      <c r="I699" s="40">
        <f>SUM(INDEX(ch_table[Duration],1):ch_table[[#This Row],[Duration]])</f>
        <v>20.994444444444433</v>
      </c>
      <c r="J699" s="4" cm="1">
        <f t="array" ref="J6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99" s="4" t="str" cm="1">
        <f t="array" ref="K6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99" s="4" t="str">
        <f>IF(ch_table[[#This Row],[Subject 1]]&lt;&gt;"House rose", "",SUMIF(ch_table[Day], ch_table[[#This Row],[Day]], ch_table[AAT]))</f>
        <v/>
      </c>
      <c r="M699" s="39">
        <f>SUM(INDEX(ch_table[AAT],1):ch_table[[#This Row],[AAT]])</f>
        <v>0.88749999999999896</v>
      </c>
    </row>
    <row r="700" spans="1:13" ht="16" x14ac:dyDescent="0.2">
      <c r="A700" s="2">
        <v>71</v>
      </c>
      <c r="B700" s="3">
        <v>45372</v>
      </c>
      <c r="C700" s="4">
        <v>0.4291666666666667</v>
      </c>
      <c r="D700" s="8" t="s">
        <v>43</v>
      </c>
      <c r="E700" s="9" t="s">
        <v>401</v>
      </c>
      <c r="G700" s="4" cm="1">
        <f t="array" ref="G7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1.388888888888884E-2</v>
      </c>
      <c r="H700" s="4" t="str">
        <f>IF(ch_table[[#This Row],[Subject 1]]&lt;&gt;"House rose", "",SUMIF(ch_table[Day], ch_table[[#This Row],[Day]], ch_table[Duration]))</f>
        <v/>
      </c>
      <c r="I700" s="40">
        <f>SUM(INDEX(ch_table[Duration],1):ch_table[[#This Row],[Duration]])</f>
        <v>21.008333333333322</v>
      </c>
      <c r="J700" s="4" cm="1">
        <f t="array" ref="J7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00" s="4" t="str" cm="1">
        <f t="array" ref="K7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00" s="4" t="str">
        <f>IF(ch_table[[#This Row],[Subject 1]]&lt;&gt;"House rose", "",SUMIF(ch_table[Day], ch_table[[#This Row],[Day]], ch_table[AAT]))</f>
        <v/>
      </c>
      <c r="M700" s="39">
        <f>SUM(INDEX(ch_table[AAT],1):ch_table[[#This Row],[AAT]])</f>
        <v>0.88749999999999896</v>
      </c>
    </row>
    <row r="701" spans="1:13" ht="16" x14ac:dyDescent="0.2">
      <c r="A701" s="2">
        <v>71</v>
      </c>
      <c r="B701" s="3">
        <v>45372</v>
      </c>
      <c r="C701" s="4">
        <v>0.44305555555555554</v>
      </c>
      <c r="D701" s="8" t="s">
        <v>35</v>
      </c>
      <c r="E701" s="9" t="s">
        <v>36</v>
      </c>
      <c r="G701" s="4" cm="1">
        <f t="array" ref="G7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5.1388888888888928E-2</v>
      </c>
      <c r="H701" s="4" t="str">
        <f>IF(ch_table[[#This Row],[Subject 1]]&lt;&gt;"House rose", "",SUMIF(ch_table[Day], ch_table[[#This Row],[Day]], ch_table[Duration]))</f>
        <v/>
      </c>
      <c r="I701" s="40">
        <f>SUM(INDEX(ch_table[Duration],1):ch_table[[#This Row],[Duration]])</f>
        <v>21.059722222222213</v>
      </c>
      <c r="J701" s="4" cm="1">
        <f t="array" ref="J7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01" s="4" t="str" cm="1">
        <f t="array" ref="K7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01" s="4" t="str">
        <f>IF(ch_table[[#This Row],[Subject 1]]&lt;&gt;"House rose", "",SUMIF(ch_table[Day], ch_table[[#This Row],[Day]], ch_table[AAT]))</f>
        <v/>
      </c>
      <c r="M701" s="39">
        <f>SUM(INDEX(ch_table[AAT],1):ch_table[[#This Row],[AAT]])</f>
        <v>0.88749999999999896</v>
      </c>
    </row>
    <row r="702" spans="1:13" ht="16" x14ac:dyDescent="0.2">
      <c r="A702" s="2">
        <v>71</v>
      </c>
      <c r="B702" s="3">
        <v>45372</v>
      </c>
      <c r="C702" s="4">
        <v>0.49444444444444446</v>
      </c>
      <c r="D702" s="8" t="s">
        <v>185</v>
      </c>
      <c r="E702" s="9" t="s">
        <v>676</v>
      </c>
      <c r="G702" s="4" cm="1">
        <f t="array" ref="G7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702" s="4" t="str">
        <f>IF(ch_table[[#This Row],[Subject 1]]&lt;&gt;"House rose", "",SUMIF(ch_table[Day], ch_table[[#This Row],[Day]], ch_table[Duration]))</f>
        <v/>
      </c>
      <c r="I702" s="40">
        <f>SUM(INDEX(ch_table[Duration],1):ch_table[[#This Row],[Duration]])</f>
        <v>21.061805555555548</v>
      </c>
      <c r="J702" s="4" cm="1">
        <f t="array" ref="J7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02" s="4" t="str" cm="1">
        <f t="array" ref="K7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02" s="4" t="str">
        <f>IF(ch_table[[#This Row],[Subject 1]]&lt;&gt;"House rose", "",SUMIF(ch_table[Day], ch_table[[#This Row],[Day]], ch_table[AAT]))</f>
        <v/>
      </c>
      <c r="M702" s="39">
        <f>SUM(INDEX(ch_table[AAT],1):ch_table[[#This Row],[AAT]])</f>
        <v>0.88749999999999896</v>
      </c>
    </row>
    <row r="703" spans="1:13" ht="16" x14ac:dyDescent="0.2">
      <c r="A703" s="2">
        <v>71</v>
      </c>
      <c r="B703" s="3">
        <v>45372</v>
      </c>
      <c r="C703" s="4">
        <v>0.49652777777777773</v>
      </c>
      <c r="D703" s="8" t="s">
        <v>165</v>
      </c>
      <c r="E703" s="9" t="s">
        <v>677</v>
      </c>
      <c r="G703" s="4" cm="1">
        <f t="array" ref="G7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0.12638888888888894</v>
      </c>
      <c r="H703" s="4" t="str">
        <f>IF(ch_table[[#This Row],[Subject 1]]&lt;&gt;"House rose", "",SUMIF(ch_table[Day], ch_table[[#This Row],[Day]], ch_table[Duration]))</f>
        <v/>
      </c>
      <c r="I703" s="40">
        <f>SUM(INDEX(ch_table[Duration],1):ch_table[[#This Row],[Duration]])</f>
        <v>21.188194444444438</v>
      </c>
      <c r="J703" s="4" cm="1">
        <f t="array" ref="J7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03" s="4" t="str" cm="1">
        <f t="array" ref="K7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03" s="4" t="str">
        <f>IF(ch_table[[#This Row],[Subject 1]]&lt;&gt;"House rose", "",SUMIF(ch_table[Day], ch_table[[#This Row],[Day]], ch_table[AAT]))</f>
        <v/>
      </c>
      <c r="M703" s="39">
        <f>SUM(INDEX(ch_table[AAT],1):ch_table[[#This Row],[AAT]])</f>
        <v>0.88749999999999896</v>
      </c>
    </row>
    <row r="704" spans="1:13" ht="16" x14ac:dyDescent="0.2">
      <c r="A704" s="2">
        <v>71</v>
      </c>
      <c r="B704" s="3">
        <v>45372</v>
      </c>
      <c r="C704" s="4">
        <v>0.62291666666666667</v>
      </c>
      <c r="D704" s="8" t="s">
        <v>165</v>
      </c>
      <c r="E704" s="9" t="s">
        <v>678</v>
      </c>
      <c r="G704" s="4" cm="1">
        <f t="array" ref="G7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7.9166666666666718E-2</v>
      </c>
      <c r="H704" s="4" t="str">
        <f>IF(ch_table[[#This Row],[Subject 1]]&lt;&gt;"House rose", "",SUMIF(ch_table[Day], ch_table[[#This Row],[Day]], ch_table[Duration]))</f>
        <v/>
      </c>
      <c r="I704" s="40">
        <f>SUM(INDEX(ch_table[Duration],1):ch_table[[#This Row],[Duration]])</f>
        <v>21.267361111111104</v>
      </c>
      <c r="J704" s="4" cm="1">
        <f t="array" ref="J7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04" s="4" t="str" cm="1">
        <f t="array" ref="K7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04" s="4" t="str">
        <f>IF(ch_table[[#This Row],[Subject 1]]&lt;&gt;"House rose", "",SUMIF(ch_table[Day], ch_table[[#This Row],[Day]], ch_table[AAT]))</f>
        <v/>
      </c>
      <c r="M704" s="39">
        <f>SUM(INDEX(ch_table[AAT],1):ch_table[[#This Row],[AAT]])</f>
        <v>0.88749999999999896</v>
      </c>
    </row>
    <row r="705" spans="1:13" ht="32" x14ac:dyDescent="0.2">
      <c r="A705" s="2">
        <v>71</v>
      </c>
      <c r="B705" s="3">
        <v>45372</v>
      </c>
      <c r="C705" s="4">
        <v>0.70208333333333339</v>
      </c>
      <c r="D705" s="8" t="s">
        <v>63</v>
      </c>
      <c r="E705" s="9" t="s">
        <v>679</v>
      </c>
      <c r="G705" s="4" cm="1">
        <f t="array" ref="G7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1.3888888888887729E-3</v>
      </c>
      <c r="H705" s="4" t="str">
        <f>IF(ch_table[[#This Row],[Subject 1]]&lt;&gt;"House rose", "",SUMIF(ch_table[Day], ch_table[[#This Row],[Day]], ch_table[Duration]))</f>
        <v/>
      </c>
      <c r="I705" s="40">
        <f>SUM(INDEX(ch_table[Duration],1):ch_table[[#This Row],[Duration]])</f>
        <v>21.268749999999994</v>
      </c>
      <c r="J705" s="4" cm="1">
        <f t="array" ref="J7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05" s="4" t="str" cm="1">
        <f t="array" ref="K7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05" s="4" t="str">
        <f>IF(ch_table[[#This Row],[Subject 1]]&lt;&gt;"House rose", "",SUMIF(ch_table[Day], ch_table[[#This Row],[Day]], ch_table[AAT]))</f>
        <v/>
      </c>
      <c r="M705" s="39">
        <f>SUM(INDEX(ch_table[AAT],1):ch_table[[#This Row],[AAT]])</f>
        <v>0.88749999999999896</v>
      </c>
    </row>
    <row r="706" spans="1:13" ht="16" x14ac:dyDescent="0.2">
      <c r="A706" s="2">
        <v>71</v>
      </c>
      <c r="B706" s="3">
        <v>45372</v>
      </c>
      <c r="C706" s="4">
        <v>0.70347222222222217</v>
      </c>
      <c r="D706" s="8" t="s">
        <v>20</v>
      </c>
      <c r="E706" s="9" t="s">
        <v>680</v>
      </c>
      <c r="G706" s="4" cm="1">
        <f t="array" ref="G7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1.8055555555555602E-2</v>
      </c>
      <c r="H706" s="4" t="str">
        <f>IF(ch_table[[#This Row],[Subject 1]]&lt;&gt;"House rose", "",SUMIF(ch_table[Day], ch_table[[#This Row],[Day]], ch_table[Duration]))</f>
        <v/>
      </c>
      <c r="I706" s="40">
        <f>SUM(INDEX(ch_table[Duration],1):ch_table[[#This Row],[Duration]])</f>
        <v>21.286805555555549</v>
      </c>
      <c r="J706" s="4" cm="1">
        <f t="array" ref="J7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06" s="4" cm="1">
        <f t="array" ref="K7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1.3194444444444398E-2</v>
      </c>
      <c r="L706" s="4" t="str">
        <f>IF(ch_table[[#This Row],[Subject 1]]&lt;&gt;"House rose", "",SUMIF(ch_table[Day], ch_table[[#This Row],[Day]], ch_table[AAT]))</f>
        <v/>
      </c>
      <c r="M706" s="39">
        <f>SUM(INDEX(ch_table[AAT],1):ch_table[[#This Row],[AAT]])</f>
        <v>0.90069444444444335</v>
      </c>
    </row>
    <row r="707" spans="1:13" x14ac:dyDescent="0.2">
      <c r="A707" s="2">
        <v>71</v>
      </c>
      <c r="B707" s="3">
        <v>45372</v>
      </c>
      <c r="C707" s="4">
        <v>0.72152777777777777</v>
      </c>
      <c r="D707" s="8" t="s">
        <v>22</v>
      </c>
      <c r="G707" s="4" t="str" cm="1">
        <f t="array" ref="G7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707" s="4">
        <f>IF(ch_table[[#This Row],[Subject 1]]&lt;&gt;"House rose", "",SUMIF(ch_table[Day], ch_table[[#This Row],[Day]], ch_table[Duration]))</f>
        <v>0.32569444444444445</v>
      </c>
      <c r="I707" s="40">
        <f>SUM(INDEX(ch_table[Duration],1):ch_table[[#This Row],[Duration]])</f>
        <v>21.286805555555549</v>
      </c>
      <c r="J707" s="4" cm="1">
        <f t="array" ref="J7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07" s="4" t="str" cm="1">
        <f t="array" ref="K7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07" s="4">
        <f>IF(ch_table[[#This Row],[Subject 1]]&lt;&gt;"House rose", "",SUMIF(ch_table[Day], ch_table[[#This Row],[Day]], ch_table[AAT]))</f>
        <v>1.3194444444444398E-2</v>
      </c>
      <c r="M707" s="39">
        <f>SUM(INDEX(ch_table[AAT],1):ch_table[[#This Row],[AAT]])</f>
        <v>0.90069444444444335</v>
      </c>
    </row>
    <row r="708" spans="1:13" x14ac:dyDescent="0.2">
      <c r="A708" s="2">
        <v>72</v>
      </c>
      <c r="B708" s="3">
        <v>45373</v>
      </c>
      <c r="C708" s="4">
        <v>0.39583333333333331</v>
      </c>
      <c r="D708" s="8" t="s">
        <v>13</v>
      </c>
      <c r="G708" s="4" cm="1">
        <f t="array" ref="G7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3.4722222222222654E-3</v>
      </c>
      <c r="H708" s="4" t="str">
        <f>IF(ch_table[[#This Row],[Subject 1]]&lt;&gt;"House rose", "",SUMIF(ch_table[Day], ch_table[[#This Row],[Day]], ch_table[Duration]))</f>
        <v/>
      </c>
      <c r="I708" s="40">
        <f>SUM(INDEX(ch_table[Duration],1):ch_table[[#This Row],[Duration]])</f>
        <v>21.290277777777771</v>
      </c>
      <c r="J708" s="4" cm="1">
        <f t="array" ref="J7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708" s="4" t="str" cm="1">
        <f t="array" ref="K7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08" s="4" t="str">
        <f>IF(ch_table[[#This Row],[Subject 1]]&lt;&gt;"House rose", "",SUMIF(ch_table[Day], ch_table[[#This Row],[Day]], ch_table[AAT]))</f>
        <v/>
      </c>
      <c r="M708" s="39">
        <f>SUM(INDEX(ch_table[AAT],1):ch_table[[#This Row],[AAT]])</f>
        <v>0.90069444444444335</v>
      </c>
    </row>
    <row r="709" spans="1:13" ht="32" hidden="1" x14ac:dyDescent="0.2">
      <c r="A709" s="2">
        <v>72</v>
      </c>
      <c r="B709" s="3">
        <v>45373</v>
      </c>
      <c r="C709" s="4">
        <v>0.39930555555555558</v>
      </c>
      <c r="D709" s="8" t="s">
        <v>80</v>
      </c>
      <c r="E709" s="9" t="s">
        <v>681</v>
      </c>
      <c r="F709" s="9" t="s">
        <v>810</v>
      </c>
      <c r="G709" s="4" cm="1">
        <f t="array" ref="G7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9.3055555555555503E-2</v>
      </c>
      <c r="H709" s="4" t="str">
        <f>IF(ch_table[[#This Row],[Subject 1]]&lt;&gt;"House rose", "",SUMIF(ch_table[Day], ch_table[[#This Row],[Day]], ch_table[Duration]))</f>
        <v/>
      </c>
      <c r="I709" s="40">
        <f>SUM(INDEX(ch_table[Duration],1):ch_table[[#This Row],[Duration]])</f>
        <v>21.383333333333326</v>
      </c>
      <c r="J709" s="4" cm="1">
        <f t="array" ref="J7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709" s="4" t="str" cm="1">
        <f t="array" ref="K7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09" s="4" t="str">
        <f>IF(ch_table[[#This Row],[Subject 1]]&lt;&gt;"House rose", "",SUMIF(ch_table[Day], ch_table[[#This Row],[Day]], ch_table[AAT]))</f>
        <v/>
      </c>
      <c r="M709" s="39">
        <f>SUM(INDEX(ch_table[AAT],1):ch_table[[#This Row],[AAT]])</f>
        <v>0.90069444444444335</v>
      </c>
    </row>
    <row r="710" spans="1:13" ht="32" hidden="1" x14ac:dyDescent="0.2">
      <c r="A710" s="2">
        <v>72</v>
      </c>
      <c r="B710" s="3">
        <v>45373</v>
      </c>
      <c r="C710" s="4">
        <v>0.49236111111111108</v>
      </c>
      <c r="D710" s="8" t="s">
        <v>80</v>
      </c>
      <c r="E710" s="9" t="s">
        <v>682</v>
      </c>
      <c r="F710" s="9" t="s">
        <v>470</v>
      </c>
      <c r="G710" s="4" cm="1">
        <f t="array" ref="G7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0.1159722222222222</v>
      </c>
      <c r="H710" s="4" t="str">
        <f>IF(ch_table[[#This Row],[Subject 1]]&lt;&gt;"House rose", "",SUMIF(ch_table[Day], ch_table[[#This Row],[Day]], ch_table[Duration]))</f>
        <v/>
      </c>
      <c r="I710" s="40">
        <f>SUM(INDEX(ch_table[Duration],1):ch_table[[#This Row],[Duration]])</f>
        <v>21.499305555555548</v>
      </c>
      <c r="J710" s="4" cm="1">
        <f t="array" ref="J7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710" s="4" cm="1">
        <f t="array" ref="K7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4.1666666666663188E-3</v>
      </c>
      <c r="L710" s="4" t="str">
        <f>IF(ch_table[[#This Row],[Subject 1]]&lt;&gt;"House rose", "",SUMIF(ch_table[Day], ch_table[[#This Row],[Day]], ch_table[AAT]))</f>
        <v/>
      </c>
      <c r="M710" s="39">
        <f>SUM(INDEX(ch_table[AAT],1):ch_table[[#This Row],[AAT]])</f>
        <v>0.90486111111110967</v>
      </c>
    </row>
    <row r="711" spans="1:13" ht="32" x14ac:dyDescent="0.2">
      <c r="A711" s="2">
        <v>72</v>
      </c>
      <c r="B711" s="3">
        <v>45373</v>
      </c>
      <c r="C711" s="4">
        <v>0.60833333333333328</v>
      </c>
      <c r="D711" s="8" t="s">
        <v>63</v>
      </c>
      <c r="E711" s="9" t="s">
        <v>683</v>
      </c>
      <c r="G711" s="4" cm="1">
        <f t="array" ref="G7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711" s="4" t="str">
        <f>IF(ch_table[[#This Row],[Subject 1]]&lt;&gt;"House rose", "",SUMIF(ch_table[Day], ch_table[[#This Row],[Day]], ch_table[Duration]))</f>
        <v/>
      </c>
      <c r="I711" s="40">
        <f>SUM(INDEX(ch_table[Duration],1):ch_table[[#This Row],[Duration]])</f>
        <v>21.501388888888883</v>
      </c>
      <c r="J711" s="4" cm="1">
        <f t="array" ref="J7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711" s="4" cm="1">
        <f t="array" ref="K7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2.083333333333437E-3</v>
      </c>
      <c r="L711" s="4" t="str">
        <f>IF(ch_table[[#This Row],[Subject 1]]&lt;&gt;"House rose", "",SUMIF(ch_table[Day], ch_table[[#This Row],[Day]], ch_table[AAT]))</f>
        <v/>
      </c>
      <c r="M711" s="39">
        <f>SUM(INDEX(ch_table[AAT],1):ch_table[[#This Row],[AAT]])</f>
        <v>0.90694444444444311</v>
      </c>
    </row>
    <row r="712" spans="1:13" ht="32" x14ac:dyDescent="0.2">
      <c r="A712" s="2">
        <v>72</v>
      </c>
      <c r="B712" s="3">
        <v>45373</v>
      </c>
      <c r="C712" s="4">
        <v>0.61041666666666672</v>
      </c>
      <c r="D712" s="8" t="s">
        <v>20</v>
      </c>
      <c r="E712" s="9" t="s">
        <v>684</v>
      </c>
      <c r="G712" s="4" cm="1">
        <f t="array" ref="G7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1.6666666666666607E-2</v>
      </c>
      <c r="H712" s="4" t="str">
        <f>IF(ch_table[[#This Row],[Subject 1]]&lt;&gt;"House rose", "",SUMIF(ch_table[Day], ch_table[[#This Row],[Day]], ch_table[Duration]))</f>
        <v/>
      </c>
      <c r="I712" s="40">
        <f>SUM(INDEX(ch_table[Duration],1):ch_table[[#This Row],[Duration]])</f>
        <v>21.518055555555549</v>
      </c>
      <c r="J712" s="4" cm="1">
        <f t="array" ref="J7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712" s="4" cm="1">
        <f t="array" ref="K7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1.6666666666666607E-2</v>
      </c>
      <c r="L712" s="4" t="str">
        <f>IF(ch_table[[#This Row],[Subject 1]]&lt;&gt;"House rose", "",SUMIF(ch_table[Day], ch_table[[#This Row],[Day]], ch_table[AAT]))</f>
        <v/>
      </c>
      <c r="M712" s="39">
        <f>SUM(INDEX(ch_table[AAT],1):ch_table[[#This Row],[AAT]])</f>
        <v>0.92361111111110972</v>
      </c>
    </row>
    <row r="713" spans="1:13" ht="32" x14ac:dyDescent="0.2">
      <c r="A713" s="2">
        <v>72</v>
      </c>
      <c r="B713" s="3">
        <v>45373</v>
      </c>
      <c r="C713" s="4">
        <v>0.62708333333333333</v>
      </c>
      <c r="D713" s="8" t="s">
        <v>22</v>
      </c>
      <c r="E713" s="9" t="s">
        <v>684</v>
      </c>
      <c r="G713" s="4" t="str" cm="1">
        <f t="array" ref="G7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713" s="4">
        <f>IF(ch_table[[#This Row],[Subject 1]]&lt;&gt;"House rose", "",SUMIF(ch_table[Day], ch_table[[#This Row],[Day]], ch_table[Duration]))</f>
        <v>0.23125000000000001</v>
      </c>
      <c r="I713" s="40">
        <f>SUM(INDEX(ch_table[Duration],1):ch_table[[#This Row],[Duration]])</f>
        <v>21.518055555555549</v>
      </c>
      <c r="J713" s="4" cm="1">
        <f t="array" ref="J7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713" s="4" t="str" cm="1">
        <f t="array" ref="K7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13" s="4">
        <f>IF(ch_table[[#This Row],[Subject 1]]&lt;&gt;"House rose", "",SUMIF(ch_table[Day], ch_table[[#This Row],[Day]], ch_table[AAT]))</f>
        <v>2.2916666666666363E-2</v>
      </c>
      <c r="M713" s="39">
        <f>SUM(INDEX(ch_table[AAT],1):ch_table[[#This Row],[AAT]])</f>
        <v>0.92361111111110972</v>
      </c>
    </row>
    <row r="714" spans="1:13" x14ac:dyDescent="0.2">
      <c r="A714" s="2">
        <v>73</v>
      </c>
      <c r="B714" s="3">
        <v>45376</v>
      </c>
      <c r="C714" s="4">
        <v>0.60416666666666663</v>
      </c>
      <c r="D714" s="8" t="s">
        <v>13</v>
      </c>
      <c r="G714" s="4" cm="1">
        <f t="array" ref="G7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714" s="4" t="str">
        <f>IF(ch_table[[#This Row],[Subject 1]]&lt;&gt;"House rose", "",SUMIF(ch_table[Day], ch_table[[#This Row],[Day]], ch_table[Duration]))</f>
        <v/>
      </c>
      <c r="I714" s="40">
        <f>SUM(INDEX(ch_table[Duration],1):ch_table[[#This Row],[Duration]])</f>
        <v>21.520833333333325</v>
      </c>
      <c r="J714" s="4" cm="1">
        <f t="array" ref="J7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14" s="4" t="str" cm="1">
        <f t="array" ref="K7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14" s="4" t="str">
        <f>IF(ch_table[[#This Row],[Subject 1]]&lt;&gt;"House rose", "",SUMIF(ch_table[Day], ch_table[[#This Row],[Day]], ch_table[AAT]))</f>
        <v/>
      </c>
      <c r="M714" s="39">
        <f>SUM(INDEX(ch_table[AAT],1):ch_table[[#This Row],[AAT]])</f>
        <v>0.92361111111110972</v>
      </c>
    </row>
    <row r="715" spans="1:13" ht="16" x14ac:dyDescent="0.2">
      <c r="A715" s="2">
        <v>73</v>
      </c>
      <c r="B715" s="3">
        <v>45376</v>
      </c>
      <c r="C715" s="4">
        <v>0.6069444444444444</v>
      </c>
      <c r="D715" s="8" t="s">
        <v>41</v>
      </c>
      <c r="E715" s="9" t="s">
        <v>71</v>
      </c>
      <c r="G715" s="4" cm="1">
        <f t="array" ref="G7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3.4027777777777768E-2</v>
      </c>
      <c r="H715" s="4" t="str">
        <f>IF(ch_table[[#This Row],[Subject 1]]&lt;&gt;"House rose", "",SUMIF(ch_table[Day], ch_table[[#This Row],[Day]], ch_table[Duration]))</f>
        <v/>
      </c>
      <c r="I715" s="40">
        <f>SUM(INDEX(ch_table[Duration],1):ch_table[[#This Row],[Duration]])</f>
        <v>21.554861111111101</v>
      </c>
      <c r="J715" s="4" cm="1">
        <f t="array" ref="J7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15" s="4" t="str" cm="1">
        <f t="array" ref="K7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15" s="4" t="str">
        <f>IF(ch_table[[#This Row],[Subject 1]]&lt;&gt;"House rose", "",SUMIF(ch_table[Day], ch_table[[#This Row],[Day]], ch_table[AAT]))</f>
        <v/>
      </c>
      <c r="M715" s="39">
        <f>SUM(INDEX(ch_table[AAT],1):ch_table[[#This Row],[AAT]])</f>
        <v>0.92361111111110972</v>
      </c>
    </row>
    <row r="716" spans="1:13" ht="16" x14ac:dyDescent="0.2">
      <c r="A716" s="2">
        <v>73</v>
      </c>
      <c r="B716" s="3">
        <v>45376</v>
      </c>
      <c r="C716" s="4">
        <v>0.64097222222222217</v>
      </c>
      <c r="D716" s="8" t="s">
        <v>43</v>
      </c>
      <c r="E716" s="9" t="s">
        <v>71</v>
      </c>
      <c r="G716" s="4" cm="1">
        <f t="array" ref="G7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9.0277777777778567E-3</v>
      </c>
      <c r="H716" s="4" t="str">
        <f>IF(ch_table[[#This Row],[Subject 1]]&lt;&gt;"House rose", "",SUMIF(ch_table[Day], ch_table[[#This Row],[Day]], ch_table[Duration]))</f>
        <v/>
      </c>
      <c r="I716" s="40">
        <f>SUM(INDEX(ch_table[Duration],1):ch_table[[#This Row],[Duration]])</f>
        <v>21.563888888888879</v>
      </c>
      <c r="J716" s="4" cm="1">
        <f t="array" ref="J7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16" s="4" t="str" cm="1">
        <f t="array" ref="K7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16" s="4" t="str">
        <f>IF(ch_table[[#This Row],[Subject 1]]&lt;&gt;"House rose", "",SUMIF(ch_table[Day], ch_table[[#This Row],[Day]], ch_table[AAT]))</f>
        <v/>
      </c>
      <c r="M716" s="39">
        <f>SUM(INDEX(ch_table[AAT],1):ch_table[[#This Row],[AAT]])</f>
        <v>0.92361111111110972</v>
      </c>
    </row>
    <row r="717" spans="1:13" ht="32" x14ac:dyDescent="0.2">
      <c r="A717" s="2">
        <v>73</v>
      </c>
      <c r="B717" s="3">
        <v>45376</v>
      </c>
      <c r="C717" s="4">
        <v>0.65</v>
      </c>
      <c r="D717" s="8" t="s">
        <v>27</v>
      </c>
      <c r="E717" s="9" t="s">
        <v>685</v>
      </c>
      <c r="G717" s="4" cm="1">
        <f t="array" ref="G7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4.7916666666666607E-2</v>
      </c>
      <c r="H717" s="4" t="str">
        <f>IF(ch_table[[#This Row],[Subject 1]]&lt;&gt;"House rose", "",SUMIF(ch_table[Day], ch_table[[#This Row],[Day]], ch_table[Duration]))</f>
        <v/>
      </c>
      <c r="I717" s="40">
        <f>SUM(INDEX(ch_table[Duration],1):ch_table[[#This Row],[Duration]])</f>
        <v>21.611805555555545</v>
      </c>
      <c r="J717" s="4" cm="1">
        <f t="array" ref="J7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17" s="4" t="str" cm="1">
        <f t="array" ref="K7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17" s="4" t="str">
        <f>IF(ch_table[[#This Row],[Subject 1]]&lt;&gt;"House rose", "",SUMIF(ch_table[Day], ch_table[[#This Row],[Day]], ch_table[AAT]))</f>
        <v/>
      </c>
      <c r="M717" s="39">
        <f>SUM(INDEX(ch_table[AAT],1):ch_table[[#This Row],[AAT]])</f>
        <v>0.92361111111110972</v>
      </c>
    </row>
    <row r="718" spans="1:13" ht="32" x14ac:dyDescent="0.2">
      <c r="A718" s="2">
        <v>73</v>
      </c>
      <c r="B718" s="3">
        <v>45376</v>
      </c>
      <c r="C718" s="4">
        <v>0.69791666666666663</v>
      </c>
      <c r="D718" s="8" t="s">
        <v>27</v>
      </c>
      <c r="E718" s="9" t="s">
        <v>686</v>
      </c>
      <c r="G718" s="4" cm="1">
        <f t="array" ref="G7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5.7638888888888906E-2</v>
      </c>
      <c r="H718" s="4" t="str">
        <f>IF(ch_table[[#This Row],[Subject 1]]&lt;&gt;"House rose", "",SUMIF(ch_table[Day], ch_table[[#This Row],[Day]], ch_table[Duration]))</f>
        <v/>
      </c>
      <c r="I718" s="40">
        <f>SUM(INDEX(ch_table[Duration],1):ch_table[[#This Row],[Duration]])</f>
        <v>21.669444444444434</v>
      </c>
      <c r="J718" s="4" cm="1">
        <f t="array" ref="J7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18" s="4" t="str" cm="1">
        <f t="array" ref="K7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18" s="4" t="str">
        <f>IF(ch_table[[#This Row],[Subject 1]]&lt;&gt;"House rose", "",SUMIF(ch_table[Day], ch_table[[#This Row],[Day]], ch_table[AAT]))</f>
        <v/>
      </c>
      <c r="M718" s="39">
        <f>SUM(INDEX(ch_table[AAT],1):ch_table[[#This Row],[AAT]])</f>
        <v>0.92361111111110972</v>
      </c>
    </row>
    <row r="719" spans="1:13" ht="16" x14ac:dyDescent="0.2">
      <c r="A719" s="2">
        <v>73</v>
      </c>
      <c r="B719" s="3">
        <v>45376</v>
      </c>
      <c r="C719" s="4">
        <v>0.75555555555555554</v>
      </c>
      <c r="D719" s="8" t="s">
        <v>73</v>
      </c>
      <c r="E719" s="9" t="s">
        <v>547</v>
      </c>
      <c r="F719" s="9" t="s">
        <v>52</v>
      </c>
      <c r="G719" s="4" cm="1">
        <f t="array" ref="G7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0.12986111111111109</v>
      </c>
      <c r="H719" s="4" t="str">
        <f>IF(ch_table[[#This Row],[Subject 1]]&lt;&gt;"House rose", "",SUMIF(ch_table[Day], ch_table[[#This Row],[Day]], ch_table[Duration]))</f>
        <v/>
      </c>
      <c r="I719" s="40">
        <f>SUM(INDEX(ch_table[Duration],1):ch_table[[#This Row],[Duration]])</f>
        <v>21.799305555555545</v>
      </c>
      <c r="J719" s="4" cm="1">
        <f t="array" ref="J7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19" s="4" t="str" cm="1">
        <f t="array" ref="K7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19" s="4" t="str">
        <f>IF(ch_table[[#This Row],[Subject 1]]&lt;&gt;"House rose", "",SUMIF(ch_table[Day], ch_table[[#This Row],[Day]], ch_table[AAT]))</f>
        <v/>
      </c>
      <c r="M719" s="39">
        <f>SUM(INDEX(ch_table[AAT],1):ch_table[[#This Row],[AAT]])</f>
        <v>0.92361111111110972</v>
      </c>
    </row>
    <row r="720" spans="1:13" ht="16" x14ac:dyDescent="0.2">
      <c r="A720" s="2">
        <v>73</v>
      </c>
      <c r="B720" s="3">
        <v>45376</v>
      </c>
      <c r="C720" s="4">
        <v>0.88541666666666663</v>
      </c>
      <c r="D720" s="8" t="s">
        <v>75</v>
      </c>
      <c r="E720" s="9" t="s">
        <v>547</v>
      </c>
      <c r="F720" s="9" t="s">
        <v>52</v>
      </c>
      <c r="G720" s="4" cm="1">
        <f t="array" ref="G7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9.7222222222222987E-3</v>
      </c>
      <c r="H720" s="4" t="str">
        <f>IF(ch_table[[#This Row],[Subject 1]]&lt;&gt;"House rose", "",SUMIF(ch_table[Day], ch_table[[#This Row],[Day]], ch_table[Duration]))</f>
        <v/>
      </c>
      <c r="I720" s="40">
        <f>SUM(INDEX(ch_table[Duration],1):ch_table[[#This Row],[Duration]])</f>
        <v>21.809027777777768</v>
      </c>
      <c r="J720" s="4" cm="1">
        <f t="array" ref="J7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20" s="4" t="str" cm="1">
        <f t="array" ref="K7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20" s="4" t="str">
        <f>IF(ch_table[[#This Row],[Subject 1]]&lt;&gt;"House rose", "",SUMIF(ch_table[Day], ch_table[[#This Row],[Day]], ch_table[AAT]))</f>
        <v/>
      </c>
      <c r="M720" s="39">
        <f>SUM(INDEX(ch_table[AAT],1):ch_table[[#This Row],[AAT]])</f>
        <v>0.92361111111110972</v>
      </c>
    </row>
    <row r="721" spans="1:13" ht="16" x14ac:dyDescent="0.2">
      <c r="A721" s="2">
        <v>73</v>
      </c>
      <c r="B721" s="3">
        <v>45376</v>
      </c>
      <c r="C721" s="4">
        <v>0.89513888888888893</v>
      </c>
      <c r="D721" s="8" t="s">
        <v>18</v>
      </c>
      <c r="E721" s="9" t="s">
        <v>431</v>
      </c>
      <c r="G721" s="4" cm="1">
        <f t="array" ref="G7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8.3333333333333037E-3</v>
      </c>
      <c r="H721" s="4" t="str">
        <f>IF(ch_table[[#This Row],[Subject 1]]&lt;&gt;"House rose", "",SUMIF(ch_table[Day], ch_table[[#This Row],[Day]], ch_table[Duration]))</f>
        <v/>
      </c>
      <c r="I721" s="40">
        <f>SUM(INDEX(ch_table[Duration],1):ch_table[[#This Row],[Duration]])</f>
        <v>21.817361111111101</v>
      </c>
      <c r="J721" s="4" cm="1">
        <f t="array" ref="J7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21" s="4" t="str" cm="1">
        <f t="array" ref="K7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21" s="4" t="str">
        <f>IF(ch_table[[#This Row],[Subject 1]]&lt;&gt;"House rose", "",SUMIF(ch_table[Day], ch_table[[#This Row],[Day]], ch_table[AAT]))</f>
        <v/>
      </c>
      <c r="M721" s="39">
        <f>SUM(INDEX(ch_table[AAT],1):ch_table[[#This Row],[AAT]])</f>
        <v>0.92361111111110972</v>
      </c>
    </row>
    <row r="722" spans="1:13" ht="64" x14ac:dyDescent="0.2">
      <c r="A722" s="2">
        <v>73</v>
      </c>
      <c r="B722" s="3">
        <v>45376</v>
      </c>
      <c r="C722" s="4">
        <v>0.90347222222222223</v>
      </c>
      <c r="D722" s="8" t="s">
        <v>63</v>
      </c>
      <c r="E722" s="9" t="s">
        <v>687</v>
      </c>
      <c r="G722" s="4" cm="1">
        <f t="array" ref="G7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4.8611111111110938E-3</v>
      </c>
      <c r="H722" s="4" t="str">
        <f>IF(ch_table[[#This Row],[Subject 1]]&lt;&gt;"House rose", "",SUMIF(ch_table[Day], ch_table[[#This Row],[Day]], ch_table[Duration]))</f>
        <v/>
      </c>
      <c r="I722" s="40">
        <f>SUM(INDEX(ch_table[Duration],1):ch_table[[#This Row],[Duration]])</f>
        <v>21.822222222222212</v>
      </c>
      <c r="J722" s="4" cm="1">
        <f t="array" ref="J7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22" s="4" t="str" cm="1">
        <f t="array" ref="K7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22" s="4" t="str">
        <f>IF(ch_table[[#This Row],[Subject 1]]&lt;&gt;"House rose", "",SUMIF(ch_table[Day], ch_table[[#This Row],[Day]], ch_table[AAT]))</f>
        <v/>
      </c>
      <c r="M722" s="39">
        <f>SUM(INDEX(ch_table[AAT],1):ch_table[[#This Row],[AAT]])</f>
        <v>0.92361111111110972</v>
      </c>
    </row>
    <row r="723" spans="1:13" ht="16" x14ac:dyDescent="0.2">
      <c r="A723" s="2">
        <v>73</v>
      </c>
      <c r="B723" s="3">
        <v>45376</v>
      </c>
      <c r="C723" s="4">
        <v>0.90833333333333333</v>
      </c>
      <c r="D723" s="8" t="s">
        <v>20</v>
      </c>
      <c r="E723" s="9" t="s">
        <v>688</v>
      </c>
      <c r="G723" s="4" cm="1">
        <f t="array" ref="G7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1.8055555555555602E-2</v>
      </c>
      <c r="H723" s="4" t="str">
        <f>IF(ch_table[[#This Row],[Subject 1]]&lt;&gt;"House rose", "",SUMIF(ch_table[Day], ch_table[[#This Row],[Day]], ch_table[Duration]))</f>
        <v/>
      </c>
      <c r="I723" s="40">
        <f>SUM(INDEX(ch_table[Duration],1):ch_table[[#This Row],[Duration]])</f>
        <v>21.840277777777768</v>
      </c>
      <c r="J723" s="4" cm="1">
        <f t="array" ref="J7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23" s="4" cm="1">
        <f t="array" ref="K7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9.7222222222222987E-3</v>
      </c>
      <c r="L723" s="4" t="str">
        <f>IF(ch_table[[#This Row],[Subject 1]]&lt;&gt;"House rose", "",SUMIF(ch_table[Day], ch_table[[#This Row],[Day]], ch_table[AAT]))</f>
        <v/>
      </c>
      <c r="M723" s="39">
        <f>SUM(INDEX(ch_table[AAT],1):ch_table[[#This Row],[AAT]])</f>
        <v>0.93333333333333202</v>
      </c>
    </row>
    <row r="724" spans="1:13" x14ac:dyDescent="0.2">
      <c r="A724" s="2">
        <v>73</v>
      </c>
      <c r="B724" s="3">
        <v>45376</v>
      </c>
      <c r="C724" s="4">
        <v>0.92638888888888893</v>
      </c>
      <c r="D724" s="8" t="s">
        <v>22</v>
      </c>
      <c r="G724" s="4" t="str" cm="1">
        <f t="array" ref="G7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724" s="4">
        <f>IF(ch_table[[#This Row],[Subject 1]]&lt;&gt;"House rose", "",SUMIF(ch_table[Day], ch_table[[#This Row],[Day]], ch_table[Duration]))</f>
        <v>0.3222222222222223</v>
      </c>
      <c r="I724" s="40">
        <f>SUM(INDEX(ch_table[Duration],1):ch_table[[#This Row],[Duration]])</f>
        <v>21.840277777777768</v>
      </c>
      <c r="J724" s="4" cm="1">
        <f t="array" ref="J7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24" s="4" t="str" cm="1">
        <f t="array" ref="K7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24" s="4">
        <f>IF(ch_table[[#This Row],[Subject 1]]&lt;&gt;"House rose", "",SUMIF(ch_table[Day], ch_table[[#This Row],[Day]], ch_table[AAT]))</f>
        <v>9.7222222222222987E-3</v>
      </c>
      <c r="M724" s="39">
        <f>SUM(INDEX(ch_table[AAT],1):ch_table[[#This Row],[AAT]])</f>
        <v>0.93333333333333202</v>
      </c>
    </row>
    <row r="725" spans="1:13" x14ac:dyDescent="0.2">
      <c r="A725" s="2">
        <v>74</v>
      </c>
      <c r="B725" s="3">
        <v>45377</v>
      </c>
      <c r="C725" s="4">
        <v>0.47916666666666669</v>
      </c>
      <c r="D725" s="8" t="s">
        <v>13</v>
      </c>
      <c r="G725" s="4" cm="1">
        <f t="array" ref="G7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725" s="4" t="str">
        <f>IF(ch_table[[#This Row],[Subject 1]]&lt;&gt;"House rose", "",SUMIF(ch_table[Day], ch_table[[#This Row],[Day]], ch_table[Duration]))</f>
        <v/>
      </c>
      <c r="I725" s="40">
        <f>SUM(INDEX(ch_table[Duration],1):ch_table[[#This Row],[Duration]])</f>
        <v>21.843055555555544</v>
      </c>
      <c r="J725" s="4" cm="1">
        <f t="array" ref="J7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25" s="4" t="str" cm="1">
        <f t="array" ref="K7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25" s="4" t="str">
        <f>IF(ch_table[[#This Row],[Subject 1]]&lt;&gt;"House rose", "",SUMIF(ch_table[Day], ch_table[[#This Row],[Day]], ch_table[AAT]))</f>
        <v/>
      </c>
      <c r="M725" s="39">
        <f>SUM(INDEX(ch_table[AAT],1):ch_table[[#This Row],[AAT]])</f>
        <v>0.93333333333333202</v>
      </c>
    </row>
    <row r="726" spans="1:13" ht="16" x14ac:dyDescent="0.2">
      <c r="A726" s="2">
        <v>74</v>
      </c>
      <c r="B726" s="3">
        <v>45377</v>
      </c>
      <c r="C726" s="4">
        <v>0.48194444444444445</v>
      </c>
      <c r="D726" s="8" t="s">
        <v>16</v>
      </c>
      <c r="E726" s="9" t="s">
        <v>689</v>
      </c>
      <c r="G726" s="4" cm="1">
        <f t="array" ref="G7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726" s="4" t="str">
        <f>IF(ch_table[[#This Row],[Subject 1]]&lt;&gt;"House rose", "",SUMIF(ch_table[Day], ch_table[[#This Row],[Day]], ch_table[Duration]))</f>
        <v/>
      </c>
      <c r="I726" s="40">
        <f>SUM(INDEX(ch_table[Duration],1):ch_table[[#This Row],[Duration]])</f>
        <v>21.843749999999989</v>
      </c>
      <c r="J726" s="4" cm="1">
        <f t="array" ref="J7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26" s="4" t="str" cm="1">
        <f t="array" ref="K7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26" s="4" t="str">
        <f>IF(ch_table[[#This Row],[Subject 1]]&lt;&gt;"House rose", "",SUMIF(ch_table[Day], ch_table[[#This Row],[Day]], ch_table[AAT]))</f>
        <v/>
      </c>
      <c r="M726" s="39">
        <f>SUM(INDEX(ch_table[AAT],1):ch_table[[#This Row],[AAT]])</f>
        <v>0.93333333333333202</v>
      </c>
    </row>
    <row r="727" spans="1:13" ht="16" x14ac:dyDescent="0.2">
      <c r="A727" s="2">
        <v>74</v>
      </c>
      <c r="B727" s="3">
        <v>45377</v>
      </c>
      <c r="C727" s="4">
        <v>0.4826388888888889</v>
      </c>
      <c r="D727" s="8" t="s">
        <v>41</v>
      </c>
      <c r="E727" s="9" t="s">
        <v>76</v>
      </c>
      <c r="G727" s="4" cm="1">
        <f t="array" ref="G7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2.9861111111111172E-2</v>
      </c>
      <c r="H727" s="4" t="str">
        <f>IF(ch_table[[#This Row],[Subject 1]]&lt;&gt;"House rose", "",SUMIF(ch_table[Day], ch_table[[#This Row],[Day]], ch_table[Duration]))</f>
        <v/>
      </c>
      <c r="I727" s="40">
        <f>SUM(INDEX(ch_table[Duration],1):ch_table[[#This Row],[Duration]])</f>
        <v>21.873611111111099</v>
      </c>
      <c r="J727" s="4" cm="1">
        <f t="array" ref="J7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27" s="4" t="str" cm="1">
        <f t="array" ref="K7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27" s="4" t="str">
        <f>IF(ch_table[[#This Row],[Subject 1]]&lt;&gt;"House rose", "",SUMIF(ch_table[Day], ch_table[[#This Row],[Day]], ch_table[AAT]))</f>
        <v/>
      </c>
      <c r="M727" s="39">
        <f>SUM(INDEX(ch_table[AAT],1):ch_table[[#This Row],[AAT]])</f>
        <v>0.93333333333333202</v>
      </c>
    </row>
    <row r="728" spans="1:13" ht="16" x14ac:dyDescent="0.2">
      <c r="A728" s="2">
        <v>74</v>
      </c>
      <c r="B728" s="3">
        <v>45377</v>
      </c>
      <c r="C728" s="4">
        <v>0.51250000000000007</v>
      </c>
      <c r="D728" s="8" t="s">
        <v>43</v>
      </c>
      <c r="E728" s="9" t="s">
        <v>76</v>
      </c>
      <c r="G728" s="4" cm="1">
        <f t="array" ref="G7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1.4583333333333282E-2</v>
      </c>
      <c r="H728" s="4" t="str">
        <f>IF(ch_table[[#This Row],[Subject 1]]&lt;&gt;"House rose", "",SUMIF(ch_table[Day], ch_table[[#This Row],[Day]], ch_table[Duration]))</f>
        <v/>
      </c>
      <c r="I728" s="40">
        <f>SUM(INDEX(ch_table[Duration],1):ch_table[[#This Row],[Duration]])</f>
        <v>21.888194444444434</v>
      </c>
      <c r="J728" s="4" cm="1">
        <f t="array" ref="J7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28" s="4" t="str" cm="1">
        <f t="array" ref="K7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28" s="4" t="str">
        <f>IF(ch_table[[#This Row],[Subject 1]]&lt;&gt;"House rose", "",SUMIF(ch_table[Day], ch_table[[#This Row],[Day]], ch_table[AAT]))</f>
        <v/>
      </c>
      <c r="M728" s="39">
        <f>SUM(INDEX(ch_table[AAT],1):ch_table[[#This Row],[AAT]])</f>
        <v>0.93333333333333202</v>
      </c>
    </row>
    <row r="729" spans="1:13" ht="32" x14ac:dyDescent="0.2">
      <c r="A729" s="2">
        <v>74</v>
      </c>
      <c r="B729" s="3">
        <v>45377</v>
      </c>
      <c r="C729" s="4">
        <v>0.52708333333333335</v>
      </c>
      <c r="D729" s="8" t="s">
        <v>27</v>
      </c>
      <c r="E729" s="9" t="s">
        <v>690</v>
      </c>
      <c r="G729" s="4" cm="1">
        <f t="array" ref="G7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5.5555555555555469E-2</v>
      </c>
      <c r="H729" s="4" t="str">
        <f>IF(ch_table[[#This Row],[Subject 1]]&lt;&gt;"House rose", "",SUMIF(ch_table[Day], ch_table[[#This Row],[Day]], ch_table[Duration]))</f>
        <v/>
      </c>
      <c r="I729" s="40">
        <f>SUM(INDEX(ch_table[Duration],1):ch_table[[#This Row],[Duration]])</f>
        <v>21.943749999999991</v>
      </c>
      <c r="J729" s="4" cm="1">
        <f t="array" ref="J7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29" s="4" t="str" cm="1">
        <f t="array" ref="K7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29" s="4" t="str">
        <f>IF(ch_table[[#This Row],[Subject 1]]&lt;&gt;"House rose", "",SUMIF(ch_table[Day], ch_table[[#This Row],[Day]], ch_table[AAT]))</f>
        <v/>
      </c>
      <c r="M729" s="39">
        <f>SUM(INDEX(ch_table[AAT],1):ch_table[[#This Row],[AAT]])</f>
        <v>0.93333333333333202</v>
      </c>
    </row>
    <row r="730" spans="1:13" ht="32" x14ac:dyDescent="0.2">
      <c r="A730" s="2">
        <v>74</v>
      </c>
      <c r="B730" s="3">
        <v>45377</v>
      </c>
      <c r="C730" s="4">
        <v>0.58263888888888882</v>
      </c>
      <c r="D730" s="8" t="s">
        <v>27</v>
      </c>
      <c r="E730" s="9" t="s">
        <v>691</v>
      </c>
      <c r="G730" s="4" cm="1">
        <f t="array" ref="G7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2.3611111111111249E-2</v>
      </c>
      <c r="H730" s="4" t="str">
        <f>IF(ch_table[[#This Row],[Subject 1]]&lt;&gt;"House rose", "",SUMIF(ch_table[Day], ch_table[[#This Row],[Day]], ch_table[Duration]))</f>
        <v/>
      </c>
      <c r="I730" s="40">
        <f>SUM(INDEX(ch_table[Duration],1):ch_table[[#This Row],[Duration]])</f>
        <v>21.967361111111103</v>
      </c>
      <c r="J730" s="4" cm="1">
        <f t="array" ref="J7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30" s="4" t="str" cm="1">
        <f t="array" ref="K7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30" s="4" t="str">
        <f>IF(ch_table[[#This Row],[Subject 1]]&lt;&gt;"House rose", "",SUMIF(ch_table[Day], ch_table[[#This Row],[Day]], ch_table[AAT]))</f>
        <v/>
      </c>
      <c r="M730" s="39">
        <f>SUM(INDEX(ch_table[AAT],1):ch_table[[#This Row],[AAT]])</f>
        <v>0.93333333333333202</v>
      </c>
    </row>
    <row r="731" spans="1:13" ht="64" x14ac:dyDescent="0.2">
      <c r="A731" s="2">
        <v>74</v>
      </c>
      <c r="B731" s="3">
        <v>45377</v>
      </c>
      <c r="C731" s="4">
        <v>0.60625000000000007</v>
      </c>
      <c r="D731" s="8" t="s">
        <v>79</v>
      </c>
      <c r="E731" s="9" t="s">
        <v>692</v>
      </c>
      <c r="G731" s="4" cm="1">
        <f t="array" ref="G7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4.8611111111109828E-3</v>
      </c>
      <c r="H731" s="4" t="str">
        <f>IF(ch_table[[#This Row],[Subject 1]]&lt;&gt;"House rose", "",SUMIF(ch_table[Day], ch_table[[#This Row],[Day]], ch_table[Duration]))</f>
        <v/>
      </c>
      <c r="I731" s="40">
        <f>SUM(INDEX(ch_table[Duration],1):ch_table[[#This Row],[Duration]])</f>
        <v>21.972222222222214</v>
      </c>
      <c r="J731" s="4" cm="1">
        <f t="array" ref="J7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31" s="4" t="str" cm="1">
        <f t="array" ref="K7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31" s="4" t="str">
        <f>IF(ch_table[[#This Row],[Subject 1]]&lt;&gt;"House rose", "",SUMIF(ch_table[Day], ch_table[[#This Row],[Day]], ch_table[AAT]))</f>
        <v/>
      </c>
      <c r="M731" s="39">
        <f>SUM(INDEX(ch_table[AAT],1):ch_table[[#This Row],[AAT]])</f>
        <v>0.93333333333333202</v>
      </c>
    </row>
    <row r="732" spans="1:13" ht="16" x14ac:dyDescent="0.2">
      <c r="A732" s="2">
        <v>74</v>
      </c>
      <c r="B732" s="3">
        <v>45377</v>
      </c>
      <c r="C732" s="4">
        <v>0.61111111111111105</v>
      </c>
      <c r="D732" s="8" t="s">
        <v>194</v>
      </c>
      <c r="E732" s="9" t="s">
        <v>693</v>
      </c>
      <c r="G732" s="4" cm="1">
        <f t="array" ref="G7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7.6388888888889728E-3</v>
      </c>
      <c r="H732" s="4" t="str">
        <f>IF(ch_table[[#This Row],[Subject 1]]&lt;&gt;"House rose", "",SUMIF(ch_table[Day], ch_table[[#This Row],[Day]], ch_table[Duration]))</f>
        <v/>
      </c>
      <c r="I732" s="40">
        <f>SUM(INDEX(ch_table[Duration],1):ch_table[[#This Row],[Duration]])</f>
        <v>21.979861111111102</v>
      </c>
      <c r="J732" s="4" cm="1">
        <f t="array" ref="J7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32" s="4" t="str" cm="1">
        <f t="array" ref="K7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32" s="4" t="str">
        <f>IF(ch_table[[#This Row],[Subject 1]]&lt;&gt;"House rose", "",SUMIF(ch_table[Day], ch_table[[#This Row],[Day]], ch_table[AAT]))</f>
        <v/>
      </c>
      <c r="M732" s="39">
        <f>SUM(INDEX(ch_table[AAT],1):ch_table[[#This Row],[AAT]])</f>
        <v>0.93333333333333202</v>
      </c>
    </row>
    <row r="733" spans="1:13" ht="16" x14ac:dyDescent="0.2">
      <c r="A733" s="2">
        <v>74</v>
      </c>
      <c r="B733" s="3">
        <v>45377</v>
      </c>
      <c r="C733" s="4">
        <v>0.61875000000000002</v>
      </c>
      <c r="D733" s="8" t="s">
        <v>119</v>
      </c>
      <c r="E733" s="9" t="s">
        <v>588</v>
      </c>
      <c r="G733" s="4" cm="1">
        <f t="array" ref="G7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6.1111111111111116E-2</v>
      </c>
      <c r="H733" s="4" t="str">
        <f>IF(ch_table[[#This Row],[Subject 1]]&lt;&gt;"House rose", "",SUMIF(ch_table[Day], ch_table[[#This Row],[Day]], ch_table[Duration]))</f>
        <v/>
      </c>
      <c r="I733" s="40">
        <f>SUM(INDEX(ch_table[Duration],1):ch_table[[#This Row],[Duration]])</f>
        <v>22.040972222222212</v>
      </c>
      <c r="J733" s="4" cm="1">
        <f t="array" ref="J7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33" s="4" t="str" cm="1">
        <f t="array" ref="K7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33" s="4" t="str">
        <f>IF(ch_table[[#This Row],[Subject 1]]&lt;&gt;"House rose", "",SUMIF(ch_table[Day], ch_table[[#This Row],[Day]], ch_table[AAT]))</f>
        <v/>
      </c>
      <c r="M733" s="39">
        <f>SUM(INDEX(ch_table[AAT],1):ch_table[[#This Row],[AAT]])</f>
        <v>0.93333333333333202</v>
      </c>
    </row>
    <row r="734" spans="1:13" ht="16" x14ac:dyDescent="0.2">
      <c r="A734" s="2">
        <v>74</v>
      </c>
      <c r="B734" s="3">
        <v>45377</v>
      </c>
      <c r="C734" s="4">
        <v>0.67986111111111114</v>
      </c>
      <c r="D734" s="8" t="s">
        <v>104</v>
      </c>
      <c r="E734" s="9" t="s">
        <v>694</v>
      </c>
      <c r="G734" s="4" cm="1">
        <f t="array" ref="G7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3.0555555555555558E-2</v>
      </c>
      <c r="H734" s="4" t="str">
        <f>IF(ch_table[[#This Row],[Subject 1]]&lt;&gt;"House rose", "",SUMIF(ch_table[Day], ch_table[[#This Row],[Day]], ch_table[Duration]))</f>
        <v/>
      </c>
      <c r="I734" s="40">
        <f>SUM(INDEX(ch_table[Duration],1):ch_table[[#This Row],[Duration]])</f>
        <v>22.071527777777767</v>
      </c>
      <c r="J734" s="4" cm="1">
        <f t="array" ref="J7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34" s="4" t="str" cm="1">
        <f t="array" ref="K7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34" s="4" t="str">
        <f>IF(ch_table[[#This Row],[Subject 1]]&lt;&gt;"House rose", "",SUMIF(ch_table[Day], ch_table[[#This Row],[Day]], ch_table[AAT]))</f>
        <v/>
      </c>
      <c r="M734" s="39">
        <f>SUM(INDEX(ch_table[AAT],1):ch_table[[#This Row],[AAT]])</f>
        <v>0.93333333333333202</v>
      </c>
    </row>
    <row r="735" spans="1:13" ht="48" x14ac:dyDescent="0.2">
      <c r="A735" s="2">
        <v>74</v>
      </c>
      <c r="B735" s="3">
        <v>45377</v>
      </c>
      <c r="C735" s="4">
        <v>0.7104166666666667</v>
      </c>
      <c r="D735" s="8" t="s">
        <v>63</v>
      </c>
      <c r="E735" s="9" t="s">
        <v>695</v>
      </c>
      <c r="G735" s="4" cm="1">
        <f t="array" ref="G7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735" s="4" t="str">
        <f>IF(ch_table[[#This Row],[Subject 1]]&lt;&gt;"House rose", "",SUMIF(ch_table[Day], ch_table[[#This Row],[Day]], ch_table[Duration]))</f>
        <v/>
      </c>
      <c r="I735" s="40">
        <f>SUM(INDEX(ch_table[Duration],1):ch_table[[#This Row],[Duration]])</f>
        <v>22.074999999999989</v>
      </c>
      <c r="J735" s="4" cm="1">
        <f t="array" ref="J7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35" s="4" t="str" cm="1">
        <f t="array" ref="K7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35" s="4" t="str">
        <f>IF(ch_table[[#This Row],[Subject 1]]&lt;&gt;"House rose", "",SUMIF(ch_table[Day], ch_table[[#This Row],[Day]], ch_table[AAT]))</f>
        <v/>
      </c>
      <c r="M735" s="39">
        <f>SUM(INDEX(ch_table[AAT],1):ch_table[[#This Row],[AAT]])</f>
        <v>0.93333333333333202</v>
      </c>
    </row>
    <row r="736" spans="1:13" ht="32" x14ac:dyDescent="0.2">
      <c r="A736" s="2">
        <v>74</v>
      </c>
      <c r="B736" s="3">
        <v>45377</v>
      </c>
      <c r="C736" s="4">
        <v>0.71388888888888891</v>
      </c>
      <c r="D736" s="8" t="s">
        <v>20</v>
      </c>
      <c r="E736" s="9" t="s">
        <v>696</v>
      </c>
      <c r="G736" s="4" cm="1">
        <f t="array" ref="G7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2.0833333333333259E-2</v>
      </c>
      <c r="H736" s="4" t="str">
        <f>IF(ch_table[[#This Row],[Subject 1]]&lt;&gt;"House rose", "",SUMIF(ch_table[Day], ch_table[[#This Row],[Day]], ch_table[Duration]))</f>
        <v/>
      </c>
      <c r="I736" s="40">
        <f>SUM(INDEX(ch_table[Duration],1):ch_table[[#This Row],[Duration]])</f>
        <v>22.095833333333321</v>
      </c>
      <c r="J736" s="4" cm="1">
        <f t="array" ref="J7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36" s="4" t="str" cm="1">
        <f t="array" ref="K7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36" s="4" t="str">
        <f>IF(ch_table[[#This Row],[Subject 1]]&lt;&gt;"House rose", "",SUMIF(ch_table[Day], ch_table[[#This Row],[Day]], ch_table[AAT]))</f>
        <v/>
      </c>
      <c r="M736" s="39">
        <f>SUM(INDEX(ch_table[AAT],1):ch_table[[#This Row],[AAT]])</f>
        <v>0.93333333333333202</v>
      </c>
    </row>
    <row r="737" spans="1:13" x14ac:dyDescent="0.2">
      <c r="A737" s="2">
        <v>74</v>
      </c>
      <c r="B737" s="3">
        <v>45377</v>
      </c>
      <c r="C737" s="4">
        <v>0.73472222222222217</v>
      </c>
      <c r="D737" s="8" t="s">
        <v>22</v>
      </c>
      <c r="G737" s="4" t="str" cm="1">
        <f t="array" ref="G7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737" s="4">
        <f>IF(ch_table[[#This Row],[Subject 1]]&lt;&gt;"House rose", "",SUMIF(ch_table[Day], ch_table[[#This Row],[Day]], ch_table[Duration]))</f>
        <v>0.25555555555555548</v>
      </c>
      <c r="I737" s="40">
        <f>SUM(INDEX(ch_table[Duration],1):ch_table[[#This Row],[Duration]])</f>
        <v>22.095833333333321</v>
      </c>
      <c r="J737" s="4" cm="1">
        <f t="array" ref="J7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37" s="4" t="str" cm="1">
        <f t="array" ref="K7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37" s="4">
        <f>IF(ch_table[[#This Row],[Subject 1]]&lt;&gt;"House rose", "",SUMIF(ch_table[Day], ch_table[[#This Row],[Day]], ch_table[AAT]))</f>
        <v>0</v>
      </c>
      <c r="M737" s="39">
        <f>SUM(INDEX(ch_table[AAT],1):ch_table[[#This Row],[AAT]])</f>
        <v>0.93333333333333202</v>
      </c>
    </row>
    <row r="738" spans="1:13" x14ac:dyDescent="0.2">
      <c r="A738" s="2">
        <v>75</v>
      </c>
      <c r="B738" s="3">
        <v>45397</v>
      </c>
      <c r="C738" s="4">
        <v>0.60416666666666663</v>
      </c>
      <c r="D738" s="8" t="s">
        <v>13</v>
      </c>
      <c r="G738" s="4" cm="1">
        <f t="array" ref="G7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738" s="4" t="str">
        <f>IF(ch_table[[#This Row],[Subject 1]]&lt;&gt;"House rose", "",SUMIF(ch_table[Day], ch_table[[#This Row],[Day]], ch_table[Duration]))</f>
        <v/>
      </c>
      <c r="I738" s="40">
        <f>SUM(INDEX(ch_table[Duration],1):ch_table[[#This Row],[Duration]])</f>
        <v>22.098611111111097</v>
      </c>
      <c r="J738" s="4" cm="1">
        <f t="array" ref="J7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38" s="4" t="str" cm="1">
        <f t="array" ref="K7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38" s="4" t="str">
        <f>IF(ch_table[[#This Row],[Subject 1]]&lt;&gt;"House rose", "",SUMIF(ch_table[Day], ch_table[[#This Row],[Day]], ch_table[AAT]))</f>
        <v/>
      </c>
      <c r="M738" s="39">
        <f>SUM(INDEX(ch_table[AAT],1):ch_table[[#This Row],[AAT]])</f>
        <v>0.93333333333333202</v>
      </c>
    </row>
    <row r="739" spans="1:13" ht="32" x14ac:dyDescent="0.2">
      <c r="A739" s="2">
        <v>75</v>
      </c>
      <c r="B739" s="3">
        <v>45397</v>
      </c>
      <c r="C739" s="4">
        <v>0.6069444444444444</v>
      </c>
      <c r="D739" s="8" t="s">
        <v>16</v>
      </c>
      <c r="E739" s="9" t="s">
        <v>800</v>
      </c>
      <c r="G739" s="4" cm="1">
        <f t="array" ref="G7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6.94444444444553E-4</v>
      </c>
      <c r="H739" s="4" t="str">
        <f>IF(ch_table[[#This Row],[Subject 1]]&lt;&gt;"House rose", "",SUMIF(ch_table[Day], ch_table[[#This Row],[Day]], ch_table[Duration]))</f>
        <v/>
      </c>
      <c r="I739" s="40">
        <f>SUM(INDEX(ch_table[Duration],1):ch_table[[#This Row],[Duration]])</f>
        <v>22.099305555555542</v>
      </c>
      <c r="J739" s="4" cm="1">
        <f t="array" ref="J7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39" s="4" t="str" cm="1">
        <f t="array" ref="K7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39" s="4" t="str">
        <f>IF(ch_table[[#This Row],[Subject 1]]&lt;&gt;"House rose", "",SUMIF(ch_table[Day], ch_table[[#This Row],[Day]], ch_table[AAT]))</f>
        <v/>
      </c>
      <c r="M739" s="39">
        <f>SUM(INDEX(ch_table[AAT],1):ch_table[[#This Row],[AAT]])</f>
        <v>0.93333333333333202</v>
      </c>
    </row>
    <row r="740" spans="1:13" ht="16" x14ac:dyDescent="0.2">
      <c r="A740" s="2">
        <v>75</v>
      </c>
      <c r="B740" s="3">
        <v>45397</v>
      </c>
      <c r="C740" s="4">
        <v>0.60763888888888895</v>
      </c>
      <c r="D740" s="8" t="s">
        <v>41</v>
      </c>
      <c r="E740" s="9" t="s">
        <v>95</v>
      </c>
      <c r="G740" s="4" cm="1">
        <f t="array" ref="G7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3.3333333333333215E-2</v>
      </c>
      <c r="H740" s="4" t="str">
        <f>IF(ch_table[[#This Row],[Subject 1]]&lt;&gt;"House rose", "",SUMIF(ch_table[Day], ch_table[[#This Row],[Day]], ch_table[Duration]))</f>
        <v/>
      </c>
      <c r="I740" s="40">
        <f>SUM(INDEX(ch_table[Duration],1):ch_table[[#This Row],[Duration]])</f>
        <v>22.132638888888877</v>
      </c>
      <c r="J740" s="4" cm="1">
        <f t="array" ref="J7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40" s="4" t="str" cm="1">
        <f t="array" ref="K7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40" s="4" t="str">
        <f>IF(ch_table[[#This Row],[Subject 1]]&lt;&gt;"House rose", "",SUMIF(ch_table[Day], ch_table[[#This Row],[Day]], ch_table[AAT]))</f>
        <v/>
      </c>
      <c r="M740" s="39">
        <f>SUM(INDEX(ch_table[AAT],1):ch_table[[#This Row],[AAT]])</f>
        <v>0.93333333333333202</v>
      </c>
    </row>
    <row r="741" spans="1:13" ht="16" x14ac:dyDescent="0.2">
      <c r="A741" s="2">
        <v>75</v>
      </c>
      <c r="B741" s="3">
        <v>45397</v>
      </c>
      <c r="C741" s="4">
        <v>0.64097222222222217</v>
      </c>
      <c r="D741" s="8" t="s">
        <v>43</v>
      </c>
      <c r="E741" s="9" t="s">
        <v>95</v>
      </c>
      <c r="G741" s="4" cm="1">
        <f t="array" ref="G7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8.3333333333334147E-3</v>
      </c>
      <c r="H741" s="4" t="str">
        <f>IF(ch_table[[#This Row],[Subject 1]]&lt;&gt;"House rose", "",SUMIF(ch_table[Day], ch_table[[#This Row],[Day]], ch_table[Duration]))</f>
        <v/>
      </c>
      <c r="I741" s="40">
        <f>SUM(INDEX(ch_table[Duration],1):ch_table[[#This Row],[Duration]])</f>
        <v>22.14097222222221</v>
      </c>
      <c r="J741" s="4" cm="1">
        <f t="array" ref="J7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41" s="4" t="str" cm="1">
        <f t="array" ref="K7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41" s="4" t="str">
        <f>IF(ch_table[[#This Row],[Subject 1]]&lt;&gt;"House rose", "",SUMIF(ch_table[Day], ch_table[[#This Row],[Day]], ch_table[AAT]))</f>
        <v/>
      </c>
      <c r="M741" s="39">
        <f>SUM(INDEX(ch_table[AAT],1):ch_table[[#This Row],[AAT]])</f>
        <v>0.93333333333333202</v>
      </c>
    </row>
    <row r="742" spans="1:13" ht="16" x14ac:dyDescent="0.2">
      <c r="A742" s="2">
        <v>75</v>
      </c>
      <c r="B742" s="3">
        <v>45397</v>
      </c>
      <c r="C742" s="4">
        <v>0.64930555555555558</v>
      </c>
      <c r="D742" s="8" t="s">
        <v>27</v>
      </c>
      <c r="E742" s="9" t="s">
        <v>801</v>
      </c>
      <c r="G742" s="4" cm="1">
        <f t="array" ref="G7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7.4999999999999956E-2</v>
      </c>
      <c r="H742" s="4" t="str">
        <f>IF(ch_table[[#This Row],[Subject 1]]&lt;&gt;"House rose", "",SUMIF(ch_table[Day], ch_table[[#This Row],[Day]], ch_table[Duration]))</f>
        <v/>
      </c>
      <c r="I742" s="40">
        <f>SUM(INDEX(ch_table[Duration],1):ch_table[[#This Row],[Duration]])</f>
        <v>22.215972222222209</v>
      </c>
      <c r="J742" s="4" cm="1">
        <f t="array" ref="J7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42" s="4" t="str" cm="1">
        <f t="array" ref="K7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42" s="4" t="str">
        <f>IF(ch_table[[#This Row],[Subject 1]]&lt;&gt;"House rose", "",SUMIF(ch_table[Day], ch_table[[#This Row],[Day]], ch_table[AAT]))</f>
        <v/>
      </c>
      <c r="M742" s="39">
        <f>SUM(INDEX(ch_table[AAT],1):ch_table[[#This Row],[AAT]])</f>
        <v>0.93333333333333202</v>
      </c>
    </row>
    <row r="743" spans="1:13" ht="32" x14ac:dyDescent="0.2">
      <c r="A743" s="2">
        <v>75</v>
      </c>
      <c r="B743" s="3">
        <v>45397</v>
      </c>
      <c r="C743" s="4">
        <v>0.72430555555555554</v>
      </c>
      <c r="D743" s="8" t="s">
        <v>27</v>
      </c>
      <c r="E743" s="9" t="s">
        <v>802</v>
      </c>
      <c r="G743" s="4" cm="1">
        <f t="array" ref="G7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6.3194444444444442E-2</v>
      </c>
      <c r="H743" s="4" t="str">
        <f>IF(ch_table[[#This Row],[Subject 1]]&lt;&gt;"House rose", "",SUMIF(ch_table[Day], ch_table[[#This Row],[Day]], ch_table[Duration]))</f>
        <v/>
      </c>
      <c r="I743" s="40">
        <f>SUM(INDEX(ch_table[Duration],1):ch_table[[#This Row],[Duration]])</f>
        <v>22.279166666666654</v>
      </c>
      <c r="J743" s="4" cm="1">
        <f t="array" ref="J7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43" s="4" t="str" cm="1">
        <f t="array" ref="K7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43" s="4" t="str">
        <f>IF(ch_table[[#This Row],[Subject 1]]&lt;&gt;"House rose", "",SUMIF(ch_table[Day], ch_table[[#This Row],[Day]], ch_table[AAT]))</f>
        <v/>
      </c>
      <c r="M743" s="39">
        <f>SUM(INDEX(ch_table[AAT],1):ch_table[[#This Row],[AAT]])</f>
        <v>0.93333333333333202</v>
      </c>
    </row>
    <row r="744" spans="1:13" ht="32" x14ac:dyDescent="0.2">
      <c r="A744" s="2">
        <v>75</v>
      </c>
      <c r="B744" s="3">
        <v>45397</v>
      </c>
      <c r="C744" s="4">
        <v>0.78749999999999998</v>
      </c>
      <c r="D744" s="8" t="s">
        <v>185</v>
      </c>
      <c r="E744" s="9" t="s">
        <v>803</v>
      </c>
      <c r="G744" s="4" cm="1">
        <f t="array" ref="G7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744" s="4" t="str">
        <f>IF(ch_table[[#This Row],[Subject 1]]&lt;&gt;"House rose", "",SUMIF(ch_table[Day], ch_table[[#This Row],[Day]], ch_table[Duration]))</f>
        <v/>
      </c>
      <c r="I744" s="40">
        <f>SUM(INDEX(ch_table[Duration],1):ch_table[[#This Row],[Duration]])</f>
        <v>22.280555555555544</v>
      </c>
      <c r="J744" s="4" cm="1">
        <f t="array" ref="J7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44" s="4" t="str" cm="1">
        <f t="array" ref="K7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44" s="4" t="str">
        <f>IF(ch_table[[#This Row],[Subject 1]]&lt;&gt;"House rose", "",SUMIF(ch_table[Day], ch_table[[#This Row],[Day]], ch_table[AAT]))</f>
        <v/>
      </c>
      <c r="M744" s="39">
        <f>SUM(INDEX(ch_table[AAT],1):ch_table[[#This Row],[AAT]])</f>
        <v>0.93333333333333202</v>
      </c>
    </row>
    <row r="745" spans="1:13" ht="16" x14ac:dyDescent="0.2">
      <c r="A745" s="2">
        <v>75</v>
      </c>
      <c r="B745" s="3">
        <v>45397</v>
      </c>
      <c r="C745" s="4">
        <v>0.78888888888888886</v>
      </c>
      <c r="D745" s="8" t="s">
        <v>177</v>
      </c>
      <c r="E745" s="9" t="s">
        <v>663</v>
      </c>
      <c r="F745" s="9" t="s">
        <v>52</v>
      </c>
      <c r="G745" s="4" cm="1">
        <f t="array" ref="G7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0.12361111111111112</v>
      </c>
      <c r="H745" s="4" t="str">
        <f>IF(ch_table[[#This Row],[Subject 1]]&lt;&gt;"House rose", "",SUMIF(ch_table[Day], ch_table[[#This Row],[Day]], ch_table[Duration]))</f>
        <v/>
      </c>
      <c r="I745" s="40">
        <f>SUM(INDEX(ch_table[Duration],1):ch_table[[#This Row],[Duration]])</f>
        <v>22.404166666666654</v>
      </c>
      <c r="J745" s="4" cm="1">
        <f t="array" ref="J7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45" s="4" t="str" cm="1">
        <f t="array" ref="K7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45" s="4" t="str">
        <f>IF(ch_table[[#This Row],[Subject 1]]&lt;&gt;"House rose", "",SUMIF(ch_table[Day], ch_table[[#This Row],[Day]], ch_table[AAT]))</f>
        <v/>
      </c>
      <c r="M745" s="39">
        <f>SUM(INDEX(ch_table[AAT],1):ch_table[[#This Row],[AAT]])</f>
        <v>0.93333333333333202</v>
      </c>
    </row>
    <row r="746" spans="1:13" ht="32" x14ac:dyDescent="0.2">
      <c r="A746" s="2">
        <v>75</v>
      </c>
      <c r="B746" s="3">
        <v>45397</v>
      </c>
      <c r="C746" s="4">
        <v>0.91249999999999998</v>
      </c>
      <c r="D746" s="8" t="s">
        <v>20</v>
      </c>
      <c r="E746" s="9" t="s">
        <v>804</v>
      </c>
      <c r="G746" s="4" cm="1">
        <f t="array" ref="G7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2.2916666666666696E-2</v>
      </c>
      <c r="H746" s="4" t="str">
        <f>IF(ch_table[[#This Row],[Subject 1]]&lt;&gt;"House rose", "",SUMIF(ch_table[Day], ch_table[[#This Row],[Day]], ch_table[Duration]))</f>
        <v/>
      </c>
      <c r="I746" s="40">
        <f>SUM(INDEX(ch_table[Duration],1):ch_table[[#This Row],[Duration]])</f>
        <v>22.427083333333321</v>
      </c>
      <c r="J746" s="4" cm="1">
        <f t="array" ref="J7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46" s="4" cm="1">
        <f t="array" ref="K7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1.8750000000000044E-2</v>
      </c>
      <c r="L746" s="4" t="str">
        <f>IF(ch_table[[#This Row],[Subject 1]]&lt;&gt;"House rose", "",SUMIF(ch_table[Day], ch_table[[#This Row],[Day]], ch_table[AAT]))</f>
        <v/>
      </c>
      <c r="M746" s="39">
        <f>SUM(INDEX(ch_table[AAT],1):ch_table[[#This Row],[AAT]])</f>
        <v>0.95208333333333206</v>
      </c>
    </row>
    <row r="747" spans="1:13" x14ac:dyDescent="0.2">
      <c r="A747" s="2">
        <v>75</v>
      </c>
      <c r="B747" s="3">
        <v>45397</v>
      </c>
      <c r="C747" s="4">
        <v>0.93541666666666667</v>
      </c>
      <c r="D747" s="8" t="s">
        <v>22</v>
      </c>
      <c r="G747" s="4" t="str" cm="1">
        <f t="array" ref="G7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747" s="4">
        <f>IF(ch_table[[#This Row],[Subject 1]]&lt;&gt;"House rose", "",SUMIF(ch_table[Day], ch_table[[#This Row],[Day]], ch_table[Duration]))</f>
        <v>0.33125000000000004</v>
      </c>
      <c r="I747" s="40">
        <f>SUM(INDEX(ch_table[Duration],1):ch_table[[#This Row],[Duration]])</f>
        <v>22.427083333333321</v>
      </c>
      <c r="J747" s="4" cm="1">
        <f t="array" ref="J7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47" s="4" t="str" cm="1">
        <f t="array" ref="K7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47" s="4">
        <f>IF(ch_table[[#This Row],[Subject 1]]&lt;&gt;"House rose", "",SUMIF(ch_table[Day], ch_table[[#This Row],[Day]], ch_table[AAT]))</f>
        <v>1.8750000000000044E-2</v>
      </c>
      <c r="M747" s="39">
        <f>SUM(INDEX(ch_table[AAT],1):ch_table[[#This Row],[AAT]])</f>
        <v>0.95208333333333206</v>
      </c>
    </row>
    <row r="748" spans="1:13" x14ac:dyDescent="0.2">
      <c r="A748" s="2">
        <v>76</v>
      </c>
      <c r="B748" s="3">
        <v>45398</v>
      </c>
      <c r="C748" s="4">
        <v>0.47916666666666669</v>
      </c>
      <c r="D748" s="8" t="s">
        <v>13</v>
      </c>
      <c r="G748" s="4" cm="1">
        <f t="array" ref="G7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748" s="4" t="str">
        <f>IF(ch_table[[#This Row],[Subject 1]]&lt;&gt;"House rose", "",SUMIF(ch_table[Day], ch_table[[#This Row],[Day]], ch_table[Duration]))</f>
        <v/>
      </c>
      <c r="I748" s="40">
        <f>SUM(INDEX(ch_table[Duration],1):ch_table[[#This Row],[Duration]])</f>
        <v>22.429861111111098</v>
      </c>
      <c r="J748" s="4" cm="1">
        <f t="array" ref="J7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48" s="4" t="str" cm="1">
        <f t="array" ref="K7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48" s="4" t="str">
        <f>IF(ch_table[[#This Row],[Subject 1]]&lt;&gt;"House rose", "",SUMIF(ch_table[Day], ch_table[[#This Row],[Day]], ch_table[AAT]))</f>
        <v/>
      </c>
      <c r="M748" s="39">
        <f>SUM(INDEX(ch_table[AAT],1):ch_table[[#This Row],[AAT]])</f>
        <v>0.95208333333333206</v>
      </c>
    </row>
    <row r="749" spans="1:13" ht="32" x14ac:dyDescent="0.2">
      <c r="A749" s="2">
        <v>76</v>
      </c>
      <c r="B749" s="3">
        <v>45398</v>
      </c>
      <c r="C749" s="4">
        <v>0.48194444444444445</v>
      </c>
      <c r="D749" s="8" t="s">
        <v>16</v>
      </c>
      <c r="E749" s="9" t="s">
        <v>805</v>
      </c>
      <c r="G749" s="4" cm="1">
        <f t="array" ref="G7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749" s="4" t="str">
        <f>IF(ch_table[[#This Row],[Subject 1]]&lt;&gt;"House rose", "",SUMIF(ch_table[Day], ch_table[[#This Row],[Day]], ch_table[Duration]))</f>
        <v/>
      </c>
      <c r="I749" s="40">
        <f>SUM(INDEX(ch_table[Duration],1):ch_table[[#This Row],[Duration]])</f>
        <v>22.430555555555543</v>
      </c>
      <c r="J749" s="4" cm="1">
        <f t="array" ref="J7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49" s="4" t="str" cm="1">
        <f t="array" ref="K7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49" s="4" t="str">
        <f>IF(ch_table[[#This Row],[Subject 1]]&lt;&gt;"House rose", "",SUMIF(ch_table[Day], ch_table[[#This Row],[Day]], ch_table[AAT]))</f>
        <v/>
      </c>
      <c r="M749" s="39">
        <f>SUM(INDEX(ch_table[AAT],1):ch_table[[#This Row],[AAT]])</f>
        <v>0.95208333333333206</v>
      </c>
    </row>
    <row r="750" spans="1:13" ht="16" x14ac:dyDescent="0.2">
      <c r="A750" s="2">
        <v>76</v>
      </c>
      <c r="B750" s="3">
        <v>45398</v>
      </c>
      <c r="C750" s="4">
        <v>0.4826388888888889</v>
      </c>
      <c r="D750" s="8" t="s">
        <v>41</v>
      </c>
      <c r="E750" s="9" t="s">
        <v>100</v>
      </c>
      <c r="G750" s="4" cm="1">
        <f t="array" ref="G7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2.9861111111111172E-2</v>
      </c>
      <c r="H750" s="4" t="str">
        <f>IF(ch_table[[#This Row],[Subject 1]]&lt;&gt;"House rose", "",SUMIF(ch_table[Day], ch_table[[#This Row],[Day]], ch_table[Duration]))</f>
        <v/>
      </c>
      <c r="I750" s="40">
        <f>SUM(INDEX(ch_table[Duration],1):ch_table[[#This Row],[Duration]])</f>
        <v>22.460416666666653</v>
      </c>
      <c r="J750" s="4" cm="1">
        <f t="array" ref="J7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50" s="4" t="str" cm="1">
        <f t="array" ref="K7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50" s="4" t="str">
        <f>IF(ch_table[[#This Row],[Subject 1]]&lt;&gt;"House rose", "",SUMIF(ch_table[Day], ch_table[[#This Row],[Day]], ch_table[AAT]))</f>
        <v/>
      </c>
      <c r="M750" s="39">
        <f>SUM(INDEX(ch_table[AAT],1):ch_table[[#This Row],[AAT]])</f>
        <v>0.95208333333333206</v>
      </c>
    </row>
    <row r="751" spans="1:13" ht="16" x14ac:dyDescent="0.2">
      <c r="A751" s="2">
        <v>76</v>
      </c>
      <c r="B751" s="3">
        <v>45398</v>
      </c>
      <c r="C751" s="4">
        <v>0.51250000000000007</v>
      </c>
      <c r="D751" s="8" t="s">
        <v>43</v>
      </c>
      <c r="E751" s="9" t="s">
        <v>100</v>
      </c>
      <c r="G751" s="4" cm="1">
        <f t="array" ref="G7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1.1805555555555514E-2</v>
      </c>
      <c r="H751" s="4" t="str">
        <f>IF(ch_table[[#This Row],[Subject 1]]&lt;&gt;"House rose", "",SUMIF(ch_table[Day], ch_table[[#This Row],[Day]], ch_table[Duration]))</f>
        <v/>
      </c>
      <c r="I751" s="40">
        <f>SUM(INDEX(ch_table[Duration],1):ch_table[[#This Row],[Duration]])</f>
        <v>22.472222222222207</v>
      </c>
      <c r="J751" s="4" cm="1">
        <f t="array" ref="J7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51" s="4" t="str" cm="1">
        <f t="array" ref="K7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51" s="4" t="str">
        <f>IF(ch_table[[#This Row],[Subject 1]]&lt;&gt;"House rose", "",SUMIF(ch_table[Day], ch_table[[#This Row],[Day]], ch_table[AAT]))</f>
        <v/>
      </c>
      <c r="M751" s="39">
        <f>SUM(INDEX(ch_table[AAT],1):ch_table[[#This Row],[AAT]])</f>
        <v>0.95208333333333206</v>
      </c>
    </row>
    <row r="752" spans="1:13" ht="48" x14ac:dyDescent="0.2">
      <c r="A752" s="2">
        <v>76</v>
      </c>
      <c r="B752" s="3">
        <v>45398</v>
      </c>
      <c r="C752" s="4">
        <v>0.52430555555555558</v>
      </c>
      <c r="D752" s="8" t="s">
        <v>24</v>
      </c>
      <c r="E752" s="9" t="s">
        <v>806</v>
      </c>
      <c r="G752" s="4" cm="1">
        <f t="array" ref="G7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2.8472222222222232E-2</v>
      </c>
      <c r="H752" s="4" t="str">
        <f>IF(ch_table[[#This Row],[Subject 1]]&lt;&gt;"House rose", "",SUMIF(ch_table[Day], ch_table[[#This Row],[Day]], ch_table[Duration]))</f>
        <v/>
      </c>
      <c r="I752" s="40">
        <f>SUM(INDEX(ch_table[Duration],1):ch_table[[#This Row],[Duration]])</f>
        <v>22.500694444444431</v>
      </c>
      <c r="J752" s="4" cm="1">
        <f t="array" ref="J7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52" s="4" t="str" cm="1">
        <f t="array" ref="K7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52" s="4" t="str">
        <f>IF(ch_table[[#This Row],[Subject 1]]&lt;&gt;"House rose", "",SUMIF(ch_table[Day], ch_table[[#This Row],[Day]], ch_table[AAT]))</f>
        <v/>
      </c>
      <c r="M752" s="39">
        <f>SUM(INDEX(ch_table[AAT],1):ch_table[[#This Row],[AAT]])</f>
        <v>0.95208333333333206</v>
      </c>
    </row>
    <row r="753" spans="1:13" ht="16" x14ac:dyDescent="0.2">
      <c r="A753" s="2">
        <v>76</v>
      </c>
      <c r="B753" s="3">
        <v>45398</v>
      </c>
      <c r="C753" s="4">
        <v>0.55277777777777781</v>
      </c>
      <c r="D753" s="8" t="s">
        <v>194</v>
      </c>
      <c r="E753" s="9" t="s">
        <v>807</v>
      </c>
      <c r="G753" s="4" cm="1">
        <f t="array" ref="G7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1.3194444444444398E-2</v>
      </c>
      <c r="H753" s="4" t="str">
        <f>IF(ch_table[[#This Row],[Subject 1]]&lt;&gt;"House rose", "",SUMIF(ch_table[Day], ch_table[[#This Row],[Day]], ch_table[Duration]))</f>
        <v/>
      </c>
      <c r="I753" s="40">
        <f>SUM(INDEX(ch_table[Duration],1):ch_table[[#This Row],[Duration]])</f>
        <v>22.513888888888875</v>
      </c>
      <c r="J753" s="4" cm="1">
        <f t="array" ref="J7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53" s="4" t="str" cm="1">
        <f t="array" ref="K7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53" s="4" t="str">
        <f>IF(ch_table[[#This Row],[Subject 1]]&lt;&gt;"House rose", "",SUMIF(ch_table[Day], ch_table[[#This Row],[Day]], ch_table[AAT]))</f>
        <v/>
      </c>
      <c r="M753" s="39">
        <f>SUM(INDEX(ch_table[AAT],1):ch_table[[#This Row],[AAT]])</f>
        <v>0.95208333333333206</v>
      </c>
    </row>
    <row r="754" spans="1:13" ht="16" hidden="1" x14ac:dyDescent="0.2">
      <c r="A754" s="2">
        <v>76</v>
      </c>
      <c r="B754" s="3">
        <v>45398</v>
      </c>
      <c r="C754" s="4">
        <v>0.56597222222222221</v>
      </c>
      <c r="D754" s="8" t="s">
        <v>80</v>
      </c>
      <c r="E754" s="9" t="s">
        <v>808</v>
      </c>
      <c r="F754" s="9" t="s">
        <v>809</v>
      </c>
      <c r="G754" s="4" cm="1">
        <f t="array" ref="G7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0.23333333333333339</v>
      </c>
      <c r="H754" s="4" t="str">
        <f>IF(ch_table[[#This Row],[Subject 1]]&lt;&gt;"House rose", "",SUMIF(ch_table[Day], ch_table[[#This Row],[Day]], ch_table[Duration]))</f>
        <v/>
      </c>
      <c r="I754" s="40">
        <f>SUM(INDEX(ch_table[Duration],1):ch_table[[#This Row],[Duration]])</f>
        <v>22.747222222222209</v>
      </c>
      <c r="J754" s="4" cm="1">
        <f t="array" ref="J7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54" s="4" cm="1">
        <f t="array" ref="K7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7.6388888888889728E-3</v>
      </c>
      <c r="L754" s="4" t="str">
        <f>IF(ch_table[[#This Row],[Subject 1]]&lt;&gt;"House rose", "",SUMIF(ch_table[Day], ch_table[[#This Row],[Day]], ch_table[AAT]))</f>
        <v/>
      </c>
      <c r="M754" s="39">
        <f>SUM(INDEX(ch_table[AAT],1):ch_table[[#This Row],[AAT]])</f>
        <v>0.95972222222222103</v>
      </c>
    </row>
    <row r="755" spans="1:13" ht="16" x14ac:dyDescent="0.2">
      <c r="A755" s="2">
        <v>76</v>
      </c>
      <c r="B755" s="3">
        <v>45398</v>
      </c>
      <c r="C755" s="4">
        <v>0.7993055555555556</v>
      </c>
      <c r="D755" s="8" t="s">
        <v>63</v>
      </c>
      <c r="E755" s="9" t="s">
        <v>811</v>
      </c>
      <c r="G755" s="4" cm="1">
        <f t="array" ref="G7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1.3888888888887729E-3</v>
      </c>
      <c r="H755" s="4" t="str">
        <f>IF(ch_table[[#This Row],[Subject 1]]&lt;&gt;"House rose", "",SUMIF(ch_table[Day], ch_table[[#This Row],[Day]], ch_table[Duration]))</f>
        <v/>
      </c>
      <c r="I755" s="40">
        <f>SUM(INDEX(ch_table[Duration],1):ch_table[[#This Row],[Duration]])</f>
        <v>22.748611111111099</v>
      </c>
      <c r="J755" s="4" cm="1">
        <f t="array" ref="J7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55" s="4" cm="1">
        <f t="array" ref="K7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1.3888888888887729E-3</v>
      </c>
      <c r="L755" s="4" t="str">
        <f>IF(ch_table[[#This Row],[Subject 1]]&lt;&gt;"House rose", "",SUMIF(ch_table[Day], ch_table[[#This Row],[Day]], ch_table[AAT]))</f>
        <v/>
      </c>
      <c r="M755" s="39">
        <f>SUM(INDEX(ch_table[AAT],1):ch_table[[#This Row],[AAT]])</f>
        <v>0.96111111111110981</v>
      </c>
    </row>
    <row r="756" spans="1:13" ht="16" x14ac:dyDescent="0.2">
      <c r="A756" s="2">
        <v>76</v>
      </c>
      <c r="B756" s="3">
        <v>45398</v>
      </c>
      <c r="C756" s="4">
        <v>0.80069444444444438</v>
      </c>
      <c r="D756" s="8" t="s">
        <v>20</v>
      </c>
      <c r="E756" s="9" t="s">
        <v>812</v>
      </c>
      <c r="G756" s="4" cm="1">
        <f t="array" ref="G7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2.0138888888888928E-2</v>
      </c>
      <c r="H756" s="4" t="str">
        <f>IF(ch_table[[#This Row],[Subject 1]]&lt;&gt;"House rose", "",SUMIF(ch_table[Day], ch_table[[#This Row],[Day]], ch_table[Duration]))</f>
        <v/>
      </c>
      <c r="I756" s="40">
        <f>SUM(INDEX(ch_table[Duration],1):ch_table[[#This Row],[Duration]])</f>
        <v>22.76874999999999</v>
      </c>
      <c r="J756" s="4" cm="1">
        <f t="array" ref="J7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56" s="4" cm="1">
        <f t="array" ref="K7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2.0138888888888928E-2</v>
      </c>
      <c r="L756" s="4" t="str">
        <f>IF(ch_table[[#This Row],[Subject 1]]&lt;&gt;"House rose", "",SUMIF(ch_table[Day], ch_table[[#This Row],[Day]], ch_table[AAT]))</f>
        <v/>
      </c>
      <c r="M756" s="39">
        <f>SUM(INDEX(ch_table[AAT],1):ch_table[[#This Row],[AAT]])</f>
        <v>0.98124999999999873</v>
      </c>
    </row>
    <row r="757" spans="1:13" ht="16" x14ac:dyDescent="0.2">
      <c r="A757" s="2">
        <v>76</v>
      </c>
      <c r="B757" s="3">
        <v>45398</v>
      </c>
      <c r="C757" s="4">
        <v>0.8208333333333333</v>
      </c>
      <c r="D757" s="8" t="s">
        <v>22</v>
      </c>
      <c r="E757" s="9" t="s">
        <v>812</v>
      </c>
      <c r="G757" s="4" t="str" cm="1">
        <f t="array" ref="G7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757" s="4">
        <f>IF(ch_table[[#This Row],[Subject 1]]&lt;&gt;"House rose", "",SUMIF(ch_table[Day], ch_table[[#This Row],[Day]], ch_table[Duration]))</f>
        <v>0.34166666666666662</v>
      </c>
      <c r="I757" s="40">
        <f>SUM(INDEX(ch_table[Duration],1):ch_table[[#This Row],[Duration]])</f>
        <v>22.76874999999999</v>
      </c>
      <c r="J757" s="4" cm="1">
        <f t="array" ref="J7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57" s="4" t="str" cm="1">
        <f t="array" ref="K7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57" s="4">
        <f>IF(ch_table[[#This Row],[Subject 1]]&lt;&gt;"House rose", "",SUMIF(ch_table[Day], ch_table[[#This Row],[Day]], ch_table[AAT]))</f>
        <v>2.9166666666666674E-2</v>
      </c>
      <c r="M757" s="39">
        <f>SUM(INDEX(ch_table[AAT],1):ch_table[[#This Row],[AAT]])</f>
        <v>0.98124999999999873</v>
      </c>
    </row>
    <row r="758" spans="1:13" x14ac:dyDescent="0.2">
      <c r="A758" s="2">
        <v>77</v>
      </c>
      <c r="B758" s="3">
        <v>45399</v>
      </c>
      <c r="C758" s="4">
        <v>0.47916666666666669</v>
      </c>
      <c r="D758" s="8" t="s">
        <v>13</v>
      </c>
      <c r="G758" s="4" cm="1">
        <f t="array" ref="G7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758" s="4" t="str">
        <f>IF(ch_table[[#This Row],[Subject 1]]&lt;&gt;"House rose", "",SUMIF(ch_table[Day], ch_table[[#This Row],[Day]], ch_table[Duration]))</f>
        <v/>
      </c>
      <c r="I758" s="40">
        <f>SUM(INDEX(ch_table[Duration],1):ch_table[[#This Row],[Duration]])</f>
        <v>22.771527777777766</v>
      </c>
      <c r="J758" s="4" cm="1">
        <f t="array" ref="J7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58" s="4" t="str" cm="1">
        <f t="array" ref="K7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58" s="4" t="str">
        <f>IF(ch_table[[#This Row],[Subject 1]]&lt;&gt;"House rose", "",SUMIF(ch_table[Day], ch_table[[#This Row],[Day]], ch_table[AAT]))</f>
        <v/>
      </c>
      <c r="M758" s="39">
        <f>SUM(INDEX(ch_table[AAT],1):ch_table[[#This Row],[AAT]])</f>
        <v>0.98124999999999873</v>
      </c>
    </row>
    <row r="759" spans="1:13" ht="16" x14ac:dyDescent="0.2">
      <c r="A759" s="2">
        <v>77</v>
      </c>
      <c r="B759" s="3">
        <v>45399</v>
      </c>
      <c r="C759" s="4">
        <v>0.48194444444444445</v>
      </c>
      <c r="D759" s="8" t="s">
        <v>41</v>
      </c>
      <c r="E759" s="9" t="s">
        <v>57</v>
      </c>
      <c r="G759" s="4" cm="1">
        <f t="array" ref="G7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1.3194444444444398E-2</v>
      </c>
      <c r="H759" s="4" t="str">
        <f>IF(ch_table[[#This Row],[Subject 1]]&lt;&gt;"House rose", "",SUMIF(ch_table[Day], ch_table[[#This Row],[Day]], ch_table[Duration]))</f>
        <v/>
      </c>
      <c r="I759" s="40">
        <f>SUM(INDEX(ch_table[Duration],1):ch_table[[#This Row],[Duration]])</f>
        <v>22.784722222222211</v>
      </c>
      <c r="J759" s="4" cm="1">
        <f t="array" ref="J7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59" s="4" t="str" cm="1">
        <f t="array" ref="K7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59" s="4" t="str">
        <f>IF(ch_table[[#This Row],[Subject 1]]&lt;&gt;"House rose", "",SUMIF(ch_table[Day], ch_table[[#This Row],[Day]], ch_table[AAT]))</f>
        <v/>
      </c>
      <c r="M759" s="39">
        <f>SUM(INDEX(ch_table[AAT],1):ch_table[[#This Row],[AAT]])</f>
        <v>0.98124999999999873</v>
      </c>
    </row>
    <row r="760" spans="1:13" ht="16" x14ac:dyDescent="0.2">
      <c r="A760" s="2">
        <v>77</v>
      </c>
      <c r="B760" s="3">
        <v>45399</v>
      </c>
      <c r="C760" s="4">
        <v>0.49513888888888885</v>
      </c>
      <c r="D760" s="8" t="s">
        <v>43</v>
      </c>
      <c r="E760" s="9" t="s">
        <v>57</v>
      </c>
      <c r="G760" s="4" cm="1">
        <f t="array" ref="G7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4.8611111111111494E-3</v>
      </c>
      <c r="H760" s="4" t="str">
        <f>IF(ch_table[[#This Row],[Subject 1]]&lt;&gt;"House rose", "",SUMIF(ch_table[Day], ch_table[[#This Row],[Day]], ch_table[Duration]))</f>
        <v/>
      </c>
      <c r="I760" s="40">
        <f>SUM(INDEX(ch_table[Duration],1):ch_table[[#This Row],[Duration]])</f>
        <v>22.789583333333322</v>
      </c>
      <c r="J760" s="4" cm="1">
        <f t="array" ref="J7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60" s="4" t="str" cm="1">
        <f t="array" ref="K7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60" s="4" t="str">
        <f>IF(ch_table[[#This Row],[Subject 1]]&lt;&gt;"House rose", "",SUMIF(ch_table[Day], ch_table[[#This Row],[Day]], ch_table[AAT]))</f>
        <v/>
      </c>
      <c r="M760" s="39">
        <f>SUM(INDEX(ch_table[AAT],1):ch_table[[#This Row],[AAT]])</f>
        <v>0.98124999999999873</v>
      </c>
    </row>
    <row r="761" spans="1:13" ht="16" x14ac:dyDescent="0.2">
      <c r="A761" s="2">
        <v>77</v>
      </c>
      <c r="B761" s="3">
        <v>45399</v>
      </c>
      <c r="C761" s="4">
        <v>0.5</v>
      </c>
      <c r="D761" s="8" t="s">
        <v>41</v>
      </c>
      <c r="E761" s="9" t="s">
        <v>456</v>
      </c>
      <c r="G761" s="4" cm="1">
        <f t="array" ref="G7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2.5694444444444464E-2</v>
      </c>
      <c r="H761" s="4" t="str">
        <f>IF(ch_table[[#This Row],[Subject 1]]&lt;&gt;"House rose", "",SUMIF(ch_table[Day], ch_table[[#This Row],[Day]], ch_table[Duration]))</f>
        <v/>
      </c>
      <c r="I761" s="40">
        <f>SUM(INDEX(ch_table[Duration],1):ch_table[[#This Row],[Duration]])</f>
        <v>22.815277777777766</v>
      </c>
      <c r="J761" s="4" cm="1">
        <f t="array" ref="J7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61" s="4" t="str" cm="1">
        <f t="array" ref="K7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61" s="4" t="str">
        <f>IF(ch_table[[#This Row],[Subject 1]]&lt;&gt;"House rose", "",SUMIF(ch_table[Day], ch_table[[#This Row],[Day]], ch_table[AAT]))</f>
        <v/>
      </c>
      <c r="M761" s="39">
        <f>SUM(INDEX(ch_table[AAT],1):ch_table[[#This Row],[AAT]])</f>
        <v>0.98124999999999873</v>
      </c>
    </row>
    <row r="762" spans="1:13" ht="64" x14ac:dyDescent="0.2">
      <c r="A762" s="2">
        <v>77</v>
      </c>
      <c r="B762" s="3">
        <v>45399</v>
      </c>
      <c r="C762" s="4">
        <v>0.52569444444444446</v>
      </c>
      <c r="D762" s="8" t="s">
        <v>24</v>
      </c>
      <c r="E762" s="9" t="s">
        <v>813</v>
      </c>
      <c r="G762" s="4" cm="1">
        <f t="array" ref="G7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5.0694444444444486E-2</v>
      </c>
      <c r="H762" s="4" t="str">
        <f>IF(ch_table[[#This Row],[Subject 1]]&lt;&gt;"House rose", "",SUMIF(ch_table[Day], ch_table[[#This Row],[Day]], ch_table[Duration]))</f>
        <v/>
      </c>
      <c r="I762" s="40">
        <f>SUM(INDEX(ch_table[Duration],1):ch_table[[#This Row],[Duration]])</f>
        <v>22.865972222222211</v>
      </c>
      <c r="J762" s="4" cm="1">
        <f t="array" ref="J7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62" s="4" t="str" cm="1">
        <f t="array" ref="K7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62" s="4" t="str">
        <f>IF(ch_table[[#This Row],[Subject 1]]&lt;&gt;"House rose", "",SUMIF(ch_table[Day], ch_table[[#This Row],[Day]], ch_table[AAT]))</f>
        <v/>
      </c>
      <c r="M762" s="39">
        <f>SUM(INDEX(ch_table[AAT],1):ch_table[[#This Row],[AAT]])</f>
        <v>0.98124999999999873</v>
      </c>
    </row>
    <row r="763" spans="1:13" ht="64" x14ac:dyDescent="0.2">
      <c r="A763" s="2">
        <v>77</v>
      </c>
      <c r="B763" s="3">
        <v>45399</v>
      </c>
      <c r="C763" s="4">
        <v>0.57638888888888895</v>
      </c>
      <c r="D763" s="8" t="s">
        <v>24</v>
      </c>
      <c r="E763" s="9" t="s">
        <v>814</v>
      </c>
      <c r="G763" s="4" cm="1">
        <f t="array" ref="G7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2.0138888888888817E-2</v>
      </c>
      <c r="H763" s="4" t="str">
        <f>IF(ch_table[[#This Row],[Subject 1]]&lt;&gt;"House rose", "",SUMIF(ch_table[Day], ch_table[[#This Row],[Day]], ch_table[Duration]))</f>
        <v/>
      </c>
      <c r="I763" s="40">
        <f>SUM(INDEX(ch_table[Duration],1):ch_table[[#This Row],[Duration]])</f>
        <v>22.886111111111099</v>
      </c>
      <c r="J763" s="4" cm="1">
        <f t="array" ref="J7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63" s="4" t="str" cm="1">
        <f t="array" ref="K7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63" s="4" t="str">
        <f>IF(ch_table[[#This Row],[Subject 1]]&lt;&gt;"House rose", "",SUMIF(ch_table[Day], ch_table[[#This Row],[Day]], ch_table[AAT]))</f>
        <v/>
      </c>
      <c r="M763" s="39">
        <f>SUM(INDEX(ch_table[AAT],1):ch_table[[#This Row],[AAT]])</f>
        <v>0.98124999999999873</v>
      </c>
    </row>
    <row r="764" spans="1:13" ht="16" x14ac:dyDescent="0.2">
      <c r="A764" s="2">
        <v>77</v>
      </c>
      <c r="B764" s="3">
        <v>45399</v>
      </c>
      <c r="C764" s="4">
        <v>0.59652777777777777</v>
      </c>
      <c r="D764" s="8" t="s">
        <v>194</v>
      </c>
      <c r="E764" s="9" t="s">
        <v>815</v>
      </c>
      <c r="G764" s="4" cm="1">
        <f t="array" ref="G7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7.6388888888888618E-3</v>
      </c>
      <c r="H764" s="4" t="str">
        <f>IF(ch_table[[#This Row],[Subject 1]]&lt;&gt;"House rose", "",SUMIF(ch_table[Day], ch_table[[#This Row],[Day]], ch_table[Duration]))</f>
        <v/>
      </c>
      <c r="I764" s="40">
        <f>SUM(INDEX(ch_table[Duration],1):ch_table[[#This Row],[Duration]])</f>
        <v>22.893749999999986</v>
      </c>
      <c r="J764" s="4" cm="1">
        <f t="array" ref="J7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64" s="4" t="str" cm="1">
        <f t="array" ref="K7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64" s="4" t="str">
        <f>IF(ch_table[[#This Row],[Subject 1]]&lt;&gt;"House rose", "",SUMIF(ch_table[Day], ch_table[[#This Row],[Day]], ch_table[AAT]))</f>
        <v/>
      </c>
      <c r="M764" s="39">
        <f>SUM(INDEX(ch_table[AAT],1):ch_table[[#This Row],[AAT]])</f>
        <v>0.98124999999999873</v>
      </c>
    </row>
    <row r="765" spans="1:13" ht="16" x14ac:dyDescent="0.2">
      <c r="A765" s="2">
        <v>77</v>
      </c>
      <c r="B765" s="3">
        <v>45399</v>
      </c>
      <c r="C765" s="4">
        <v>0.60416666666666663</v>
      </c>
      <c r="D765" s="8" t="s">
        <v>177</v>
      </c>
      <c r="E765" s="9" t="s">
        <v>461</v>
      </c>
      <c r="F765" s="9" t="s">
        <v>52</v>
      </c>
      <c r="G765" s="4" cm="1">
        <f t="array" ref="G7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7.9166666666666607E-2</v>
      </c>
      <c r="H765" s="4" t="str">
        <f>IF(ch_table[[#This Row],[Subject 1]]&lt;&gt;"House rose", "",SUMIF(ch_table[Day], ch_table[[#This Row],[Day]], ch_table[Duration]))</f>
        <v/>
      </c>
      <c r="I765" s="40">
        <f>SUM(INDEX(ch_table[Duration],1):ch_table[[#This Row],[Duration]])</f>
        <v>22.972916666666652</v>
      </c>
      <c r="J765" s="4" cm="1">
        <f t="array" ref="J7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65" s="4" t="str" cm="1">
        <f t="array" ref="K7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65" s="4" t="str">
        <f>IF(ch_table[[#This Row],[Subject 1]]&lt;&gt;"House rose", "",SUMIF(ch_table[Day], ch_table[[#This Row],[Day]], ch_table[AAT]))</f>
        <v/>
      </c>
      <c r="M765" s="39">
        <f>SUM(INDEX(ch_table[AAT],1):ch_table[[#This Row],[AAT]])</f>
        <v>0.98124999999999873</v>
      </c>
    </row>
    <row r="766" spans="1:13" ht="32" x14ac:dyDescent="0.2">
      <c r="A766" s="2">
        <v>77</v>
      </c>
      <c r="B766" s="3">
        <v>45399</v>
      </c>
      <c r="C766" s="4">
        <v>0.68333333333333324</v>
      </c>
      <c r="D766" s="8" t="s">
        <v>80</v>
      </c>
      <c r="E766" s="9" t="s">
        <v>981</v>
      </c>
      <c r="F766" s="9" t="s">
        <v>52</v>
      </c>
      <c r="G766" s="4" cm="1">
        <f t="array" ref="G7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0.10000000000000009</v>
      </c>
      <c r="H766" s="4" t="str">
        <f>IF(ch_table[[#This Row],[Subject 1]]&lt;&gt;"House rose", "",SUMIF(ch_table[Day], ch_table[[#This Row],[Day]], ch_table[Duration]))</f>
        <v/>
      </c>
      <c r="I766" s="40">
        <f>SUM(INDEX(ch_table[Duration],1):ch_table[[#This Row],[Duration]])</f>
        <v>23.072916666666654</v>
      </c>
      <c r="J766" s="4" cm="1">
        <f t="array" ref="J7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66" s="4" t="str" cm="1">
        <f t="array" ref="K7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66" s="4" t="str">
        <f>IF(ch_table[[#This Row],[Subject 1]]&lt;&gt;"House rose", "",SUMIF(ch_table[Day], ch_table[[#This Row],[Day]], ch_table[AAT]))</f>
        <v/>
      </c>
      <c r="M766" s="39">
        <f>SUM(INDEX(ch_table[AAT],1):ch_table[[#This Row],[AAT]])</f>
        <v>0.98124999999999873</v>
      </c>
    </row>
    <row r="767" spans="1:13" ht="32" x14ac:dyDescent="0.2">
      <c r="A767" s="2">
        <v>77</v>
      </c>
      <c r="B767" s="3">
        <v>45399</v>
      </c>
      <c r="C767" s="4">
        <v>0.78333333333333333</v>
      </c>
      <c r="D767" s="8" t="s">
        <v>63</v>
      </c>
      <c r="E767" s="9" t="s">
        <v>816</v>
      </c>
      <c r="G767" s="4" cm="1">
        <f t="array" ref="G7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767" s="4" t="str">
        <f>IF(ch_table[[#This Row],[Subject 1]]&lt;&gt;"House rose", "",SUMIF(ch_table[Day], ch_table[[#This Row],[Day]], ch_table[Duration]))</f>
        <v/>
      </c>
      <c r="I767" s="40">
        <f>SUM(INDEX(ch_table[Duration],1):ch_table[[#This Row],[Duration]])</f>
        <v>23.074999999999989</v>
      </c>
      <c r="J767" s="4" cm="1">
        <f t="array" ref="J7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67" s="4" t="str" cm="1">
        <f t="array" ref="K7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67" s="4" t="str">
        <f>IF(ch_table[[#This Row],[Subject 1]]&lt;&gt;"House rose", "",SUMIF(ch_table[Day], ch_table[[#This Row],[Day]], ch_table[AAT]))</f>
        <v/>
      </c>
      <c r="M767" s="39">
        <f>SUM(INDEX(ch_table[AAT],1):ch_table[[#This Row],[AAT]])</f>
        <v>0.98124999999999873</v>
      </c>
    </row>
    <row r="768" spans="1:13" ht="16" x14ac:dyDescent="0.2">
      <c r="A768" s="2">
        <v>77</v>
      </c>
      <c r="B768" s="3">
        <v>45399</v>
      </c>
      <c r="C768" s="4">
        <v>0.78541666666666676</v>
      </c>
      <c r="D768" s="8" t="s">
        <v>20</v>
      </c>
      <c r="E768" s="9" t="s">
        <v>817</v>
      </c>
      <c r="G768" s="4" cm="1">
        <f t="array" ref="G7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1.8055555555555491E-2</v>
      </c>
      <c r="H768" s="4" t="str">
        <f>IF(ch_table[[#This Row],[Subject 1]]&lt;&gt;"House rose", "",SUMIF(ch_table[Day], ch_table[[#This Row],[Day]], ch_table[Duration]))</f>
        <v/>
      </c>
      <c r="I768" s="40">
        <f>SUM(INDEX(ch_table[Duration],1):ch_table[[#This Row],[Duration]])</f>
        <v>23.093055555555544</v>
      </c>
      <c r="J768" s="4" cm="1">
        <f t="array" ref="J7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68" s="4" cm="1">
        <f t="array" ref="K7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1.1805555555555625E-2</v>
      </c>
      <c r="L768" s="4" t="str">
        <f>IF(ch_table[[#This Row],[Subject 1]]&lt;&gt;"House rose", "",SUMIF(ch_table[Day], ch_table[[#This Row],[Day]], ch_table[AAT]))</f>
        <v/>
      </c>
      <c r="M768" s="39">
        <f>SUM(INDEX(ch_table[AAT],1):ch_table[[#This Row],[AAT]])</f>
        <v>0.99305555555555436</v>
      </c>
    </row>
    <row r="769" spans="1:13" x14ac:dyDescent="0.2">
      <c r="A769" s="2">
        <v>77</v>
      </c>
      <c r="B769" s="3">
        <v>45399</v>
      </c>
      <c r="C769" s="4">
        <v>0.80347222222222225</v>
      </c>
      <c r="D769" s="8" t="s">
        <v>22</v>
      </c>
      <c r="G769" s="4" t="str" cm="1">
        <f t="array" ref="G7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769" s="4">
        <f>IF(ch_table[[#This Row],[Subject 1]]&lt;&gt;"House rose", "",SUMIF(ch_table[Day], ch_table[[#This Row],[Day]], ch_table[Duration]))</f>
        <v>0.32430555555555557</v>
      </c>
      <c r="I769" s="40">
        <f>SUM(INDEX(ch_table[Duration],1):ch_table[[#This Row],[Duration]])</f>
        <v>23.093055555555544</v>
      </c>
      <c r="J769" s="4" cm="1">
        <f t="array" ref="J7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69" s="4" t="str" cm="1">
        <f t="array" ref="K7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69" s="4">
        <f>IF(ch_table[[#This Row],[Subject 1]]&lt;&gt;"House rose", "",SUMIF(ch_table[Day], ch_table[[#This Row],[Day]], ch_table[AAT]))</f>
        <v>1.1805555555555625E-2</v>
      </c>
      <c r="M769" s="39">
        <f>SUM(INDEX(ch_table[AAT],1):ch_table[[#This Row],[AAT]])</f>
        <v>0.99305555555555436</v>
      </c>
    </row>
    <row r="770" spans="1:13" x14ac:dyDescent="0.2">
      <c r="A770" s="2">
        <v>78</v>
      </c>
      <c r="B770" s="3">
        <v>45400</v>
      </c>
      <c r="C770" s="4">
        <v>0.39583333333333331</v>
      </c>
      <c r="D770" s="8" t="s">
        <v>13</v>
      </c>
      <c r="G770" s="4" cm="1">
        <f t="array" ref="G7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770" s="4" t="str">
        <f>IF(ch_table[[#This Row],[Subject 1]]&lt;&gt;"House rose", "",SUMIF(ch_table[Day], ch_table[[#This Row],[Day]], ch_table[Duration]))</f>
        <v/>
      </c>
      <c r="I770" s="40">
        <f>SUM(INDEX(ch_table[Duration],1):ch_table[[#This Row],[Duration]])</f>
        <v>23.095833333333321</v>
      </c>
      <c r="J770" s="4" cm="1">
        <f t="array" ref="J7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70" s="4" t="str" cm="1">
        <f t="array" ref="K7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70" s="4" t="str">
        <f>IF(ch_table[[#This Row],[Subject 1]]&lt;&gt;"House rose", "",SUMIF(ch_table[Day], ch_table[[#This Row],[Day]], ch_table[AAT]))</f>
        <v/>
      </c>
      <c r="M770" s="39">
        <f>SUM(INDEX(ch_table[AAT],1):ch_table[[#This Row],[AAT]])</f>
        <v>0.99305555555555436</v>
      </c>
    </row>
    <row r="771" spans="1:13" ht="16" x14ac:dyDescent="0.2">
      <c r="A771" s="2">
        <v>78</v>
      </c>
      <c r="B771" s="3">
        <v>45400</v>
      </c>
      <c r="C771" s="4">
        <v>0.39861111111111108</v>
      </c>
      <c r="D771" s="8" t="s">
        <v>41</v>
      </c>
      <c r="E771" s="9" t="s">
        <v>65</v>
      </c>
      <c r="G771" s="4" cm="1">
        <f t="array" ref="G7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3.0555555555555614E-2</v>
      </c>
      <c r="H771" s="4" t="str">
        <f>IF(ch_table[[#This Row],[Subject 1]]&lt;&gt;"House rose", "",SUMIF(ch_table[Day], ch_table[[#This Row],[Day]], ch_table[Duration]))</f>
        <v/>
      </c>
      <c r="I771" s="40">
        <f>SUM(INDEX(ch_table[Duration],1):ch_table[[#This Row],[Duration]])</f>
        <v>23.126388888888876</v>
      </c>
      <c r="J771" s="4" cm="1">
        <f t="array" ref="J7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71" s="4" t="str" cm="1">
        <f t="array" ref="K7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71" s="4" t="str">
        <f>IF(ch_table[[#This Row],[Subject 1]]&lt;&gt;"House rose", "",SUMIF(ch_table[Day], ch_table[[#This Row],[Day]], ch_table[AAT]))</f>
        <v/>
      </c>
      <c r="M771" s="39">
        <f>SUM(INDEX(ch_table[AAT],1):ch_table[[#This Row],[AAT]])</f>
        <v>0.99305555555555436</v>
      </c>
    </row>
    <row r="772" spans="1:13" ht="64" x14ac:dyDescent="0.2">
      <c r="A772" s="2">
        <v>78</v>
      </c>
      <c r="B772" s="3">
        <v>45400</v>
      </c>
      <c r="C772" s="4">
        <v>0.4291666666666667</v>
      </c>
      <c r="D772" s="8" t="s">
        <v>41</v>
      </c>
      <c r="E772" s="9" t="s">
        <v>439</v>
      </c>
      <c r="G772" s="4" cm="1">
        <f t="array" ref="G7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1.1805555555555569E-2</v>
      </c>
      <c r="H772" s="4" t="str">
        <f>IF(ch_table[[#This Row],[Subject 1]]&lt;&gt;"House rose", "",SUMIF(ch_table[Day], ch_table[[#This Row],[Day]], ch_table[Duration]))</f>
        <v/>
      </c>
      <c r="I772" s="40">
        <f>SUM(INDEX(ch_table[Duration],1):ch_table[[#This Row],[Duration]])</f>
        <v>23.13819444444443</v>
      </c>
      <c r="J772" s="4" cm="1">
        <f t="array" ref="J7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72" s="4" t="str" cm="1">
        <f t="array" ref="K7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72" s="4" t="str">
        <f>IF(ch_table[[#This Row],[Subject 1]]&lt;&gt;"House rose", "",SUMIF(ch_table[Day], ch_table[[#This Row],[Day]], ch_table[AAT]))</f>
        <v/>
      </c>
      <c r="M772" s="39">
        <f>SUM(INDEX(ch_table[AAT],1):ch_table[[#This Row],[AAT]])</f>
        <v>0.99305555555555436</v>
      </c>
    </row>
    <row r="773" spans="1:13" ht="16" x14ac:dyDescent="0.2">
      <c r="A773" s="2">
        <v>78</v>
      </c>
      <c r="B773" s="3">
        <v>45400</v>
      </c>
      <c r="C773" s="4">
        <v>0.44097222222222227</v>
      </c>
      <c r="D773" s="8" t="s">
        <v>35</v>
      </c>
      <c r="E773" s="9" t="s">
        <v>36</v>
      </c>
      <c r="G773" s="4" cm="1">
        <f t="array" ref="G7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5.9027777777777735E-2</v>
      </c>
      <c r="H773" s="4" t="str">
        <f>IF(ch_table[[#This Row],[Subject 1]]&lt;&gt;"House rose", "",SUMIF(ch_table[Day], ch_table[[#This Row],[Day]], ch_table[Duration]))</f>
        <v/>
      </c>
      <c r="I773" s="40">
        <f>SUM(INDEX(ch_table[Duration],1):ch_table[[#This Row],[Duration]])</f>
        <v>23.197222222222209</v>
      </c>
      <c r="J773" s="4" cm="1">
        <f t="array" ref="J7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73" s="4" t="str" cm="1">
        <f t="array" ref="K7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73" s="4" t="str">
        <f>IF(ch_table[[#This Row],[Subject 1]]&lt;&gt;"House rose", "",SUMIF(ch_table[Day], ch_table[[#This Row],[Day]], ch_table[AAT]))</f>
        <v/>
      </c>
      <c r="M773" s="39">
        <f>SUM(INDEX(ch_table[AAT],1):ch_table[[#This Row],[AAT]])</f>
        <v>0.99305555555555436</v>
      </c>
    </row>
    <row r="774" spans="1:13" ht="64" x14ac:dyDescent="0.2">
      <c r="A774" s="2">
        <v>78</v>
      </c>
      <c r="B774" s="3">
        <v>45400</v>
      </c>
      <c r="C774" s="4">
        <v>0.5</v>
      </c>
      <c r="D774" s="8" t="s">
        <v>192</v>
      </c>
      <c r="E774" s="9" t="s">
        <v>818</v>
      </c>
      <c r="G774" s="4" cm="1">
        <f t="array" ref="G7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1.3194444444444398E-2</v>
      </c>
      <c r="H774" s="4" t="str">
        <f>IF(ch_table[[#This Row],[Subject 1]]&lt;&gt;"House rose", "",SUMIF(ch_table[Day], ch_table[[#This Row],[Day]], ch_table[Duration]))</f>
        <v/>
      </c>
      <c r="I774" s="40">
        <f>SUM(INDEX(ch_table[Duration],1):ch_table[[#This Row],[Duration]])</f>
        <v>23.210416666666653</v>
      </c>
      <c r="J774" s="4" cm="1">
        <f t="array" ref="J7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74" s="4" t="str" cm="1">
        <f t="array" ref="K7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74" s="4" t="str">
        <f>IF(ch_table[[#This Row],[Subject 1]]&lt;&gt;"House rose", "",SUMIF(ch_table[Day], ch_table[[#This Row],[Day]], ch_table[AAT]))</f>
        <v/>
      </c>
      <c r="M774" s="39">
        <f>SUM(INDEX(ch_table[AAT],1):ch_table[[#This Row],[AAT]])</f>
        <v>0.99305555555555436</v>
      </c>
    </row>
    <row r="775" spans="1:13" ht="16" x14ac:dyDescent="0.2">
      <c r="A775" s="2">
        <v>78</v>
      </c>
      <c r="B775" s="3">
        <v>45400</v>
      </c>
      <c r="C775" s="4">
        <v>0.5131944444444444</v>
      </c>
      <c r="D775" s="8" t="s">
        <v>165</v>
      </c>
      <c r="E775" s="9" t="s">
        <v>819</v>
      </c>
      <c r="G775" s="4" cm="1">
        <f t="array" ref="G7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9.3055555555555669E-2</v>
      </c>
      <c r="H775" s="4" t="str">
        <f>IF(ch_table[[#This Row],[Subject 1]]&lt;&gt;"House rose", "",SUMIF(ch_table[Day], ch_table[[#This Row],[Day]], ch_table[Duration]))</f>
        <v/>
      </c>
      <c r="I775" s="40">
        <f>SUM(INDEX(ch_table[Duration],1):ch_table[[#This Row],[Duration]])</f>
        <v>23.303472222222208</v>
      </c>
      <c r="J775" s="4" cm="1">
        <f t="array" ref="J7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75" s="4" t="str" cm="1">
        <f t="array" ref="K7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75" s="4" t="str">
        <f>IF(ch_table[[#This Row],[Subject 1]]&lt;&gt;"House rose", "",SUMIF(ch_table[Day], ch_table[[#This Row],[Day]], ch_table[AAT]))</f>
        <v/>
      </c>
      <c r="M775" s="39">
        <f>SUM(INDEX(ch_table[AAT],1):ch_table[[#This Row],[AAT]])</f>
        <v>0.99305555555555436</v>
      </c>
    </row>
    <row r="776" spans="1:13" ht="16" x14ac:dyDescent="0.2">
      <c r="A776" s="2">
        <v>78</v>
      </c>
      <c r="B776" s="3">
        <v>45400</v>
      </c>
      <c r="C776" s="4">
        <v>0.60625000000000007</v>
      </c>
      <c r="D776" s="8" t="s">
        <v>165</v>
      </c>
      <c r="E776" s="9" t="s">
        <v>820</v>
      </c>
      <c r="G776" s="4" cm="1">
        <f t="array" ref="G7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0.10069444444444431</v>
      </c>
      <c r="H776" s="4" t="str">
        <f>IF(ch_table[[#This Row],[Subject 1]]&lt;&gt;"House rose", "",SUMIF(ch_table[Day], ch_table[[#This Row],[Day]], ch_table[Duration]))</f>
        <v/>
      </c>
      <c r="I776" s="40">
        <f>SUM(INDEX(ch_table[Duration],1):ch_table[[#This Row],[Duration]])</f>
        <v>23.404166666666651</v>
      </c>
      <c r="J776" s="4" cm="1">
        <f t="array" ref="J7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76" s="4" t="str" cm="1">
        <f t="array" ref="K7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76" s="4" t="str">
        <f>IF(ch_table[[#This Row],[Subject 1]]&lt;&gt;"House rose", "",SUMIF(ch_table[Day], ch_table[[#This Row],[Day]], ch_table[AAT]))</f>
        <v/>
      </c>
      <c r="M776" s="39">
        <f>SUM(INDEX(ch_table[AAT],1):ch_table[[#This Row],[AAT]])</f>
        <v>0.99305555555555436</v>
      </c>
    </row>
    <row r="777" spans="1:13" ht="32" x14ac:dyDescent="0.2">
      <c r="A777" s="2">
        <v>78</v>
      </c>
      <c r="B777" s="3">
        <v>45400</v>
      </c>
      <c r="C777" s="4">
        <v>0.70694444444444438</v>
      </c>
      <c r="D777" s="8" t="s">
        <v>63</v>
      </c>
      <c r="E777" s="9" t="s">
        <v>821</v>
      </c>
      <c r="G777" s="4" cm="1">
        <f t="array" ref="G7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6.94444444444553E-4</v>
      </c>
      <c r="H777" s="4" t="str">
        <f>IF(ch_table[[#This Row],[Subject 1]]&lt;&gt;"House rose", "",SUMIF(ch_table[Day], ch_table[[#This Row],[Day]], ch_table[Duration]))</f>
        <v/>
      </c>
      <c r="I777" s="40">
        <f>SUM(INDEX(ch_table[Duration],1):ch_table[[#This Row],[Duration]])</f>
        <v>23.404861111111096</v>
      </c>
      <c r="J777" s="4" cm="1">
        <f t="array" ref="J7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77" s="4" t="str" cm="1">
        <f t="array" ref="K7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77" s="4" t="str">
        <f>IF(ch_table[[#This Row],[Subject 1]]&lt;&gt;"House rose", "",SUMIF(ch_table[Day], ch_table[[#This Row],[Day]], ch_table[AAT]))</f>
        <v/>
      </c>
      <c r="M777" s="39">
        <f>SUM(INDEX(ch_table[AAT],1):ch_table[[#This Row],[AAT]])</f>
        <v>0.99305555555555436</v>
      </c>
    </row>
    <row r="778" spans="1:13" ht="32" x14ac:dyDescent="0.2">
      <c r="A778" s="2">
        <v>78</v>
      </c>
      <c r="B778" s="3">
        <v>45400</v>
      </c>
      <c r="C778" s="4">
        <v>0.70763888888888893</v>
      </c>
      <c r="D778" s="8" t="s">
        <v>20</v>
      </c>
      <c r="E778" s="9" t="s">
        <v>826</v>
      </c>
      <c r="G778" s="4" cm="1">
        <f t="array" ref="G7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7.6388888888888618E-3</v>
      </c>
      <c r="H778" s="4" t="str">
        <f>IF(ch_table[[#This Row],[Subject 1]]&lt;&gt;"House rose", "",SUMIF(ch_table[Day], ch_table[[#This Row],[Day]], ch_table[Duration]))</f>
        <v/>
      </c>
      <c r="I778" s="40">
        <f>SUM(INDEX(ch_table[Duration],1):ch_table[[#This Row],[Duration]])</f>
        <v>23.412499999999984</v>
      </c>
      <c r="J778" s="4" cm="1">
        <f t="array" ref="J7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78" s="4" cm="1">
        <f t="array" ref="K7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6.9444444444444198E-3</v>
      </c>
      <c r="L778" s="4" t="str">
        <f>IF(ch_table[[#This Row],[Subject 1]]&lt;&gt;"House rose", "",SUMIF(ch_table[Day], ch_table[[#This Row],[Day]], ch_table[AAT]))</f>
        <v/>
      </c>
      <c r="M778" s="39">
        <f>SUM(INDEX(ch_table[AAT],1):ch_table[[#This Row],[AAT]])</f>
        <v>0.99999999999999878</v>
      </c>
    </row>
    <row r="779" spans="1:13" x14ac:dyDescent="0.2">
      <c r="A779" s="2">
        <v>78</v>
      </c>
      <c r="B779" s="3">
        <v>45400</v>
      </c>
      <c r="C779" s="4">
        <v>0.71527777777777779</v>
      </c>
      <c r="D779" s="8" t="s">
        <v>22</v>
      </c>
      <c r="G779" s="4" t="str" cm="1">
        <f t="array" ref="G7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779" s="4">
        <f>IF(ch_table[[#This Row],[Subject 1]]&lt;&gt;"House rose", "",SUMIF(ch_table[Day], ch_table[[#This Row],[Day]], ch_table[Duration]))</f>
        <v>0.31944444444444448</v>
      </c>
      <c r="I779" s="40">
        <f>SUM(INDEX(ch_table[Duration],1):ch_table[[#This Row],[Duration]])</f>
        <v>23.412499999999984</v>
      </c>
      <c r="J779" s="4" cm="1">
        <f t="array" ref="J7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79" s="4" t="str" cm="1">
        <f t="array" ref="K7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79" s="4">
        <f>IF(ch_table[[#This Row],[Subject 1]]&lt;&gt;"House rose", "",SUMIF(ch_table[Day], ch_table[[#This Row],[Day]], ch_table[AAT]))</f>
        <v>6.9444444444444198E-3</v>
      </c>
      <c r="M779" s="39">
        <f>SUM(INDEX(ch_table[AAT],1):ch_table[[#This Row],[AAT]])</f>
        <v>0.99999999999999878</v>
      </c>
    </row>
    <row r="780" spans="1:13" x14ac:dyDescent="0.2">
      <c r="A780" s="2">
        <v>79</v>
      </c>
      <c r="B780" s="3">
        <v>45401</v>
      </c>
      <c r="C780" s="4">
        <v>0.39583333333333331</v>
      </c>
      <c r="D780" s="8" t="s">
        <v>13</v>
      </c>
      <c r="G780" s="4" cm="1">
        <f t="array" ref="G7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4.1666666666666519E-3</v>
      </c>
      <c r="H780" s="4" t="str">
        <f>IF(ch_table[[#This Row],[Subject 1]]&lt;&gt;"House rose", "",SUMIF(ch_table[Day], ch_table[[#This Row],[Day]], ch_table[Duration]))</f>
        <v/>
      </c>
      <c r="I780" s="40">
        <f>SUM(INDEX(ch_table[Duration],1):ch_table[[#This Row],[Duration]])</f>
        <v>23.41666666666665</v>
      </c>
      <c r="J780" s="4" cm="1">
        <f t="array" ref="J7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780" s="4" t="str" cm="1">
        <f t="array" ref="K7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80" s="4" t="str">
        <f>IF(ch_table[[#This Row],[Subject 1]]&lt;&gt;"House rose", "",SUMIF(ch_table[Day], ch_table[[#This Row],[Day]], ch_table[AAT]))</f>
        <v/>
      </c>
      <c r="M780" s="39">
        <f>SUM(INDEX(ch_table[AAT],1):ch_table[[#This Row],[AAT]])</f>
        <v>0.99999999999999878</v>
      </c>
    </row>
    <row r="781" spans="1:13" ht="16" hidden="1" x14ac:dyDescent="0.2">
      <c r="A781" s="2">
        <v>79</v>
      </c>
      <c r="B781" s="3">
        <v>45401</v>
      </c>
      <c r="C781" s="4">
        <v>0.39999999999999997</v>
      </c>
      <c r="D781" s="8" t="s">
        <v>73</v>
      </c>
      <c r="E781" s="9" t="s">
        <v>471</v>
      </c>
      <c r="F781" s="9" t="s">
        <v>470</v>
      </c>
      <c r="G781" s="4" cm="1">
        <f t="array" ref="G7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5.8333333333333348E-2</v>
      </c>
      <c r="H781" s="4" t="str">
        <f>IF(ch_table[[#This Row],[Subject 1]]&lt;&gt;"House rose", "",SUMIF(ch_table[Day], ch_table[[#This Row],[Day]], ch_table[Duration]))</f>
        <v/>
      </c>
      <c r="I781" s="40">
        <f>SUM(INDEX(ch_table[Duration],1):ch_table[[#This Row],[Duration]])</f>
        <v>23.474999999999984</v>
      </c>
      <c r="J781" s="4" cm="1">
        <f t="array" ref="J7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781" s="4" t="str" cm="1">
        <f t="array" ref="K7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81" s="4" t="str">
        <f>IF(ch_table[[#This Row],[Subject 1]]&lt;&gt;"House rose", "",SUMIF(ch_table[Day], ch_table[[#This Row],[Day]], ch_table[AAT]))</f>
        <v/>
      </c>
      <c r="M781" s="39">
        <f>SUM(INDEX(ch_table[AAT],1):ch_table[[#This Row],[AAT]])</f>
        <v>0.99999999999999878</v>
      </c>
    </row>
    <row r="782" spans="1:13" ht="16" hidden="1" x14ac:dyDescent="0.2">
      <c r="A782" s="2">
        <v>79</v>
      </c>
      <c r="B782" s="3">
        <v>45401</v>
      </c>
      <c r="C782" s="4">
        <v>0.45833333333333331</v>
      </c>
      <c r="D782" s="8" t="s">
        <v>75</v>
      </c>
      <c r="E782" s="9" t="s">
        <v>471</v>
      </c>
      <c r="F782" s="9" t="s">
        <v>470</v>
      </c>
      <c r="G782" s="4" cm="1">
        <f t="array" ref="G7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782" s="4" t="str">
        <f>IF(ch_table[[#This Row],[Subject 1]]&lt;&gt;"House rose", "",SUMIF(ch_table[Day], ch_table[[#This Row],[Day]], ch_table[Duration]))</f>
        <v/>
      </c>
      <c r="I782" s="40">
        <f>SUM(INDEX(ch_table[Duration],1):ch_table[[#This Row],[Duration]])</f>
        <v>23.504166666666649</v>
      </c>
      <c r="J782" s="4" cm="1">
        <f t="array" ref="J7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782" s="4" t="str" cm="1">
        <f t="array" ref="K7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82" s="4" t="str">
        <f>IF(ch_table[[#This Row],[Subject 1]]&lt;&gt;"House rose", "",SUMIF(ch_table[Day], ch_table[[#This Row],[Day]], ch_table[AAT]))</f>
        <v/>
      </c>
      <c r="M782" s="39">
        <f>SUM(INDEX(ch_table[AAT],1):ch_table[[#This Row],[AAT]])</f>
        <v>0.99999999999999878</v>
      </c>
    </row>
    <row r="783" spans="1:13" ht="16" hidden="1" x14ac:dyDescent="0.2">
      <c r="A783" s="2">
        <v>79</v>
      </c>
      <c r="B783" s="3">
        <v>45401</v>
      </c>
      <c r="C783" s="4">
        <v>0.48749999999999999</v>
      </c>
      <c r="D783" s="8" t="s">
        <v>73</v>
      </c>
      <c r="E783" s="9" t="s">
        <v>469</v>
      </c>
      <c r="F783" s="9" t="s">
        <v>470</v>
      </c>
      <c r="G783" s="4" cm="1">
        <f t="array" ref="G7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783" s="4" t="str">
        <f>IF(ch_table[[#This Row],[Subject 1]]&lt;&gt;"House rose", "",SUMIF(ch_table[Day], ch_table[[#This Row],[Day]], ch_table[Duration]))</f>
        <v/>
      </c>
      <c r="I783" s="40">
        <f>SUM(INDEX(ch_table[Duration],1):ch_table[[#This Row],[Duration]])</f>
        <v>23.506944444444425</v>
      </c>
      <c r="J783" s="4" cm="1">
        <f t="array" ref="J7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783" s="4" t="str" cm="1">
        <f t="array" ref="K7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83" s="4" t="str">
        <f>IF(ch_table[[#This Row],[Subject 1]]&lt;&gt;"House rose", "",SUMIF(ch_table[Day], ch_table[[#This Row],[Day]], ch_table[AAT]))</f>
        <v/>
      </c>
      <c r="M783" s="39">
        <f>SUM(INDEX(ch_table[AAT],1):ch_table[[#This Row],[AAT]])</f>
        <v>0.99999999999999878</v>
      </c>
    </row>
    <row r="784" spans="1:13" ht="16" hidden="1" x14ac:dyDescent="0.2">
      <c r="A784" s="2">
        <v>79</v>
      </c>
      <c r="B784" s="3">
        <v>45401</v>
      </c>
      <c r="C784" s="4">
        <v>0.49027777777777781</v>
      </c>
      <c r="D784" s="8" t="s">
        <v>75</v>
      </c>
      <c r="E784" s="9" t="s">
        <v>469</v>
      </c>
      <c r="F784" s="9" t="s">
        <v>470</v>
      </c>
      <c r="G784" s="4" cm="1">
        <f t="array" ref="G7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2.2916666666666585E-2</v>
      </c>
      <c r="H784" s="4" t="str">
        <f>IF(ch_table[[#This Row],[Subject 1]]&lt;&gt;"House rose", "",SUMIF(ch_table[Day], ch_table[[#This Row],[Day]], ch_table[Duration]))</f>
        <v/>
      </c>
      <c r="I784" s="40">
        <f>SUM(INDEX(ch_table[Duration],1):ch_table[[#This Row],[Duration]])</f>
        <v>23.529861111111092</v>
      </c>
      <c r="J784" s="4" cm="1">
        <f t="array" ref="J7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784" s="4" t="str" cm="1">
        <f t="array" ref="K7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84" s="4" t="str">
        <f>IF(ch_table[[#This Row],[Subject 1]]&lt;&gt;"House rose", "",SUMIF(ch_table[Day], ch_table[[#This Row],[Day]], ch_table[AAT]))</f>
        <v/>
      </c>
      <c r="M784" s="39">
        <f>SUM(INDEX(ch_table[AAT],1):ch_table[[#This Row],[AAT]])</f>
        <v>0.99999999999999878</v>
      </c>
    </row>
    <row r="785" spans="1:13" ht="16" hidden="1" x14ac:dyDescent="0.2">
      <c r="A785" s="2">
        <v>79</v>
      </c>
      <c r="B785" s="3">
        <v>45401</v>
      </c>
      <c r="C785" s="4">
        <v>0.5131944444444444</v>
      </c>
      <c r="D785" s="8" t="s">
        <v>73</v>
      </c>
      <c r="E785" s="9" t="s">
        <v>822</v>
      </c>
      <c r="F785" s="9" t="s">
        <v>470</v>
      </c>
      <c r="G785" s="4" cm="1">
        <f t="array" ref="G7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6.94444444444553E-4</v>
      </c>
      <c r="H785" s="4" t="str">
        <f>IF(ch_table[[#This Row],[Subject 1]]&lt;&gt;"House rose", "",SUMIF(ch_table[Day], ch_table[[#This Row],[Day]], ch_table[Duration]))</f>
        <v/>
      </c>
      <c r="I785" s="40">
        <f>SUM(INDEX(ch_table[Duration],1):ch_table[[#This Row],[Duration]])</f>
        <v>23.530555555555537</v>
      </c>
      <c r="J785" s="4" cm="1">
        <f t="array" ref="J7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785" s="4" t="str" cm="1">
        <f t="array" ref="K7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85" s="4" t="str">
        <f>IF(ch_table[[#This Row],[Subject 1]]&lt;&gt;"House rose", "",SUMIF(ch_table[Day], ch_table[[#This Row],[Day]], ch_table[AAT]))</f>
        <v/>
      </c>
      <c r="M785" s="39">
        <f>SUM(INDEX(ch_table[AAT],1):ch_table[[#This Row],[AAT]])</f>
        <v>0.99999999999999878</v>
      </c>
    </row>
    <row r="786" spans="1:13" ht="16" hidden="1" x14ac:dyDescent="0.2">
      <c r="A786" s="2">
        <v>79</v>
      </c>
      <c r="B786" s="3">
        <v>45401</v>
      </c>
      <c r="C786" s="4">
        <v>0.51388888888888895</v>
      </c>
      <c r="D786" s="8" t="s">
        <v>75</v>
      </c>
      <c r="E786" s="9" t="s">
        <v>822</v>
      </c>
      <c r="F786" s="9" t="s">
        <v>470</v>
      </c>
      <c r="G786" s="4" cm="1">
        <f t="array" ref="G7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5.9722222222222232E-2</v>
      </c>
      <c r="H786" s="4" t="str">
        <f>IF(ch_table[[#This Row],[Subject 1]]&lt;&gt;"House rose", "",SUMIF(ch_table[Day], ch_table[[#This Row],[Day]], ch_table[Duration]))</f>
        <v/>
      </c>
      <c r="I786" s="40">
        <f>SUM(INDEX(ch_table[Duration],1):ch_table[[#This Row],[Duration]])</f>
        <v>23.590277777777761</v>
      </c>
      <c r="J786" s="4" cm="1">
        <f t="array" ref="J7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786" s="4" t="str" cm="1">
        <f t="array" ref="K7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86" s="4" t="str">
        <f>IF(ch_table[[#This Row],[Subject 1]]&lt;&gt;"House rose", "",SUMIF(ch_table[Day], ch_table[[#This Row],[Day]], ch_table[AAT]))</f>
        <v/>
      </c>
      <c r="M786" s="39">
        <f>SUM(INDEX(ch_table[AAT],1):ch_table[[#This Row],[AAT]])</f>
        <v>0.99999999999999878</v>
      </c>
    </row>
    <row r="787" spans="1:13" ht="16" hidden="1" x14ac:dyDescent="0.2">
      <c r="A787" s="2">
        <v>79</v>
      </c>
      <c r="B787" s="3">
        <v>45401</v>
      </c>
      <c r="C787" s="4">
        <v>0.57361111111111118</v>
      </c>
      <c r="D787" s="8" t="s">
        <v>80</v>
      </c>
      <c r="E787" s="9" t="s">
        <v>823</v>
      </c>
      <c r="F787" s="9" t="s">
        <v>470</v>
      </c>
      <c r="G787" s="4" cm="1">
        <f t="array" ref="G7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3.4027777777777768E-2</v>
      </c>
      <c r="H787" s="4" t="str">
        <f>IF(ch_table[[#This Row],[Subject 1]]&lt;&gt;"House rose", "",SUMIF(ch_table[Day], ch_table[[#This Row],[Day]], ch_table[Duration]))</f>
        <v/>
      </c>
      <c r="I787" s="40">
        <f>SUM(INDEX(ch_table[Duration],1):ch_table[[#This Row],[Duration]])</f>
        <v>23.624305555555537</v>
      </c>
      <c r="J787" s="4" cm="1">
        <f t="array" ref="J7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787" s="4" cm="1">
        <f t="array" ref="K7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3.4722222222219878E-3</v>
      </c>
      <c r="L787" s="4" t="str">
        <f>IF(ch_table[[#This Row],[Subject 1]]&lt;&gt;"House rose", "",SUMIF(ch_table[Day], ch_table[[#This Row],[Day]], ch_table[AAT]))</f>
        <v/>
      </c>
      <c r="M787" s="39">
        <f>SUM(INDEX(ch_table[AAT],1):ch_table[[#This Row],[AAT]])</f>
        <v>1.0034722222222208</v>
      </c>
    </row>
    <row r="788" spans="1:13" ht="32" x14ac:dyDescent="0.2">
      <c r="A788" s="2">
        <v>79</v>
      </c>
      <c r="B788" s="3">
        <v>45401</v>
      </c>
      <c r="C788" s="4">
        <v>0.60763888888888895</v>
      </c>
      <c r="D788" s="8" t="s">
        <v>63</v>
      </c>
      <c r="E788" s="9" t="s">
        <v>824</v>
      </c>
      <c r="G788" s="4" cm="1">
        <f t="array" ref="G7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788" s="4" t="str">
        <f>IF(ch_table[[#This Row],[Subject 1]]&lt;&gt;"House rose", "",SUMIF(ch_table[Day], ch_table[[#This Row],[Day]], ch_table[Duration]))</f>
        <v/>
      </c>
      <c r="I788" s="40">
        <f>SUM(INDEX(ch_table[Duration],1):ch_table[[#This Row],[Duration]])</f>
        <v>23.625694444444427</v>
      </c>
      <c r="J788" s="4" cm="1">
        <f t="array" ref="J7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788" s="4" cm="1">
        <f t="array" ref="K7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788" s="4" t="str">
        <f>IF(ch_table[[#This Row],[Subject 1]]&lt;&gt;"House rose", "",SUMIF(ch_table[Day], ch_table[[#This Row],[Day]], ch_table[AAT]))</f>
        <v/>
      </c>
      <c r="M788" s="39">
        <f>SUM(INDEX(ch_table[AAT],1):ch_table[[#This Row],[AAT]])</f>
        <v>1.0048611111111097</v>
      </c>
    </row>
    <row r="789" spans="1:13" ht="16" x14ac:dyDescent="0.2">
      <c r="A789" s="2">
        <v>79</v>
      </c>
      <c r="B789" s="3">
        <v>45401</v>
      </c>
      <c r="C789" s="4">
        <v>0.60902777777777783</v>
      </c>
      <c r="D789" s="8" t="s">
        <v>20</v>
      </c>
      <c r="E789" s="9" t="s">
        <v>825</v>
      </c>
      <c r="G789" s="4" cm="1">
        <f t="array" ref="G7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1.388888888888884E-2</v>
      </c>
      <c r="H789" s="4" t="str">
        <f>IF(ch_table[[#This Row],[Subject 1]]&lt;&gt;"House rose", "",SUMIF(ch_table[Day], ch_table[[#This Row],[Day]], ch_table[Duration]))</f>
        <v/>
      </c>
      <c r="I789" s="40">
        <f>SUM(INDEX(ch_table[Duration],1):ch_table[[#This Row],[Duration]])</f>
        <v>23.639583333333317</v>
      </c>
      <c r="J789" s="4" cm="1">
        <f t="array" ref="J7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789" s="4" cm="1">
        <f t="array" ref="K7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1.388888888888884E-2</v>
      </c>
      <c r="L789" s="4" t="str">
        <f>IF(ch_table[[#This Row],[Subject 1]]&lt;&gt;"House rose", "",SUMIF(ch_table[Day], ch_table[[#This Row],[Day]], ch_table[AAT]))</f>
        <v/>
      </c>
      <c r="M789" s="39">
        <f>SUM(INDEX(ch_table[AAT],1):ch_table[[#This Row],[AAT]])</f>
        <v>1.0187499999999985</v>
      </c>
    </row>
    <row r="790" spans="1:13" x14ac:dyDescent="0.2">
      <c r="A790" s="2">
        <v>79</v>
      </c>
      <c r="B790" s="3">
        <v>45401</v>
      </c>
      <c r="C790" s="4">
        <v>0.62291666666666667</v>
      </c>
      <c r="D790" s="8" t="s">
        <v>22</v>
      </c>
      <c r="G790" s="4" t="str" cm="1">
        <f t="array" ref="G7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790" s="4">
        <f>IF(ch_table[[#This Row],[Subject 1]]&lt;&gt;"House rose", "",SUMIF(ch_table[Day], ch_table[[#This Row],[Day]], ch_table[Duration]))</f>
        <v>0.22708333333333336</v>
      </c>
      <c r="I790" s="40">
        <f>SUM(INDEX(ch_table[Duration],1):ch_table[[#This Row],[Duration]])</f>
        <v>23.639583333333317</v>
      </c>
      <c r="J790" s="4" cm="1">
        <f t="array" ref="J7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790" s="4" t="str" cm="1">
        <f t="array" ref="K7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90" s="4">
        <f>IF(ch_table[[#This Row],[Subject 1]]&lt;&gt;"House rose", "",SUMIF(ch_table[Day], ch_table[[#This Row],[Day]], ch_table[AAT]))</f>
        <v>1.8749999999999711E-2</v>
      </c>
      <c r="M790" s="39">
        <f>SUM(INDEX(ch_table[AAT],1):ch_table[[#This Row],[AAT]])</f>
        <v>1.0187499999999985</v>
      </c>
    </row>
    <row r="791" spans="1:13" x14ac:dyDescent="0.2">
      <c r="A791" s="2">
        <v>80</v>
      </c>
      <c r="B791" s="3">
        <v>45404</v>
      </c>
      <c r="C791" s="4">
        <v>0.60416666666666663</v>
      </c>
      <c r="D791" s="8" t="s">
        <v>13</v>
      </c>
      <c r="G791" s="4" cm="1">
        <f t="array" ref="G7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791" s="4" t="str">
        <f>IF(ch_table[[#This Row],[Subject 1]]&lt;&gt;"House rose", "",SUMIF(ch_table[Day], ch_table[[#This Row],[Day]], ch_table[Duration]))</f>
        <v/>
      </c>
      <c r="I791" s="40">
        <f>SUM(INDEX(ch_table[Duration],1):ch_table[[#This Row],[Duration]])</f>
        <v>23.642361111111093</v>
      </c>
      <c r="J791" s="4" cm="1">
        <f t="array" ref="J7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91" s="4" t="str" cm="1">
        <f t="array" ref="K7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91" s="4" t="str">
        <f>IF(ch_table[[#This Row],[Subject 1]]&lt;&gt;"House rose", "",SUMIF(ch_table[Day], ch_table[[#This Row],[Day]], ch_table[AAT]))</f>
        <v/>
      </c>
      <c r="M791" s="39">
        <f>SUM(INDEX(ch_table[AAT],1):ch_table[[#This Row],[AAT]])</f>
        <v>1.0187499999999985</v>
      </c>
    </row>
    <row r="792" spans="1:13" ht="16" x14ac:dyDescent="0.2">
      <c r="A792" s="2">
        <v>80</v>
      </c>
      <c r="B792" s="3">
        <v>45404</v>
      </c>
      <c r="C792" s="4">
        <v>0.6069444444444444</v>
      </c>
      <c r="D792" s="8" t="s">
        <v>41</v>
      </c>
      <c r="E792" s="9" t="s">
        <v>199</v>
      </c>
      <c r="G792" s="4" cm="1">
        <f t="array" ref="G7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3.0555555555555669E-2</v>
      </c>
      <c r="H792" s="4" t="str">
        <f>IF(ch_table[[#This Row],[Subject 1]]&lt;&gt;"House rose", "",SUMIF(ch_table[Day], ch_table[[#This Row],[Day]], ch_table[Duration]))</f>
        <v/>
      </c>
      <c r="I792" s="40">
        <f>SUM(INDEX(ch_table[Duration],1):ch_table[[#This Row],[Duration]])</f>
        <v>23.672916666666648</v>
      </c>
      <c r="J792" s="4" cm="1">
        <f t="array" ref="J7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92" s="4" t="str" cm="1">
        <f t="array" ref="K7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92" s="4" t="str">
        <f>IF(ch_table[[#This Row],[Subject 1]]&lt;&gt;"House rose", "",SUMIF(ch_table[Day], ch_table[[#This Row],[Day]], ch_table[AAT]))</f>
        <v/>
      </c>
      <c r="M792" s="39">
        <f>SUM(INDEX(ch_table[AAT],1):ch_table[[#This Row],[AAT]])</f>
        <v>1.0187499999999985</v>
      </c>
    </row>
    <row r="793" spans="1:13" ht="16" x14ac:dyDescent="0.2">
      <c r="A793" s="2">
        <v>80</v>
      </c>
      <c r="B793" s="3">
        <v>45404</v>
      </c>
      <c r="C793" s="4">
        <v>0.63750000000000007</v>
      </c>
      <c r="D793" s="8" t="s">
        <v>43</v>
      </c>
      <c r="E793" s="9" t="s">
        <v>199</v>
      </c>
      <c r="G793" s="4" cm="1">
        <f t="array" ref="G7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1.1805555555555514E-2</v>
      </c>
      <c r="H793" s="4" t="str">
        <f>IF(ch_table[[#This Row],[Subject 1]]&lt;&gt;"House rose", "",SUMIF(ch_table[Day], ch_table[[#This Row],[Day]], ch_table[Duration]))</f>
        <v/>
      </c>
      <c r="I793" s="40">
        <f>SUM(INDEX(ch_table[Duration],1):ch_table[[#This Row],[Duration]])</f>
        <v>23.684722222222202</v>
      </c>
      <c r="J793" s="4" cm="1">
        <f t="array" ref="J7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93" s="4" t="str" cm="1">
        <f t="array" ref="K7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93" s="4" t="str">
        <f>IF(ch_table[[#This Row],[Subject 1]]&lt;&gt;"House rose", "",SUMIF(ch_table[Day], ch_table[[#This Row],[Day]], ch_table[AAT]))</f>
        <v/>
      </c>
      <c r="M793" s="39">
        <f>SUM(INDEX(ch_table[AAT],1):ch_table[[#This Row],[AAT]])</f>
        <v>1.0187499999999985</v>
      </c>
    </row>
    <row r="794" spans="1:13" ht="16" x14ac:dyDescent="0.2">
      <c r="A794" s="2">
        <v>80</v>
      </c>
      <c r="B794" s="3">
        <v>45404</v>
      </c>
      <c r="C794" s="4">
        <v>0.64930555555555558</v>
      </c>
      <c r="D794" s="8" t="s">
        <v>24</v>
      </c>
      <c r="E794" s="9" t="s">
        <v>827</v>
      </c>
      <c r="G794" s="4" cm="1">
        <f t="array" ref="G7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2.5000000000000022E-2</v>
      </c>
      <c r="H794" s="4" t="str">
        <f>IF(ch_table[[#This Row],[Subject 1]]&lt;&gt;"House rose", "",SUMIF(ch_table[Day], ch_table[[#This Row],[Day]], ch_table[Duration]))</f>
        <v/>
      </c>
      <c r="I794" s="40">
        <f>SUM(INDEX(ch_table[Duration],1):ch_table[[#This Row],[Duration]])</f>
        <v>23.709722222222201</v>
      </c>
      <c r="J794" s="4" cm="1">
        <f t="array" ref="J7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94" s="4" t="str" cm="1">
        <f t="array" ref="K7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94" s="4" t="str">
        <f>IF(ch_table[[#This Row],[Subject 1]]&lt;&gt;"House rose", "",SUMIF(ch_table[Day], ch_table[[#This Row],[Day]], ch_table[AAT]))</f>
        <v/>
      </c>
      <c r="M794" s="39">
        <f>SUM(INDEX(ch_table[AAT],1):ch_table[[#This Row],[AAT]])</f>
        <v>1.0187499999999985</v>
      </c>
    </row>
    <row r="795" spans="1:13" ht="48" x14ac:dyDescent="0.2">
      <c r="A795" s="2">
        <v>80</v>
      </c>
      <c r="B795" s="3">
        <v>45404</v>
      </c>
      <c r="C795" s="4">
        <v>0.6743055555555556</v>
      </c>
      <c r="D795" s="8" t="s">
        <v>79</v>
      </c>
      <c r="E795" s="9" t="s">
        <v>828</v>
      </c>
      <c r="G795" s="4" cm="1">
        <f t="array" ref="G7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795" s="4" t="str">
        <f>IF(ch_table[[#This Row],[Subject 1]]&lt;&gt;"House rose", "",SUMIF(ch_table[Day], ch_table[[#This Row],[Day]], ch_table[Duration]))</f>
        <v/>
      </c>
      <c r="I795" s="40">
        <f>SUM(INDEX(ch_table[Duration],1):ch_table[[#This Row],[Duration]])</f>
        <v>23.712499999999977</v>
      </c>
      <c r="J795" s="4" cm="1">
        <f t="array" ref="J7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95" s="4" t="str" cm="1">
        <f t="array" ref="K7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95" s="4" t="str">
        <f>IF(ch_table[[#This Row],[Subject 1]]&lt;&gt;"House rose", "",SUMIF(ch_table[Day], ch_table[[#This Row],[Day]], ch_table[AAT]))</f>
        <v/>
      </c>
      <c r="M795" s="39">
        <f>SUM(INDEX(ch_table[AAT],1):ch_table[[#This Row],[AAT]])</f>
        <v>1.0187499999999985</v>
      </c>
    </row>
    <row r="796" spans="1:13" ht="16" x14ac:dyDescent="0.2">
      <c r="A796" s="2">
        <v>80</v>
      </c>
      <c r="B796" s="3">
        <v>45404</v>
      </c>
      <c r="C796" s="4">
        <v>0.67708333333333337</v>
      </c>
      <c r="D796" s="8" t="s">
        <v>177</v>
      </c>
      <c r="E796" s="9" t="s">
        <v>461</v>
      </c>
      <c r="F796" s="9" t="s">
        <v>52</v>
      </c>
      <c r="G796" s="4" cm="1">
        <f t="array" ref="G7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7.0833333333333304E-2</v>
      </c>
      <c r="H796" s="4" t="str">
        <f>IF(ch_table[[#This Row],[Subject 1]]&lt;&gt;"House rose", "",SUMIF(ch_table[Day], ch_table[[#This Row],[Day]], ch_table[Duration]))</f>
        <v/>
      </c>
      <c r="I796" s="40">
        <f>SUM(INDEX(ch_table[Duration],1):ch_table[[#This Row],[Duration]])</f>
        <v>23.78333333333331</v>
      </c>
      <c r="J796" s="4" cm="1">
        <f t="array" ref="J7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96" s="4" t="str" cm="1">
        <f t="array" ref="K7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96" s="4" t="str">
        <f>IF(ch_table[[#This Row],[Subject 1]]&lt;&gt;"House rose", "",SUMIF(ch_table[Day], ch_table[[#This Row],[Day]], ch_table[AAT]))</f>
        <v/>
      </c>
      <c r="M796" s="39">
        <f>SUM(INDEX(ch_table[AAT],1):ch_table[[#This Row],[AAT]])</f>
        <v>1.0187499999999985</v>
      </c>
    </row>
    <row r="797" spans="1:13" ht="16" x14ac:dyDescent="0.2">
      <c r="A797" s="2">
        <v>80</v>
      </c>
      <c r="B797" s="3">
        <v>45404</v>
      </c>
      <c r="C797" s="4">
        <v>0.74791666666666667</v>
      </c>
      <c r="D797" s="8" t="s">
        <v>166</v>
      </c>
      <c r="F797" s="9" t="s">
        <v>52</v>
      </c>
      <c r="G797" s="4" cm="1">
        <f t="array" ref="G7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1.041666666666663E-2</v>
      </c>
      <c r="H797" s="4" t="str">
        <f>IF(ch_table[[#This Row],[Subject 1]]&lt;&gt;"House rose", "",SUMIF(ch_table[Day], ch_table[[#This Row],[Day]], ch_table[Duration]))</f>
        <v/>
      </c>
      <c r="I797" s="40">
        <f>SUM(INDEX(ch_table[Duration],1):ch_table[[#This Row],[Duration]])</f>
        <v>23.793749999999978</v>
      </c>
      <c r="J797" s="4" cm="1">
        <f t="array" ref="J7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97" s="4" t="str" cm="1">
        <f t="array" ref="K7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97" s="4" t="str">
        <f>IF(ch_table[[#This Row],[Subject 1]]&lt;&gt;"House rose", "",SUMIF(ch_table[Day], ch_table[[#This Row],[Day]], ch_table[AAT]))</f>
        <v/>
      </c>
      <c r="M797" s="39">
        <f>SUM(INDEX(ch_table[AAT],1):ch_table[[#This Row],[AAT]])</f>
        <v>1.0187499999999985</v>
      </c>
    </row>
    <row r="798" spans="1:13" ht="16" x14ac:dyDescent="0.2">
      <c r="A798" s="2">
        <v>80</v>
      </c>
      <c r="B798" s="3">
        <v>45404</v>
      </c>
      <c r="C798" s="4">
        <v>0.7583333333333333</v>
      </c>
      <c r="D798" s="8" t="s">
        <v>87</v>
      </c>
      <c r="E798" s="9" t="s">
        <v>829</v>
      </c>
      <c r="G798" s="4" cm="1">
        <f t="array" ref="G7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1.388888888888995E-3</v>
      </c>
      <c r="H798" s="4" t="str">
        <f>IF(ch_table[[#This Row],[Subject 1]]&lt;&gt;"House rose", "",SUMIF(ch_table[Day], ch_table[[#This Row],[Day]], ch_table[Duration]))</f>
        <v/>
      </c>
      <c r="I798" s="40">
        <f>SUM(INDEX(ch_table[Duration],1):ch_table[[#This Row],[Duration]])</f>
        <v>23.795138888888868</v>
      </c>
      <c r="J798" s="4" cm="1">
        <f t="array" ref="J7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98" s="4" t="str" cm="1">
        <f t="array" ref="K7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98" s="4" t="str">
        <f>IF(ch_table[[#This Row],[Subject 1]]&lt;&gt;"House rose", "",SUMIF(ch_table[Day], ch_table[[#This Row],[Day]], ch_table[AAT]))</f>
        <v/>
      </c>
      <c r="M798" s="39">
        <f>SUM(INDEX(ch_table[AAT],1):ch_table[[#This Row],[AAT]])</f>
        <v>1.0187499999999985</v>
      </c>
    </row>
    <row r="799" spans="1:13" ht="16" x14ac:dyDescent="0.2">
      <c r="A799" s="2">
        <v>80</v>
      </c>
      <c r="B799" s="3">
        <v>45404</v>
      </c>
      <c r="C799" s="4">
        <v>0.7597222222222223</v>
      </c>
      <c r="D799" s="8" t="s">
        <v>165</v>
      </c>
      <c r="E799" s="9" t="s">
        <v>830</v>
      </c>
      <c r="G799" s="4" cm="1">
        <f t="array" ref="G7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0.15347222222222223</v>
      </c>
      <c r="H799" s="4" t="str">
        <f>IF(ch_table[[#This Row],[Subject 1]]&lt;&gt;"House rose", "",SUMIF(ch_table[Day], ch_table[[#This Row],[Day]], ch_table[Duration]))</f>
        <v/>
      </c>
      <c r="I799" s="40">
        <f>SUM(INDEX(ch_table[Duration],1):ch_table[[#This Row],[Duration]])</f>
        <v>23.948611111111092</v>
      </c>
      <c r="J799" s="4" cm="1">
        <f t="array" ref="J7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99" s="4" t="str" cm="1">
        <f t="array" ref="K7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99" s="4" t="str">
        <f>IF(ch_table[[#This Row],[Subject 1]]&lt;&gt;"House rose", "",SUMIF(ch_table[Day], ch_table[[#This Row],[Day]], ch_table[AAT]))</f>
        <v/>
      </c>
      <c r="M799" s="39">
        <f>SUM(INDEX(ch_table[AAT],1):ch_table[[#This Row],[AAT]])</f>
        <v>1.0187499999999985</v>
      </c>
    </row>
    <row r="800" spans="1:13" ht="16" x14ac:dyDescent="0.2">
      <c r="A800" s="2">
        <v>80</v>
      </c>
      <c r="B800" s="3">
        <v>45404</v>
      </c>
      <c r="C800" s="4">
        <v>0.91319444444444453</v>
      </c>
      <c r="D800" s="8" t="s">
        <v>177</v>
      </c>
      <c r="E800" s="9" t="s">
        <v>461</v>
      </c>
      <c r="F800" s="9" t="s">
        <v>52</v>
      </c>
      <c r="G800" s="4" cm="1">
        <f t="array" ref="G8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7.638888888888884E-2</v>
      </c>
      <c r="H800" s="4" t="str">
        <f>IF(ch_table[[#This Row],[Subject 1]]&lt;&gt;"House rose", "",SUMIF(ch_table[Day], ch_table[[#This Row],[Day]], ch_table[Duration]))</f>
        <v/>
      </c>
      <c r="I800" s="40">
        <f>SUM(INDEX(ch_table[Duration],1):ch_table[[#This Row],[Duration]])</f>
        <v>24.024999999999981</v>
      </c>
      <c r="J800" s="4" cm="1">
        <f t="array" ref="J8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00" s="4" cm="1">
        <f t="array" ref="K8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7.2916666666666741E-2</v>
      </c>
      <c r="L800" s="4" t="str">
        <f>IF(ch_table[[#This Row],[Subject 1]]&lt;&gt;"House rose", "",SUMIF(ch_table[Day], ch_table[[#This Row],[Day]], ch_table[AAT]))</f>
        <v/>
      </c>
      <c r="M800" s="39">
        <f>SUM(INDEX(ch_table[AAT],1):ch_table[[#This Row],[AAT]])</f>
        <v>1.0916666666666652</v>
      </c>
    </row>
    <row r="801" spans="1:13" ht="48" x14ac:dyDescent="0.2">
      <c r="A801" s="2">
        <v>80</v>
      </c>
      <c r="B801" s="3">
        <v>45404</v>
      </c>
      <c r="C801" s="4">
        <v>0.98958333333333337</v>
      </c>
      <c r="D801" s="8" t="s">
        <v>63</v>
      </c>
      <c r="E801" s="9" t="s">
        <v>831</v>
      </c>
      <c r="G801" s="4" cm="1">
        <f t="array" ref="G8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801" s="4" t="str">
        <f>IF(ch_table[[#This Row],[Subject 1]]&lt;&gt;"House rose", "",SUMIF(ch_table[Day], ch_table[[#This Row],[Day]], ch_table[Duration]))</f>
        <v/>
      </c>
      <c r="I801" s="40">
        <f>SUM(INDEX(ch_table[Duration],1):ch_table[[#This Row],[Duration]])</f>
        <v>24.027083333333316</v>
      </c>
      <c r="J801" s="4" cm="1">
        <f t="array" ref="J8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01" s="4" cm="1">
        <f t="array" ref="K8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2.0833333333333259E-3</v>
      </c>
      <c r="L801" s="4" t="str">
        <f>IF(ch_table[[#This Row],[Subject 1]]&lt;&gt;"House rose", "",SUMIF(ch_table[Day], ch_table[[#This Row],[Day]], ch_table[AAT]))</f>
        <v/>
      </c>
      <c r="M801" s="39">
        <f>SUM(INDEX(ch_table[AAT],1):ch_table[[#This Row],[AAT]])</f>
        <v>1.0937499999999987</v>
      </c>
    </row>
    <row r="802" spans="1:13" ht="16" x14ac:dyDescent="0.2">
      <c r="A802" s="2">
        <v>80</v>
      </c>
      <c r="B802" s="3">
        <v>45404</v>
      </c>
      <c r="C802" s="4">
        <v>0.9916666666666667</v>
      </c>
      <c r="D802" s="8" t="s">
        <v>20</v>
      </c>
      <c r="E802" s="9" t="s">
        <v>832</v>
      </c>
      <c r="G802" s="4" cm="1">
        <f t="array" ref="G8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2.0138888888888928E-2</v>
      </c>
      <c r="H802" s="4" t="str">
        <f>IF(ch_table[[#This Row],[Subject 1]]&lt;&gt;"House rose", "",SUMIF(ch_table[Day], ch_table[[#This Row],[Day]], ch_table[Duration]))</f>
        <v/>
      </c>
      <c r="I802" s="40">
        <f>SUM(INDEX(ch_table[Duration],1):ch_table[[#This Row],[Duration]])</f>
        <v>24.047222222222203</v>
      </c>
      <c r="J802" s="4" cm="1">
        <f t="array" ref="J8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02" s="4" cm="1">
        <f t="array" ref="K8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2.0138888888888928E-2</v>
      </c>
      <c r="L802" s="4" t="str">
        <f>IF(ch_table[[#This Row],[Subject 1]]&lt;&gt;"House rose", "",SUMIF(ch_table[Day], ch_table[[#This Row],[Day]], ch_table[AAT]))</f>
        <v/>
      </c>
      <c r="M802" s="39">
        <f>SUM(INDEX(ch_table[AAT],1):ch_table[[#This Row],[AAT]])</f>
        <v>1.1138888888888876</v>
      </c>
    </row>
    <row r="803" spans="1:13" x14ac:dyDescent="0.2">
      <c r="A803" s="2">
        <v>80</v>
      </c>
      <c r="B803" s="3">
        <v>45404</v>
      </c>
      <c r="C803" s="4">
        <v>1.1805555555555555E-2</v>
      </c>
      <c r="D803" s="8" t="s">
        <v>22</v>
      </c>
      <c r="G803" s="4" t="str" cm="1">
        <f t="array" ref="G8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803" s="4">
        <f>IF(ch_table[[#This Row],[Subject 1]]&lt;&gt;"House rose", "",SUMIF(ch_table[Day], ch_table[[#This Row],[Day]], ch_table[Duration]))</f>
        <v>0.40763888888888899</v>
      </c>
      <c r="I803" s="40">
        <f>SUM(INDEX(ch_table[Duration],1):ch_table[[#This Row],[Duration]])</f>
        <v>24.047222222222203</v>
      </c>
      <c r="J803" s="4" cm="1">
        <f t="array" ref="J8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03" s="4" t="str" cm="1">
        <f t="array" ref="K8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03" s="4">
        <f>IF(ch_table[[#This Row],[Subject 1]]&lt;&gt;"House rose", "",SUMIF(ch_table[Day], ch_table[[#This Row],[Day]], ch_table[AAT]))</f>
        <v>9.5138888888888995E-2</v>
      </c>
      <c r="M803" s="39">
        <f>SUM(INDEX(ch_table[AAT],1):ch_table[[#This Row],[AAT]])</f>
        <v>1.1138888888888876</v>
      </c>
    </row>
    <row r="804" spans="1:13" x14ac:dyDescent="0.2">
      <c r="A804" s="2">
        <v>81</v>
      </c>
      <c r="B804" s="3">
        <v>45405</v>
      </c>
      <c r="C804" s="4">
        <v>0.47916666666666669</v>
      </c>
      <c r="D804" s="8" t="s">
        <v>13</v>
      </c>
      <c r="G804" s="4" cm="1">
        <f t="array" ref="G8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804" s="4" t="str">
        <f>IF(ch_table[[#This Row],[Subject 1]]&lt;&gt;"House rose", "",SUMIF(ch_table[Day], ch_table[[#This Row],[Day]], ch_table[Duration]))</f>
        <v/>
      </c>
      <c r="I804" s="40">
        <f>SUM(INDEX(ch_table[Duration],1):ch_table[[#This Row],[Duration]])</f>
        <v>24.050694444444424</v>
      </c>
      <c r="J804" s="4" cm="1">
        <f t="array" ref="J8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04" s="4" t="str" cm="1">
        <f t="array" ref="K8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04" s="4" t="str">
        <f>IF(ch_table[[#This Row],[Subject 1]]&lt;&gt;"House rose", "",SUMIF(ch_table[Day], ch_table[[#This Row],[Day]], ch_table[AAT]))</f>
        <v/>
      </c>
      <c r="M804" s="39">
        <f>SUM(INDEX(ch_table[AAT],1):ch_table[[#This Row],[AAT]])</f>
        <v>1.1138888888888876</v>
      </c>
    </row>
    <row r="805" spans="1:13" ht="16" x14ac:dyDescent="0.2">
      <c r="A805" s="2">
        <v>81</v>
      </c>
      <c r="B805" s="3">
        <v>45405</v>
      </c>
      <c r="C805" s="4">
        <v>0.4826388888888889</v>
      </c>
      <c r="D805" s="8" t="s">
        <v>41</v>
      </c>
      <c r="E805" s="9" t="s">
        <v>363</v>
      </c>
      <c r="G805" s="4" cm="1">
        <f t="array" ref="G8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3.0555555555555503E-2</v>
      </c>
      <c r="H805" s="4" t="str">
        <f>IF(ch_table[[#This Row],[Subject 1]]&lt;&gt;"House rose", "",SUMIF(ch_table[Day], ch_table[[#This Row],[Day]], ch_table[Duration]))</f>
        <v/>
      </c>
      <c r="I805" s="40">
        <f>SUM(INDEX(ch_table[Duration],1):ch_table[[#This Row],[Duration]])</f>
        <v>24.081249999999979</v>
      </c>
      <c r="J805" s="4" cm="1">
        <f t="array" ref="J8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05" s="4" t="str" cm="1">
        <f t="array" ref="K8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05" s="4" t="str">
        <f>IF(ch_table[[#This Row],[Subject 1]]&lt;&gt;"House rose", "",SUMIF(ch_table[Day], ch_table[[#This Row],[Day]], ch_table[AAT]))</f>
        <v/>
      </c>
      <c r="M805" s="39">
        <f>SUM(INDEX(ch_table[AAT],1):ch_table[[#This Row],[AAT]])</f>
        <v>1.1138888888888876</v>
      </c>
    </row>
    <row r="806" spans="1:13" ht="16" x14ac:dyDescent="0.2">
      <c r="A806" s="2">
        <v>81</v>
      </c>
      <c r="B806" s="3">
        <v>45405</v>
      </c>
      <c r="C806" s="4">
        <v>0.5131944444444444</v>
      </c>
      <c r="D806" s="8" t="s">
        <v>43</v>
      </c>
      <c r="E806" s="9" t="s">
        <v>363</v>
      </c>
      <c r="G806" s="4" cm="1">
        <f t="array" ref="G8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1.6666666666666718E-2</v>
      </c>
      <c r="H806" s="4" t="str">
        <f>IF(ch_table[[#This Row],[Subject 1]]&lt;&gt;"House rose", "",SUMIF(ch_table[Day], ch_table[[#This Row],[Day]], ch_table[Duration]))</f>
        <v/>
      </c>
      <c r="I806" s="40">
        <f>SUM(INDEX(ch_table[Duration],1):ch_table[[#This Row],[Duration]])</f>
        <v>24.097916666666645</v>
      </c>
      <c r="J806" s="4" cm="1">
        <f t="array" ref="J8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06" s="4" t="str" cm="1">
        <f t="array" ref="K8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06" s="4" t="str">
        <f>IF(ch_table[[#This Row],[Subject 1]]&lt;&gt;"House rose", "",SUMIF(ch_table[Day], ch_table[[#This Row],[Day]], ch_table[AAT]))</f>
        <v/>
      </c>
      <c r="M806" s="39">
        <f>SUM(INDEX(ch_table[AAT],1):ch_table[[#This Row],[AAT]])</f>
        <v>1.1138888888888876</v>
      </c>
    </row>
    <row r="807" spans="1:13" ht="48" x14ac:dyDescent="0.2">
      <c r="A807" s="2">
        <v>81</v>
      </c>
      <c r="B807" s="3">
        <v>45405</v>
      </c>
      <c r="C807" s="4">
        <v>0.52986111111111112</v>
      </c>
      <c r="D807" s="8" t="s">
        <v>24</v>
      </c>
      <c r="E807" s="9" t="s">
        <v>833</v>
      </c>
      <c r="G807" s="4" cm="1">
        <f t="array" ref="G8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3.2638888888888884E-2</v>
      </c>
      <c r="H807" s="4" t="str">
        <f>IF(ch_table[[#This Row],[Subject 1]]&lt;&gt;"House rose", "",SUMIF(ch_table[Day], ch_table[[#This Row],[Day]], ch_table[Duration]))</f>
        <v/>
      </c>
      <c r="I807" s="40">
        <f>SUM(INDEX(ch_table[Duration],1):ch_table[[#This Row],[Duration]])</f>
        <v>24.130555555555535</v>
      </c>
      <c r="J807" s="4" cm="1">
        <f t="array" ref="J8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07" s="4" t="str" cm="1">
        <f t="array" ref="K8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07" s="4" t="str">
        <f>IF(ch_table[[#This Row],[Subject 1]]&lt;&gt;"House rose", "",SUMIF(ch_table[Day], ch_table[[#This Row],[Day]], ch_table[AAT]))</f>
        <v/>
      </c>
      <c r="M807" s="39">
        <f>SUM(INDEX(ch_table[AAT],1):ch_table[[#This Row],[AAT]])</f>
        <v>1.1138888888888876</v>
      </c>
    </row>
    <row r="808" spans="1:13" ht="32" x14ac:dyDescent="0.2">
      <c r="A808" s="2">
        <v>81</v>
      </c>
      <c r="B808" s="3">
        <v>45405</v>
      </c>
      <c r="C808" s="4">
        <v>0.5625</v>
      </c>
      <c r="D808" s="8" t="s">
        <v>27</v>
      </c>
      <c r="E808" s="9" t="s">
        <v>834</v>
      </c>
      <c r="G808" s="4" cm="1">
        <f t="array" ref="G8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2.2222222222222254E-2</v>
      </c>
      <c r="H808" s="4" t="str">
        <f>IF(ch_table[[#This Row],[Subject 1]]&lt;&gt;"House rose", "",SUMIF(ch_table[Day], ch_table[[#This Row],[Day]], ch_table[Duration]))</f>
        <v/>
      </c>
      <c r="I808" s="40">
        <f>SUM(INDEX(ch_table[Duration],1):ch_table[[#This Row],[Duration]])</f>
        <v>24.152777777777757</v>
      </c>
      <c r="J808" s="4" cm="1">
        <f t="array" ref="J8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08" s="4" t="str" cm="1">
        <f t="array" ref="K8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08" s="4" t="str">
        <f>IF(ch_table[[#This Row],[Subject 1]]&lt;&gt;"House rose", "",SUMIF(ch_table[Day], ch_table[[#This Row],[Day]], ch_table[AAT]))</f>
        <v/>
      </c>
      <c r="M808" s="39">
        <f>SUM(INDEX(ch_table[AAT],1):ch_table[[#This Row],[AAT]])</f>
        <v>1.1138888888888876</v>
      </c>
    </row>
    <row r="809" spans="1:13" ht="48" x14ac:dyDescent="0.2">
      <c r="A809" s="2">
        <v>81</v>
      </c>
      <c r="B809" s="3">
        <v>45405</v>
      </c>
      <c r="C809" s="4">
        <v>0.58472222222222225</v>
      </c>
      <c r="D809" s="8" t="s">
        <v>79</v>
      </c>
      <c r="E809" s="9" t="s">
        <v>835</v>
      </c>
      <c r="G809" s="4" cm="1">
        <f t="array" ref="G8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809" s="4" t="str">
        <f>IF(ch_table[[#This Row],[Subject 1]]&lt;&gt;"House rose", "",SUMIF(ch_table[Day], ch_table[[#This Row],[Day]], ch_table[Duration]))</f>
        <v/>
      </c>
      <c r="I809" s="40">
        <f>SUM(INDEX(ch_table[Duration],1):ch_table[[#This Row],[Duration]])</f>
        <v>24.155555555555534</v>
      </c>
      <c r="J809" s="4" cm="1">
        <f t="array" ref="J8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09" s="4" t="str" cm="1">
        <f t="array" ref="K8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09" s="4" t="str">
        <f>IF(ch_table[[#This Row],[Subject 1]]&lt;&gt;"House rose", "",SUMIF(ch_table[Day], ch_table[[#This Row],[Day]], ch_table[AAT]))</f>
        <v/>
      </c>
      <c r="M809" s="39">
        <f>SUM(INDEX(ch_table[AAT],1):ch_table[[#This Row],[AAT]])</f>
        <v>1.1138888888888876</v>
      </c>
    </row>
    <row r="810" spans="1:13" ht="32" x14ac:dyDescent="0.2">
      <c r="A810" s="2">
        <v>81</v>
      </c>
      <c r="B810" s="3">
        <v>45405</v>
      </c>
      <c r="C810" s="4">
        <v>0.58750000000000002</v>
      </c>
      <c r="D810" s="8" t="s">
        <v>194</v>
      </c>
      <c r="E810" s="9" t="s">
        <v>836</v>
      </c>
      <c r="G810" s="4" cm="1">
        <f t="array" ref="G8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7.6388888888888618E-3</v>
      </c>
      <c r="H810" s="4" t="str">
        <f>IF(ch_table[[#This Row],[Subject 1]]&lt;&gt;"House rose", "",SUMIF(ch_table[Day], ch_table[[#This Row],[Day]], ch_table[Duration]))</f>
        <v/>
      </c>
      <c r="I810" s="40">
        <f>SUM(INDEX(ch_table[Duration],1):ch_table[[#This Row],[Duration]])</f>
        <v>24.163194444444422</v>
      </c>
      <c r="J810" s="4" cm="1">
        <f t="array" ref="J8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10" s="4" t="str" cm="1">
        <f t="array" ref="K8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10" s="4" t="str">
        <f>IF(ch_table[[#This Row],[Subject 1]]&lt;&gt;"House rose", "",SUMIF(ch_table[Day], ch_table[[#This Row],[Day]], ch_table[AAT]))</f>
        <v/>
      </c>
      <c r="M810" s="39">
        <f>SUM(INDEX(ch_table[AAT],1):ch_table[[#This Row],[AAT]])</f>
        <v>1.1138888888888876</v>
      </c>
    </row>
    <row r="811" spans="1:13" ht="16" hidden="1" x14ac:dyDescent="0.2">
      <c r="A811" s="2">
        <v>81</v>
      </c>
      <c r="B811" s="3">
        <v>45405</v>
      </c>
      <c r="C811" s="4">
        <v>0.59513888888888888</v>
      </c>
      <c r="D811" s="8" t="s">
        <v>80</v>
      </c>
      <c r="E811" s="9" t="s">
        <v>837</v>
      </c>
      <c r="F811" s="9" t="s">
        <v>82</v>
      </c>
      <c r="G811" s="4" cm="1">
        <f t="array" ref="G8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0.19791666666666674</v>
      </c>
      <c r="H811" s="4" t="str">
        <f>IF(ch_table[[#This Row],[Subject 1]]&lt;&gt;"House rose", "",SUMIF(ch_table[Day], ch_table[[#This Row],[Day]], ch_table[Duration]))</f>
        <v/>
      </c>
      <c r="I811" s="40">
        <f>SUM(INDEX(ch_table[Duration],1):ch_table[[#This Row],[Duration]])</f>
        <v>24.361111111111089</v>
      </c>
      <c r="J811" s="4" cm="1">
        <f t="array" ref="J8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11" s="4" cm="1">
        <f t="array" ref="K8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1.388888888888995E-3</v>
      </c>
      <c r="L811" s="4" t="str">
        <f>IF(ch_table[[#This Row],[Subject 1]]&lt;&gt;"House rose", "",SUMIF(ch_table[Day], ch_table[[#This Row],[Day]], ch_table[AAT]))</f>
        <v/>
      </c>
      <c r="M811" s="39">
        <f>SUM(INDEX(ch_table[AAT],1):ch_table[[#This Row],[AAT]])</f>
        <v>1.1152777777777767</v>
      </c>
    </row>
    <row r="812" spans="1:13" ht="48" x14ac:dyDescent="0.2">
      <c r="A812" s="2">
        <v>81</v>
      </c>
      <c r="B812" s="3">
        <v>45405</v>
      </c>
      <c r="C812" s="4">
        <v>0.79305555555555562</v>
      </c>
      <c r="D812" s="8" t="s">
        <v>63</v>
      </c>
      <c r="E812" s="9" t="s">
        <v>838</v>
      </c>
      <c r="G812" s="4" cm="1">
        <f t="array" ref="G8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812" s="4" t="str">
        <f>IF(ch_table[[#This Row],[Subject 1]]&lt;&gt;"House rose", "",SUMIF(ch_table[Day], ch_table[[#This Row],[Day]], ch_table[Duration]))</f>
        <v/>
      </c>
      <c r="I812" s="40">
        <f>SUM(INDEX(ch_table[Duration],1):ch_table[[#This Row],[Duration]])</f>
        <v>24.363888888888866</v>
      </c>
      <c r="J812" s="4" cm="1">
        <f t="array" ref="J8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12" s="4" cm="1">
        <f t="array" ref="K8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2.7777777777777679E-3</v>
      </c>
      <c r="L812" s="4" t="str">
        <f>IF(ch_table[[#This Row],[Subject 1]]&lt;&gt;"House rose", "",SUMIF(ch_table[Day], ch_table[[#This Row],[Day]], ch_table[AAT]))</f>
        <v/>
      </c>
      <c r="M812" s="39">
        <f>SUM(INDEX(ch_table[AAT],1):ch_table[[#This Row],[AAT]])</f>
        <v>1.1180555555555545</v>
      </c>
    </row>
    <row r="813" spans="1:13" ht="16" x14ac:dyDescent="0.2">
      <c r="A813" s="2">
        <v>81</v>
      </c>
      <c r="B813" s="3">
        <v>45405</v>
      </c>
      <c r="C813" s="4">
        <v>0.79583333333333339</v>
      </c>
      <c r="D813" s="8" t="s">
        <v>20</v>
      </c>
      <c r="E813" s="9" t="s">
        <v>839</v>
      </c>
      <c r="G813" s="4" cm="1">
        <f t="array" ref="G8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2.0138888888888817E-2</v>
      </c>
      <c r="H813" s="4" t="str">
        <f>IF(ch_table[[#This Row],[Subject 1]]&lt;&gt;"House rose", "",SUMIF(ch_table[Day], ch_table[[#This Row],[Day]], ch_table[Duration]))</f>
        <v/>
      </c>
      <c r="I813" s="40">
        <f>SUM(INDEX(ch_table[Duration],1):ch_table[[#This Row],[Duration]])</f>
        <v>24.384027777777753</v>
      </c>
      <c r="J813" s="4" cm="1">
        <f t="array" ref="J8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13" s="4" cm="1">
        <f t="array" ref="K8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2.0138888888888817E-2</v>
      </c>
      <c r="L813" s="4" t="str">
        <f>IF(ch_table[[#This Row],[Subject 1]]&lt;&gt;"House rose", "",SUMIF(ch_table[Day], ch_table[[#This Row],[Day]], ch_table[AAT]))</f>
        <v/>
      </c>
      <c r="M813" s="39">
        <f>SUM(INDEX(ch_table[AAT],1):ch_table[[#This Row],[AAT]])</f>
        <v>1.1381944444444434</v>
      </c>
    </row>
    <row r="814" spans="1:13" x14ac:dyDescent="0.2">
      <c r="A814" s="2">
        <v>81</v>
      </c>
      <c r="B814" s="3">
        <v>45405</v>
      </c>
      <c r="C814" s="4">
        <v>0.81597222222222221</v>
      </c>
      <c r="D814" s="8" t="s">
        <v>22</v>
      </c>
      <c r="G814" s="4" t="str" cm="1">
        <f t="array" ref="G8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814" s="4">
        <f>IF(ch_table[[#This Row],[Subject 1]]&lt;&gt;"House rose", "",SUMIF(ch_table[Day], ch_table[[#This Row],[Day]], ch_table[Duration]))</f>
        <v>0.33680555555555552</v>
      </c>
      <c r="I814" s="40">
        <f>SUM(INDEX(ch_table[Duration],1):ch_table[[#This Row],[Duration]])</f>
        <v>24.384027777777753</v>
      </c>
      <c r="J814" s="4" cm="1">
        <f t="array" ref="J8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14" s="4" t="str" cm="1">
        <f t="array" ref="K8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14" s="4">
        <f>IF(ch_table[[#This Row],[Subject 1]]&lt;&gt;"House rose", "",SUMIF(ch_table[Day], ch_table[[#This Row],[Day]], ch_table[AAT]))</f>
        <v>2.430555555555558E-2</v>
      </c>
      <c r="M814" s="39">
        <f>SUM(INDEX(ch_table[AAT],1):ch_table[[#This Row],[AAT]])</f>
        <v>1.1381944444444434</v>
      </c>
    </row>
    <row r="815" spans="1:13" x14ac:dyDescent="0.2">
      <c r="A815" s="2">
        <v>82</v>
      </c>
      <c r="B815" s="3">
        <v>45406</v>
      </c>
      <c r="C815" s="4">
        <v>0.47916666666666669</v>
      </c>
      <c r="D815" s="8" t="s">
        <v>13</v>
      </c>
      <c r="G815" s="4" cm="1">
        <f t="array" ref="G8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815" s="4" t="str">
        <f>IF(ch_table[[#This Row],[Subject 1]]&lt;&gt;"House rose", "",SUMIF(ch_table[Day], ch_table[[#This Row],[Day]], ch_table[Duration]))</f>
        <v/>
      </c>
      <c r="I815" s="40">
        <f>SUM(INDEX(ch_table[Duration],1):ch_table[[#This Row],[Duration]])</f>
        <v>24.386805555555529</v>
      </c>
      <c r="J815" s="4" cm="1">
        <f t="array" ref="J8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15" s="4" t="str" cm="1">
        <f t="array" ref="K8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15" s="4" t="str">
        <f>IF(ch_table[[#This Row],[Subject 1]]&lt;&gt;"House rose", "",SUMIF(ch_table[Day], ch_table[[#This Row],[Day]], ch_table[AAT]))</f>
        <v/>
      </c>
      <c r="M815" s="39">
        <f>SUM(INDEX(ch_table[AAT],1):ch_table[[#This Row],[AAT]])</f>
        <v>1.1381944444444434</v>
      </c>
    </row>
    <row r="816" spans="1:13" ht="16" x14ac:dyDescent="0.2">
      <c r="A816" s="2">
        <v>82</v>
      </c>
      <c r="B816" s="3">
        <v>45406</v>
      </c>
      <c r="C816" s="4">
        <v>0.48194444444444445</v>
      </c>
      <c r="D816" s="8" t="s">
        <v>41</v>
      </c>
      <c r="E816" s="9" t="s">
        <v>840</v>
      </c>
      <c r="G816" s="4" cm="1">
        <f t="array" ref="G8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1.8055555555555547E-2</v>
      </c>
      <c r="H816" s="4" t="str">
        <f>IF(ch_table[[#This Row],[Subject 1]]&lt;&gt;"House rose", "",SUMIF(ch_table[Day], ch_table[[#This Row],[Day]], ch_table[Duration]))</f>
        <v/>
      </c>
      <c r="I816" s="40">
        <f>SUM(INDEX(ch_table[Duration],1):ch_table[[#This Row],[Duration]])</f>
        <v>24.404861111111085</v>
      </c>
      <c r="J816" s="4" cm="1">
        <f t="array" ref="J8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16" s="4" t="str" cm="1">
        <f t="array" ref="K8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16" s="4" t="str">
        <f>IF(ch_table[[#This Row],[Subject 1]]&lt;&gt;"House rose", "",SUMIF(ch_table[Day], ch_table[[#This Row],[Day]], ch_table[AAT]))</f>
        <v/>
      </c>
      <c r="M816" s="39">
        <f>SUM(INDEX(ch_table[AAT],1):ch_table[[#This Row],[AAT]])</f>
        <v>1.1381944444444434</v>
      </c>
    </row>
    <row r="817" spans="1:13" ht="16" x14ac:dyDescent="0.2">
      <c r="A817" s="2">
        <v>82</v>
      </c>
      <c r="B817" s="3">
        <v>45406</v>
      </c>
      <c r="C817" s="4">
        <v>0.5</v>
      </c>
      <c r="D817" s="8" t="s">
        <v>41</v>
      </c>
      <c r="E817" s="9" t="s">
        <v>456</v>
      </c>
      <c r="G817" s="4" cm="1">
        <f t="array" ref="G8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2.777777777777779E-2</v>
      </c>
      <c r="H817" s="4" t="str">
        <f>IF(ch_table[[#This Row],[Subject 1]]&lt;&gt;"House rose", "",SUMIF(ch_table[Day], ch_table[[#This Row],[Day]], ch_table[Duration]))</f>
        <v/>
      </c>
      <c r="I817" s="40">
        <f>SUM(INDEX(ch_table[Duration],1):ch_table[[#This Row],[Duration]])</f>
        <v>24.432638888888864</v>
      </c>
      <c r="J817" s="4" cm="1">
        <f t="array" ref="J8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17" s="4" t="str" cm="1">
        <f t="array" ref="K8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17" s="4" t="str">
        <f>IF(ch_table[[#This Row],[Subject 1]]&lt;&gt;"House rose", "",SUMIF(ch_table[Day], ch_table[[#This Row],[Day]], ch_table[AAT]))</f>
        <v/>
      </c>
      <c r="M817" s="39">
        <f>SUM(INDEX(ch_table[AAT],1):ch_table[[#This Row],[AAT]])</f>
        <v>1.1381944444444434</v>
      </c>
    </row>
    <row r="818" spans="1:13" ht="32" x14ac:dyDescent="0.2">
      <c r="A818" s="2">
        <v>82</v>
      </c>
      <c r="B818" s="3">
        <v>45406</v>
      </c>
      <c r="C818" s="4">
        <v>0.52777777777777779</v>
      </c>
      <c r="D818" s="8" t="s">
        <v>27</v>
      </c>
      <c r="E818" s="9" t="s">
        <v>841</v>
      </c>
      <c r="G818" s="4" cm="1">
        <f t="array" ref="G8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5.4166666666666696E-2</v>
      </c>
      <c r="H818" s="4" t="str">
        <f>IF(ch_table[[#This Row],[Subject 1]]&lt;&gt;"House rose", "",SUMIF(ch_table[Day], ch_table[[#This Row],[Day]], ch_table[Duration]))</f>
        <v/>
      </c>
      <c r="I818" s="40">
        <f>SUM(INDEX(ch_table[Duration],1):ch_table[[#This Row],[Duration]])</f>
        <v>24.486805555555531</v>
      </c>
      <c r="J818" s="4" cm="1">
        <f t="array" ref="J8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18" s="4" t="str" cm="1">
        <f t="array" ref="K8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18" s="4" t="str">
        <f>IF(ch_table[[#This Row],[Subject 1]]&lt;&gt;"House rose", "",SUMIF(ch_table[Day], ch_table[[#This Row],[Day]], ch_table[AAT]))</f>
        <v/>
      </c>
      <c r="M818" s="39">
        <f>SUM(INDEX(ch_table[AAT],1):ch_table[[#This Row],[AAT]])</f>
        <v>1.1381944444444434</v>
      </c>
    </row>
    <row r="819" spans="1:13" ht="16" x14ac:dyDescent="0.2">
      <c r="A819" s="2">
        <v>82</v>
      </c>
      <c r="B819" s="3">
        <v>45406</v>
      </c>
      <c r="C819" s="4">
        <v>0.58194444444444449</v>
      </c>
      <c r="D819" s="8" t="s">
        <v>185</v>
      </c>
      <c r="E819" s="9" t="s">
        <v>842</v>
      </c>
      <c r="G819" s="4" cm="1">
        <f t="array" ref="G8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819" s="4" t="str">
        <f>IF(ch_table[[#This Row],[Subject 1]]&lt;&gt;"House rose", "",SUMIF(ch_table[Day], ch_table[[#This Row],[Day]], ch_table[Duration]))</f>
        <v/>
      </c>
      <c r="I819" s="40">
        <f>SUM(INDEX(ch_table[Duration],1):ch_table[[#This Row],[Duration]])</f>
        <v>24.488194444444421</v>
      </c>
      <c r="J819" s="4" cm="1">
        <f t="array" ref="J8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19" s="4" t="str" cm="1">
        <f t="array" ref="K8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19" s="4" t="str">
        <f>IF(ch_table[[#This Row],[Subject 1]]&lt;&gt;"House rose", "",SUMIF(ch_table[Day], ch_table[[#This Row],[Day]], ch_table[AAT]))</f>
        <v/>
      </c>
      <c r="M819" s="39">
        <f>SUM(INDEX(ch_table[AAT],1):ch_table[[#This Row],[AAT]])</f>
        <v>1.1381944444444434</v>
      </c>
    </row>
    <row r="820" spans="1:13" ht="16" x14ac:dyDescent="0.2">
      <c r="A820" s="2">
        <v>82</v>
      </c>
      <c r="B820" s="3">
        <v>45406</v>
      </c>
      <c r="C820" s="4">
        <v>0.58333333333333337</v>
      </c>
      <c r="D820" s="8" t="s">
        <v>194</v>
      </c>
      <c r="E820" s="9" t="s">
        <v>843</v>
      </c>
      <c r="G820" s="4" cm="1">
        <f t="array" ref="G8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820" s="4" t="str">
        <f>IF(ch_table[[#This Row],[Subject 1]]&lt;&gt;"House rose", "",SUMIF(ch_table[Day], ch_table[[#This Row],[Day]], ch_table[Duration]))</f>
        <v/>
      </c>
      <c r="I820" s="40">
        <f>SUM(INDEX(ch_table[Duration],1):ch_table[[#This Row],[Duration]])</f>
        <v>24.495138888888864</v>
      </c>
      <c r="J820" s="4" cm="1">
        <f t="array" ref="J8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20" s="4" t="str" cm="1">
        <f t="array" ref="K8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20" s="4" t="str">
        <f>IF(ch_table[[#This Row],[Subject 1]]&lt;&gt;"House rose", "",SUMIF(ch_table[Day], ch_table[[#This Row],[Day]], ch_table[AAT]))</f>
        <v/>
      </c>
      <c r="M820" s="39">
        <f>SUM(INDEX(ch_table[AAT],1):ch_table[[#This Row],[AAT]])</f>
        <v>1.1381944444444434</v>
      </c>
    </row>
    <row r="821" spans="1:13" ht="16" x14ac:dyDescent="0.2">
      <c r="A821" s="2">
        <v>82</v>
      </c>
      <c r="B821" s="3">
        <v>45406</v>
      </c>
      <c r="C821" s="4">
        <v>0.59027777777777779</v>
      </c>
      <c r="D821" s="8" t="s">
        <v>73</v>
      </c>
      <c r="E821" s="9" t="s">
        <v>844</v>
      </c>
      <c r="F821" s="9" t="s">
        <v>52</v>
      </c>
      <c r="G821" s="4" cm="1">
        <f t="array" ref="G8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0.17222222222222228</v>
      </c>
      <c r="H821" s="4" t="str">
        <f>IF(ch_table[[#This Row],[Subject 1]]&lt;&gt;"House rose", "",SUMIF(ch_table[Day], ch_table[[#This Row],[Day]], ch_table[Duration]))</f>
        <v/>
      </c>
      <c r="I821" s="40">
        <f>SUM(INDEX(ch_table[Duration],1):ch_table[[#This Row],[Duration]])</f>
        <v>24.667361111111084</v>
      </c>
      <c r="J821" s="4" cm="1">
        <f t="array" ref="J8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21" s="4" t="str" cm="1">
        <f t="array" ref="K8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21" s="4" t="str">
        <f>IF(ch_table[[#This Row],[Subject 1]]&lt;&gt;"House rose", "",SUMIF(ch_table[Day], ch_table[[#This Row],[Day]], ch_table[AAT]))</f>
        <v/>
      </c>
      <c r="M821" s="39">
        <f>SUM(INDEX(ch_table[AAT],1):ch_table[[#This Row],[AAT]])</f>
        <v>1.1381944444444434</v>
      </c>
    </row>
    <row r="822" spans="1:13" ht="16" x14ac:dyDescent="0.2">
      <c r="A822" s="2">
        <v>82</v>
      </c>
      <c r="B822" s="3">
        <v>45406</v>
      </c>
      <c r="C822" s="4">
        <v>0.76250000000000007</v>
      </c>
      <c r="D822" s="8" t="s">
        <v>75</v>
      </c>
      <c r="E822" s="9" t="s">
        <v>844</v>
      </c>
      <c r="G822" s="4" cm="1">
        <f t="array" ref="G8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1.1111111111111072E-2</v>
      </c>
      <c r="H822" s="4" t="str">
        <f>IF(ch_table[[#This Row],[Subject 1]]&lt;&gt;"House rose", "",SUMIF(ch_table[Day], ch_table[[#This Row],[Day]], ch_table[Duration]))</f>
        <v/>
      </c>
      <c r="I822" s="40">
        <f>SUM(INDEX(ch_table[Duration],1):ch_table[[#This Row],[Duration]])</f>
        <v>24.678472222222197</v>
      </c>
      <c r="J822" s="4" cm="1">
        <f t="array" ref="J8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22" s="4" t="str" cm="1">
        <f t="array" ref="K8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22" s="4" t="str">
        <f>IF(ch_table[[#This Row],[Subject 1]]&lt;&gt;"House rose", "",SUMIF(ch_table[Day], ch_table[[#This Row],[Day]], ch_table[AAT]))</f>
        <v/>
      </c>
      <c r="M822" s="39">
        <f>SUM(INDEX(ch_table[AAT],1):ch_table[[#This Row],[AAT]])</f>
        <v>1.1381944444444434</v>
      </c>
    </row>
    <row r="823" spans="1:13" ht="32" x14ac:dyDescent="0.2">
      <c r="A823" s="2">
        <v>82</v>
      </c>
      <c r="B823" s="3">
        <v>45406</v>
      </c>
      <c r="C823" s="4">
        <v>0.77361111111111114</v>
      </c>
      <c r="D823" s="8" t="s">
        <v>104</v>
      </c>
      <c r="E823" s="9" t="s">
        <v>845</v>
      </c>
      <c r="G823" s="4" cm="1">
        <f t="array" ref="G8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1.8749999999999933E-2</v>
      </c>
      <c r="H823" s="4" t="str">
        <f>IF(ch_table[[#This Row],[Subject 1]]&lt;&gt;"House rose", "",SUMIF(ch_table[Day], ch_table[[#This Row],[Day]], ch_table[Duration]))</f>
        <v/>
      </c>
      <c r="I823" s="40">
        <f>SUM(INDEX(ch_table[Duration],1):ch_table[[#This Row],[Duration]])</f>
        <v>24.697222222222198</v>
      </c>
      <c r="J823" s="4" cm="1">
        <f t="array" ref="J8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23" s="4" cm="1">
        <f t="array" ref="K8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823" s="4" t="str">
        <f>IF(ch_table[[#This Row],[Subject 1]]&lt;&gt;"House rose", "",SUMIF(ch_table[Day], ch_table[[#This Row],[Day]], ch_table[AAT]))</f>
        <v/>
      </c>
      <c r="M823" s="39">
        <f>SUM(INDEX(ch_table[AAT],1):ch_table[[#This Row],[AAT]])</f>
        <v>1.138888888888888</v>
      </c>
    </row>
    <row r="824" spans="1:13" ht="48" x14ac:dyDescent="0.2">
      <c r="A824" s="2">
        <v>82</v>
      </c>
      <c r="B824" s="3">
        <v>45406</v>
      </c>
      <c r="C824" s="4">
        <v>0.79236111111111107</v>
      </c>
      <c r="D824" s="8" t="s">
        <v>63</v>
      </c>
      <c r="E824" s="9" t="s">
        <v>846</v>
      </c>
      <c r="G824" s="4" cm="1">
        <f t="array" ref="G8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1.388888888888995E-3</v>
      </c>
      <c r="H824" s="4" t="str">
        <f>IF(ch_table[[#This Row],[Subject 1]]&lt;&gt;"House rose", "",SUMIF(ch_table[Day], ch_table[[#This Row],[Day]], ch_table[Duration]))</f>
        <v/>
      </c>
      <c r="I824" s="40">
        <f>SUM(INDEX(ch_table[Duration],1):ch_table[[#This Row],[Duration]])</f>
        <v>24.698611111111088</v>
      </c>
      <c r="J824" s="4" cm="1">
        <f t="array" ref="J8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24" s="4" cm="1">
        <f t="array" ref="K8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1.388888888888995E-3</v>
      </c>
      <c r="L824" s="4" t="str">
        <f>IF(ch_table[[#This Row],[Subject 1]]&lt;&gt;"House rose", "",SUMIF(ch_table[Day], ch_table[[#This Row],[Day]], ch_table[AAT]))</f>
        <v/>
      </c>
      <c r="M824" s="39">
        <f>SUM(INDEX(ch_table[AAT],1):ch_table[[#This Row],[AAT]])</f>
        <v>1.1402777777777771</v>
      </c>
    </row>
    <row r="825" spans="1:13" ht="16" x14ac:dyDescent="0.2">
      <c r="A825" s="2">
        <v>82</v>
      </c>
      <c r="B825" s="3">
        <v>45406</v>
      </c>
      <c r="C825" s="4">
        <v>0.79375000000000007</v>
      </c>
      <c r="D825" s="8" t="s">
        <v>20</v>
      </c>
      <c r="E825" s="9" t="s">
        <v>847</v>
      </c>
      <c r="G825" s="4" cm="1">
        <f t="array" ref="G8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1.6666666666666607E-2</v>
      </c>
      <c r="H825" s="4" t="str">
        <f>IF(ch_table[[#This Row],[Subject 1]]&lt;&gt;"House rose", "",SUMIF(ch_table[Day], ch_table[[#This Row],[Day]], ch_table[Duration]))</f>
        <v/>
      </c>
      <c r="I825" s="40">
        <f>SUM(INDEX(ch_table[Duration],1):ch_table[[#This Row],[Duration]])</f>
        <v>24.715277777777754</v>
      </c>
      <c r="J825" s="4" cm="1">
        <f t="array" ref="J8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25" s="4" cm="1">
        <f t="array" ref="K8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1.6666666666666607E-2</v>
      </c>
      <c r="L825" s="4" t="str">
        <f>IF(ch_table[[#This Row],[Subject 1]]&lt;&gt;"House rose", "",SUMIF(ch_table[Day], ch_table[[#This Row],[Day]], ch_table[AAT]))</f>
        <v/>
      </c>
      <c r="M825" s="39">
        <f>SUM(INDEX(ch_table[AAT],1):ch_table[[#This Row],[AAT]])</f>
        <v>1.1569444444444437</v>
      </c>
    </row>
    <row r="826" spans="1:13" x14ac:dyDescent="0.2">
      <c r="A826" s="2">
        <v>82</v>
      </c>
      <c r="B826" s="3">
        <v>45406</v>
      </c>
      <c r="C826" s="4">
        <v>0.81041666666666667</v>
      </c>
      <c r="D826" s="8" t="s">
        <v>22</v>
      </c>
      <c r="G826" s="4" t="str" cm="1">
        <f t="array" ref="G8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826" s="4">
        <f>IF(ch_table[[#This Row],[Subject 1]]&lt;&gt;"House rose", "",SUMIF(ch_table[Day], ch_table[[#This Row],[Day]], ch_table[Duration]))</f>
        <v>0.33124999999999999</v>
      </c>
      <c r="I826" s="40">
        <f>SUM(INDEX(ch_table[Duration],1):ch_table[[#This Row],[Duration]])</f>
        <v>24.715277777777754</v>
      </c>
      <c r="J826" s="4" cm="1">
        <f t="array" ref="J8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26" s="4" t="str" cm="1">
        <f t="array" ref="K8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26" s="4">
        <f>IF(ch_table[[#This Row],[Subject 1]]&lt;&gt;"House rose", "",SUMIF(ch_table[Day], ch_table[[#This Row],[Day]], ch_table[AAT]))</f>
        <v>1.8750000000000044E-2</v>
      </c>
      <c r="M826" s="39">
        <f>SUM(INDEX(ch_table[AAT],1):ch_table[[#This Row],[AAT]])</f>
        <v>1.1569444444444437</v>
      </c>
    </row>
    <row r="827" spans="1:13" x14ac:dyDescent="0.2">
      <c r="A827" s="2">
        <v>83</v>
      </c>
      <c r="B827" s="3">
        <v>45407</v>
      </c>
      <c r="C827" s="4">
        <v>0.39583333333333331</v>
      </c>
      <c r="D827" s="8" t="s">
        <v>13</v>
      </c>
      <c r="G827" s="4" cm="1">
        <f t="array" ref="G8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827" s="4" t="str">
        <f>IF(ch_table[[#This Row],[Subject 1]]&lt;&gt;"House rose", "",SUMIF(ch_table[Day], ch_table[[#This Row],[Day]], ch_table[Duration]))</f>
        <v/>
      </c>
      <c r="I827" s="40">
        <f>SUM(INDEX(ch_table[Duration],1):ch_table[[#This Row],[Duration]])</f>
        <v>24.71805555555553</v>
      </c>
      <c r="J827" s="4" cm="1">
        <f t="array" ref="J8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27" s="4" t="str" cm="1">
        <f t="array" ref="K8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27" s="4" t="str">
        <f>IF(ch_table[[#This Row],[Subject 1]]&lt;&gt;"House rose", "",SUMIF(ch_table[Day], ch_table[[#This Row],[Day]], ch_table[AAT]))</f>
        <v/>
      </c>
      <c r="M827" s="39">
        <f>SUM(INDEX(ch_table[AAT],1):ch_table[[#This Row],[AAT]])</f>
        <v>1.1569444444444437</v>
      </c>
    </row>
    <row r="828" spans="1:13" ht="16" x14ac:dyDescent="0.2">
      <c r="A828" s="2">
        <v>83</v>
      </c>
      <c r="B828" s="3">
        <v>45407</v>
      </c>
      <c r="C828" s="4">
        <v>0.39861111111111108</v>
      </c>
      <c r="D828" s="8" t="s">
        <v>41</v>
      </c>
      <c r="E828" s="9" t="s">
        <v>91</v>
      </c>
      <c r="G828" s="4" cm="1">
        <f t="array" ref="G8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1.9444444444444486E-2</v>
      </c>
      <c r="H828" s="4" t="str">
        <f>IF(ch_table[[#This Row],[Subject 1]]&lt;&gt;"House rose", "",SUMIF(ch_table[Day], ch_table[[#This Row],[Day]], ch_table[Duration]))</f>
        <v/>
      </c>
      <c r="I828" s="40">
        <f>SUM(INDEX(ch_table[Duration],1):ch_table[[#This Row],[Duration]])</f>
        <v>24.737499999999976</v>
      </c>
      <c r="J828" s="4" cm="1">
        <f t="array" ref="J8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28" s="4" t="str" cm="1">
        <f t="array" ref="K8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28" s="4" t="str">
        <f>IF(ch_table[[#This Row],[Subject 1]]&lt;&gt;"House rose", "",SUMIF(ch_table[Day], ch_table[[#This Row],[Day]], ch_table[AAT]))</f>
        <v/>
      </c>
      <c r="M828" s="39">
        <f>SUM(INDEX(ch_table[AAT],1):ch_table[[#This Row],[AAT]])</f>
        <v>1.1569444444444437</v>
      </c>
    </row>
    <row r="829" spans="1:13" ht="16" x14ac:dyDescent="0.2">
      <c r="A829" s="2">
        <v>83</v>
      </c>
      <c r="B829" s="3">
        <v>45407</v>
      </c>
      <c r="C829" s="4">
        <v>0.41805555555555557</v>
      </c>
      <c r="D829" s="8" t="s">
        <v>43</v>
      </c>
      <c r="E829" s="9" t="s">
        <v>91</v>
      </c>
      <c r="G829" s="4" cm="1">
        <f t="array" ref="G8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2.0138888888888928E-2</v>
      </c>
      <c r="H829" s="4" t="str">
        <f>IF(ch_table[[#This Row],[Subject 1]]&lt;&gt;"House rose", "",SUMIF(ch_table[Day], ch_table[[#This Row],[Day]], ch_table[Duration]))</f>
        <v/>
      </c>
      <c r="I829" s="40">
        <f>SUM(INDEX(ch_table[Duration],1):ch_table[[#This Row],[Duration]])</f>
        <v>24.757638888888863</v>
      </c>
      <c r="J829" s="4" cm="1">
        <f t="array" ref="J8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29" s="4" t="str" cm="1">
        <f t="array" ref="K8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29" s="4" t="str">
        <f>IF(ch_table[[#This Row],[Subject 1]]&lt;&gt;"House rose", "",SUMIF(ch_table[Day], ch_table[[#This Row],[Day]], ch_table[AAT]))</f>
        <v/>
      </c>
      <c r="M829" s="39">
        <f>SUM(INDEX(ch_table[AAT],1):ch_table[[#This Row],[AAT]])</f>
        <v>1.1569444444444437</v>
      </c>
    </row>
    <row r="830" spans="1:13" ht="16" x14ac:dyDescent="0.2">
      <c r="A830" s="2">
        <v>83</v>
      </c>
      <c r="B830" s="3">
        <v>45407</v>
      </c>
      <c r="C830" s="4">
        <v>0.4381944444444445</v>
      </c>
      <c r="D830" s="8" t="s">
        <v>35</v>
      </c>
      <c r="E830" s="9" t="s">
        <v>36</v>
      </c>
      <c r="G830" s="4" cm="1">
        <f t="array" ref="G8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5.3472222222222199E-2</v>
      </c>
      <c r="H830" s="4" t="str">
        <f>IF(ch_table[[#This Row],[Subject 1]]&lt;&gt;"House rose", "",SUMIF(ch_table[Day], ch_table[[#This Row],[Day]], ch_table[Duration]))</f>
        <v/>
      </c>
      <c r="I830" s="40">
        <f>SUM(INDEX(ch_table[Duration],1):ch_table[[#This Row],[Duration]])</f>
        <v>24.811111111111085</v>
      </c>
      <c r="J830" s="4" cm="1">
        <f t="array" ref="J8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30" s="4" t="str" cm="1">
        <f t="array" ref="K8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30" s="4" t="str">
        <f>IF(ch_table[[#This Row],[Subject 1]]&lt;&gt;"House rose", "",SUMIF(ch_table[Day], ch_table[[#This Row],[Day]], ch_table[AAT]))</f>
        <v/>
      </c>
      <c r="M830" s="39">
        <f>SUM(INDEX(ch_table[AAT],1):ch_table[[#This Row],[AAT]])</f>
        <v>1.1569444444444437</v>
      </c>
    </row>
    <row r="831" spans="1:13" ht="48" x14ac:dyDescent="0.2">
      <c r="A831" s="2">
        <v>83</v>
      </c>
      <c r="B831" s="3">
        <v>45407</v>
      </c>
      <c r="C831" s="4">
        <v>0.4916666666666667</v>
      </c>
      <c r="D831" s="8" t="s">
        <v>79</v>
      </c>
      <c r="E831" s="9" t="s">
        <v>848</v>
      </c>
      <c r="G831" s="4" cm="1">
        <f t="array" ref="G8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3.4722222222221544E-3</v>
      </c>
      <c r="H831" s="4" t="str">
        <f>IF(ch_table[[#This Row],[Subject 1]]&lt;&gt;"House rose", "",SUMIF(ch_table[Day], ch_table[[#This Row],[Day]], ch_table[Duration]))</f>
        <v/>
      </c>
      <c r="I831" s="40">
        <f>SUM(INDEX(ch_table[Duration],1):ch_table[[#This Row],[Duration]])</f>
        <v>24.814583333333307</v>
      </c>
      <c r="J831" s="4" cm="1">
        <f t="array" ref="J8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31" s="4" t="str" cm="1">
        <f t="array" ref="K8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31" s="4" t="str">
        <f>IF(ch_table[[#This Row],[Subject 1]]&lt;&gt;"House rose", "",SUMIF(ch_table[Day], ch_table[[#This Row],[Day]], ch_table[AAT]))</f>
        <v/>
      </c>
      <c r="M831" s="39">
        <f>SUM(INDEX(ch_table[AAT],1):ch_table[[#This Row],[AAT]])</f>
        <v>1.1569444444444437</v>
      </c>
    </row>
    <row r="832" spans="1:13" ht="32" x14ac:dyDescent="0.2">
      <c r="A832" s="2">
        <v>83</v>
      </c>
      <c r="B832" s="3">
        <v>45407</v>
      </c>
      <c r="C832" s="4">
        <v>0.49513888888888885</v>
      </c>
      <c r="D832" s="8" t="s">
        <v>192</v>
      </c>
      <c r="E832" s="9" t="s">
        <v>849</v>
      </c>
      <c r="G832" s="4" cm="1">
        <f t="array" ref="G8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1.9444444444444431E-2</v>
      </c>
      <c r="H832" s="4" t="str">
        <f>IF(ch_table[[#This Row],[Subject 1]]&lt;&gt;"House rose", "",SUMIF(ch_table[Day], ch_table[[#This Row],[Day]], ch_table[Duration]))</f>
        <v/>
      </c>
      <c r="I832" s="40">
        <f>SUM(INDEX(ch_table[Duration],1):ch_table[[#This Row],[Duration]])</f>
        <v>24.834027777777752</v>
      </c>
      <c r="J832" s="4" cm="1">
        <f t="array" ref="J8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32" s="4" t="str" cm="1">
        <f t="array" ref="K8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32" s="4" t="str">
        <f>IF(ch_table[[#This Row],[Subject 1]]&lt;&gt;"House rose", "",SUMIF(ch_table[Day], ch_table[[#This Row],[Day]], ch_table[AAT]))</f>
        <v/>
      </c>
      <c r="M832" s="39">
        <f>SUM(INDEX(ch_table[AAT],1):ch_table[[#This Row],[AAT]])</f>
        <v>1.1569444444444437</v>
      </c>
    </row>
    <row r="833" spans="1:13" ht="16" x14ac:dyDescent="0.2">
      <c r="A833" s="2">
        <v>83</v>
      </c>
      <c r="B833" s="3">
        <v>45407</v>
      </c>
      <c r="C833" s="4">
        <v>0.51458333333333328</v>
      </c>
      <c r="D833" s="8" t="s">
        <v>165</v>
      </c>
      <c r="E833" s="9" t="s">
        <v>850</v>
      </c>
      <c r="G833" s="4" cm="1">
        <f t="array" ref="G8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4.5833333333333393E-2</v>
      </c>
      <c r="H833" s="4" t="str">
        <f>IF(ch_table[[#This Row],[Subject 1]]&lt;&gt;"House rose", "",SUMIF(ch_table[Day], ch_table[[#This Row],[Day]], ch_table[Duration]))</f>
        <v/>
      </c>
      <c r="I833" s="40">
        <f>SUM(INDEX(ch_table[Duration],1):ch_table[[#This Row],[Duration]])</f>
        <v>24.879861111111087</v>
      </c>
      <c r="J833" s="4" cm="1">
        <f t="array" ref="J8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33" s="4" t="str" cm="1">
        <f t="array" ref="K8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33" s="4" t="str">
        <f>IF(ch_table[[#This Row],[Subject 1]]&lt;&gt;"House rose", "",SUMIF(ch_table[Day], ch_table[[#This Row],[Day]], ch_table[AAT]))</f>
        <v/>
      </c>
      <c r="M833" s="39">
        <f>SUM(INDEX(ch_table[AAT],1):ch_table[[#This Row],[AAT]])</f>
        <v>1.1569444444444437</v>
      </c>
    </row>
    <row r="834" spans="1:13" ht="16" x14ac:dyDescent="0.2">
      <c r="A834" s="2">
        <v>83</v>
      </c>
      <c r="B834" s="3">
        <v>45407</v>
      </c>
      <c r="C834" s="4">
        <v>0.56041666666666667</v>
      </c>
      <c r="D834" s="8" t="s">
        <v>165</v>
      </c>
      <c r="E834" s="9" t="s">
        <v>851</v>
      </c>
      <c r="G834" s="4" cm="1">
        <f t="array" ref="G8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5.2083333333333259E-2</v>
      </c>
      <c r="H834" s="4" t="str">
        <f>IF(ch_table[[#This Row],[Subject 1]]&lt;&gt;"House rose", "",SUMIF(ch_table[Day], ch_table[[#This Row],[Day]], ch_table[Duration]))</f>
        <v/>
      </c>
      <c r="I834" s="40">
        <f>SUM(INDEX(ch_table[Duration],1):ch_table[[#This Row],[Duration]])</f>
        <v>24.931944444444419</v>
      </c>
      <c r="J834" s="4" cm="1">
        <f t="array" ref="J8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34" s="4" t="str" cm="1">
        <f t="array" ref="K8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34" s="4" t="str">
        <f>IF(ch_table[[#This Row],[Subject 1]]&lt;&gt;"House rose", "",SUMIF(ch_table[Day], ch_table[[#This Row],[Day]], ch_table[AAT]))</f>
        <v/>
      </c>
      <c r="M834" s="39">
        <f>SUM(INDEX(ch_table[AAT],1):ch_table[[#This Row],[AAT]])</f>
        <v>1.1569444444444437</v>
      </c>
    </row>
    <row r="835" spans="1:13" ht="16" x14ac:dyDescent="0.2">
      <c r="A835" s="2">
        <v>83</v>
      </c>
      <c r="B835" s="3">
        <v>45407</v>
      </c>
      <c r="C835" s="4">
        <v>0.61249999999999993</v>
      </c>
      <c r="D835" s="8" t="s">
        <v>20</v>
      </c>
      <c r="E835" s="9" t="s">
        <v>852</v>
      </c>
      <c r="G835" s="4" cm="1">
        <f t="array" ref="G8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2.2222222222222254E-2</v>
      </c>
      <c r="H835" s="4" t="str">
        <f>IF(ch_table[[#This Row],[Subject 1]]&lt;&gt;"House rose", "",SUMIF(ch_table[Day], ch_table[[#This Row],[Day]], ch_table[Duration]))</f>
        <v/>
      </c>
      <c r="I835" s="40">
        <f>SUM(INDEX(ch_table[Duration],1):ch_table[[#This Row],[Duration]])</f>
        <v>24.954166666666641</v>
      </c>
      <c r="J835" s="4" cm="1">
        <f t="array" ref="J8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35" s="4" t="str" cm="1">
        <f t="array" ref="K8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35" s="4" t="str">
        <f>IF(ch_table[[#This Row],[Subject 1]]&lt;&gt;"House rose", "",SUMIF(ch_table[Day], ch_table[[#This Row],[Day]], ch_table[AAT]))</f>
        <v/>
      </c>
      <c r="M835" s="39">
        <f>SUM(INDEX(ch_table[AAT],1):ch_table[[#This Row],[AAT]])</f>
        <v>1.1569444444444437</v>
      </c>
    </row>
    <row r="836" spans="1:13" x14ac:dyDescent="0.2">
      <c r="A836" s="2">
        <v>83</v>
      </c>
      <c r="B836" s="3">
        <v>45407</v>
      </c>
      <c r="C836" s="4">
        <v>0.63472222222222219</v>
      </c>
      <c r="D836" s="8" t="s">
        <v>22</v>
      </c>
      <c r="G836" s="4" t="str" cm="1">
        <f t="array" ref="G8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836" s="4">
        <f>IF(ch_table[[#This Row],[Subject 1]]&lt;&gt;"House rose", "",SUMIF(ch_table[Day], ch_table[[#This Row],[Day]], ch_table[Duration]))</f>
        <v>0.23888888888888887</v>
      </c>
      <c r="I836" s="40">
        <f>SUM(INDEX(ch_table[Duration],1):ch_table[[#This Row],[Duration]])</f>
        <v>24.954166666666641</v>
      </c>
      <c r="J836" s="4" cm="1">
        <f t="array" ref="J8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36" s="4" t="str" cm="1">
        <f t="array" ref="K8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36" s="4">
        <f>IF(ch_table[[#This Row],[Subject 1]]&lt;&gt;"House rose", "",SUMIF(ch_table[Day], ch_table[[#This Row],[Day]], ch_table[AAT]))</f>
        <v>0</v>
      </c>
      <c r="M836" s="39">
        <f>SUM(INDEX(ch_table[AAT],1):ch_table[[#This Row],[AAT]])</f>
        <v>1.1569444444444437</v>
      </c>
    </row>
    <row r="837" spans="1:13" x14ac:dyDescent="0.2">
      <c r="A837" s="2">
        <v>84</v>
      </c>
      <c r="B837" s="3">
        <v>45408</v>
      </c>
      <c r="C837" s="4">
        <v>0.39583333333333331</v>
      </c>
      <c r="D837" s="8" t="s">
        <v>13</v>
      </c>
      <c r="G837" s="4" cm="1">
        <f t="array" ref="G8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837" s="4" t="str">
        <f>IF(ch_table[[#This Row],[Subject 1]]&lt;&gt;"House rose", "",SUMIF(ch_table[Day], ch_table[[#This Row],[Day]], ch_table[Duration]))</f>
        <v/>
      </c>
      <c r="I837" s="40">
        <f>SUM(INDEX(ch_table[Duration],1):ch_table[[#This Row],[Duration]])</f>
        <v>24.956944444444417</v>
      </c>
      <c r="J837" s="4" cm="1">
        <f t="array" ref="J8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837" s="4" t="str" cm="1">
        <f t="array" ref="K8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37" s="4" t="str">
        <f>IF(ch_table[[#This Row],[Subject 1]]&lt;&gt;"House rose", "",SUMIF(ch_table[Day], ch_table[[#This Row],[Day]], ch_table[AAT]))</f>
        <v/>
      </c>
      <c r="M837" s="39">
        <f>SUM(INDEX(ch_table[AAT],1):ch_table[[#This Row],[AAT]])</f>
        <v>1.1569444444444437</v>
      </c>
    </row>
    <row r="838" spans="1:13" ht="32" hidden="1" x14ac:dyDescent="0.2">
      <c r="A838" s="2">
        <v>84</v>
      </c>
      <c r="B838" s="3">
        <v>45408</v>
      </c>
      <c r="C838" s="4">
        <v>0.39861111111111108</v>
      </c>
      <c r="D838" s="8" t="s">
        <v>75</v>
      </c>
      <c r="E838" s="9" t="s">
        <v>853</v>
      </c>
      <c r="F838" s="9" t="s">
        <v>470</v>
      </c>
      <c r="G838" s="4" cm="1">
        <f t="array" ref="G8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6.1805555555555614E-2</v>
      </c>
      <c r="H838" s="4" t="str">
        <f>IF(ch_table[[#This Row],[Subject 1]]&lt;&gt;"House rose", "",SUMIF(ch_table[Day], ch_table[[#This Row],[Day]], ch_table[Duration]))</f>
        <v/>
      </c>
      <c r="I838" s="40">
        <f>SUM(INDEX(ch_table[Duration],1):ch_table[[#This Row],[Duration]])</f>
        <v>25.018749999999972</v>
      </c>
      <c r="J838" s="4" cm="1">
        <f t="array" ref="J8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838" s="4" t="str" cm="1">
        <f t="array" ref="K8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38" s="4" t="str">
        <f>IF(ch_table[[#This Row],[Subject 1]]&lt;&gt;"House rose", "",SUMIF(ch_table[Day], ch_table[[#This Row],[Day]], ch_table[AAT]))</f>
        <v/>
      </c>
      <c r="M838" s="39">
        <f>SUM(INDEX(ch_table[AAT],1):ch_table[[#This Row],[AAT]])</f>
        <v>1.1569444444444437</v>
      </c>
    </row>
    <row r="839" spans="1:13" ht="32" hidden="1" x14ac:dyDescent="0.2">
      <c r="A839" s="2">
        <v>84</v>
      </c>
      <c r="B839" s="3">
        <v>45408</v>
      </c>
      <c r="C839" s="4">
        <v>0.4604166666666667</v>
      </c>
      <c r="D839" s="8" t="s">
        <v>75</v>
      </c>
      <c r="E839" s="9" t="s">
        <v>625</v>
      </c>
      <c r="F839" s="9" t="s">
        <v>470</v>
      </c>
      <c r="G839" s="4" cm="1">
        <f t="array" ref="G8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7.1527777777777746E-2</v>
      </c>
      <c r="H839" s="4" t="str">
        <f>IF(ch_table[[#This Row],[Subject 1]]&lt;&gt;"House rose", "",SUMIF(ch_table[Day], ch_table[[#This Row],[Day]], ch_table[Duration]))</f>
        <v/>
      </c>
      <c r="I839" s="40">
        <f>SUM(INDEX(ch_table[Duration],1):ch_table[[#This Row],[Duration]])</f>
        <v>25.09027777777775</v>
      </c>
      <c r="J839" s="4" cm="1">
        <f t="array" ref="J8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839" s="4" t="str" cm="1">
        <f t="array" ref="K8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39" s="4" t="str">
        <f>IF(ch_table[[#This Row],[Subject 1]]&lt;&gt;"House rose", "",SUMIF(ch_table[Day], ch_table[[#This Row],[Day]], ch_table[AAT]))</f>
        <v/>
      </c>
      <c r="M839" s="39">
        <f>SUM(INDEX(ch_table[AAT],1):ch_table[[#This Row],[AAT]])</f>
        <v>1.1569444444444437</v>
      </c>
    </row>
    <row r="840" spans="1:13" ht="16" hidden="1" x14ac:dyDescent="0.2">
      <c r="A840" s="2">
        <v>84</v>
      </c>
      <c r="B840" s="3">
        <v>45408</v>
      </c>
      <c r="C840" s="4">
        <v>0.53194444444444444</v>
      </c>
      <c r="D840" s="8" t="s">
        <v>75</v>
      </c>
      <c r="E840" s="9" t="s">
        <v>854</v>
      </c>
      <c r="F840" s="9" t="s">
        <v>470</v>
      </c>
      <c r="G840" s="4" cm="1">
        <f t="array" ref="G8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2.8472222222222232E-2</v>
      </c>
      <c r="H840" s="4" t="str">
        <f>IF(ch_table[[#This Row],[Subject 1]]&lt;&gt;"House rose", "",SUMIF(ch_table[Day], ch_table[[#This Row],[Day]], ch_table[Duration]))</f>
        <v/>
      </c>
      <c r="I840" s="40">
        <f>SUM(INDEX(ch_table[Duration],1):ch_table[[#This Row],[Duration]])</f>
        <v>25.118749999999974</v>
      </c>
      <c r="J840" s="4" cm="1">
        <f t="array" ref="J8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840" s="4" t="str" cm="1">
        <f t="array" ref="K8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40" s="4" t="str">
        <f>IF(ch_table[[#This Row],[Subject 1]]&lt;&gt;"House rose", "",SUMIF(ch_table[Day], ch_table[[#This Row],[Day]], ch_table[AAT]))</f>
        <v/>
      </c>
      <c r="M840" s="39">
        <f>SUM(INDEX(ch_table[AAT],1):ch_table[[#This Row],[AAT]])</f>
        <v>1.1569444444444437</v>
      </c>
    </row>
    <row r="841" spans="1:13" ht="16" hidden="1" x14ac:dyDescent="0.2">
      <c r="A841" s="2">
        <v>84</v>
      </c>
      <c r="B841" s="3">
        <v>45408</v>
      </c>
      <c r="C841" s="4">
        <v>0.56041666666666667</v>
      </c>
      <c r="D841" s="8" t="s">
        <v>75</v>
      </c>
      <c r="E841" s="9" t="s">
        <v>855</v>
      </c>
      <c r="F841" s="9" t="s">
        <v>470</v>
      </c>
      <c r="G841" s="4" cm="1">
        <f t="array" ref="G8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2.777777777777779E-2</v>
      </c>
      <c r="H841" s="4" t="str">
        <f>IF(ch_table[[#This Row],[Subject 1]]&lt;&gt;"House rose", "",SUMIF(ch_table[Day], ch_table[[#This Row],[Day]], ch_table[Duration]))</f>
        <v/>
      </c>
      <c r="I841" s="40">
        <f>SUM(INDEX(ch_table[Duration],1):ch_table[[#This Row],[Duration]])</f>
        <v>25.146527777777752</v>
      </c>
      <c r="J841" s="4" cm="1">
        <f t="array" ref="J8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841" s="4" t="str" cm="1">
        <f t="array" ref="K8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41" s="4" t="str">
        <f>IF(ch_table[[#This Row],[Subject 1]]&lt;&gt;"House rose", "",SUMIF(ch_table[Day], ch_table[[#This Row],[Day]], ch_table[AAT]))</f>
        <v/>
      </c>
      <c r="M841" s="39">
        <f>SUM(INDEX(ch_table[AAT],1):ch_table[[#This Row],[AAT]])</f>
        <v>1.1569444444444437</v>
      </c>
    </row>
    <row r="842" spans="1:13" ht="16" hidden="1" x14ac:dyDescent="0.2">
      <c r="A842" s="2">
        <v>84</v>
      </c>
      <c r="B842" s="3">
        <v>45408</v>
      </c>
      <c r="C842" s="4">
        <v>0.58819444444444446</v>
      </c>
      <c r="D842" s="8" t="s">
        <v>80</v>
      </c>
      <c r="E842" s="9" t="s">
        <v>856</v>
      </c>
      <c r="F842" s="9" t="s">
        <v>470</v>
      </c>
      <c r="G842" s="4" cm="1">
        <f t="array" ref="G8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2.0138888888888817E-2</v>
      </c>
      <c r="H842" s="4" t="str">
        <f>IF(ch_table[[#This Row],[Subject 1]]&lt;&gt;"House rose", "",SUMIF(ch_table[Day], ch_table[[#This Row],[Day]], ch_table[Duration]))</f>
        <v/>
      </c>
      <c r="I842" s="40">
        <f>SUM(INDEX(ch_table[Duration],1):ch_table[[#This Row],[Duration]])</f>
        <v>25.166666666666639</v>
      </c>
      <c r="J842" s="4" cm="1">
        <f t="array" ref="J8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842" s="4" cm="1">
        <f t="array" ref="K8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4.1666666666663188E-3</v>
      </c>
      <c r="L842" s="4" t="str">
        <f>IF(ch_table[[#This Row],[Subject 1]]&lt;&gt;"House rose", "",SUMIF(ch_table[Day], ch_table[[#This Row],[Day]], ch_table[AAT]))</f>
        <v/>
      </c>
      <c r="M842" s="39">
        <f>SUM(INDEX(ch_table[AAT],1):ch_table[[#This Row],[AAT]])</f>
        <v>1.1611111111111101</v>
      </c>
    </row>
    <row r="843" spans="1:13" ht="32" x14ac:dyDescent="0.2">
      <c r="A843" s="2">
        <v>84</v>
      </c>
      <c r="B843" s="3">
        <v>45408</v>
      </c>
      <c r="C843" s="4">
        <v>0.60833333333333328</v>
      </c>
      <c r="D843" s="8" t="s">
        <v>63</v>
      </c>
      <c r="E843" s="9" t="s">
        <v>857</v>
      </c>
      <c r="G843" s="4" cm="1">
        <f t="array" ref="G8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6.94444444444553E-4</v>
      </c>
      <c r="H843" s="4" t="str">
        <f>IF(ch_table[[#This Row],[Subject 1]]&lt;&gt;"House rose", "",SUMIF(ch_table[Day], ch_table[[#This Row],[Day]], ch_table[Duration]))</f>
        <v/>
      </c>
      <c r="I843" s="40">
        <f>SUM(INDEX(ch_table[Duration],1):ch_table[[#This Row],[Duration]])</f>
        <v>25.167361111111084</v>
      </c>
      <c r="J843" s="4" cm="1">
        <f t="array" ref="J8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843" s="4" cm="1">
        <f t="array" ref="K8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6.94444444444553E-4</v>
      </c>
      <c r="L843" s="4" t="str">
        <f>IF(ch_table[[#This Row],[Subject 1]]&lt;&gt;"House rose", "",SUMIF(ch_table[Day], ch_table[[#This Row],[Day]], ch_table[AAT]))</f>
        <v/>
      </c>
      <c r="M843" s="39">
        <f>SUM(INDEX(ch_table[AAT],1):ch_table[[#This Row],[AAT]])</f>
        <v>1.1618055555555546</v>
      </c>
    </row>
    <row r="844" spans="1:13" ht="16" x14ac:dyDescent="0.2">
      <c r="A844" s="2">
        <v>84</v>
      </c>
      <c r="B844" s="3">
        <v>45408</v>
      </c>
      <c r="C844" s="4">
        <v>0.60902777777777783</v>
      </c>
      <c r="D844" s="8" t="s">
        <v>20</v>
      </c>
      <c r="E844" s="9" t="s">
        <v>858</v>
      </c>
      <c r="G844" s="4" cm="1">
        <f t="array" ref="G8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1.1805555555555514E-2</v>
      </c>
      <c r="H844" s="4" t="str">
        <f>IF(ch_table[[#This Row],[Subject 1]]&lt;&gt;"House rose", "",SUMIF(ch_table[Day], ch_table[[#This Row],[Day]], ch_table[Duration]))</f>
        <v/>
      </c>
      <c r="I844" s="40">
        <f>SUM(INDEX(ch_table[Duration],1):ch_table[[#This Row],[Duration]])</f>
        <v>25.179166666666639</v>
      </c>
      <c r="J844" s="4" cm="1">
        <f t="array" ref="J8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844" s="4" cm="1">
        <f t="array" ref="K8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1.1805555555555514E-2</v>
      </c>
      <c r="L844" s="4" t="str">
        <f>IF(ch_table[[#This Row],[Subject 1]]&lt;&gt;"House rose", "",SUMIF(ch_table[Day], ch_table[[#This Row],[Day]], ch_table[AAT]))</f>
        <v/>
      </c>
      <c r="M844" s="39">
        <f>SUM(INDEX(ch_table[AAT],1):ch_table[[#This Row],[AAT]])</f>
        <v>1.1736111111111103</v>
      </c>
    </row>
    <row r="845" spans="1:13" x14ac:dyDescent="0.2">
      <c r="A845" s="2">
        <v>84</v>
      </c>
      <c r="B845" s="3">
        <v>45408</v>
      </c>
      <c r="C845" s="4">
        <v>0.62083333333333335</v>
      </c>
      <c r="D845" s="8" t="s">
        <v>22</v>
      </c>
      <c r="G845" s="4" t="str" cm="1">
        <f t="array" ref="G8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845" s="4">
        <f>IF(ch_table[[#This Row],[Subject 1]]&lt;&gt;"House rose", "",SUMIF(ch_table[Day], ch_table[[#This Row],[Day]], ch_table[Duration]))</f>
        <v>0.22500000000000003</v>
      </c>
      <c r="I845" s="40">
        <f>SUM(INDEX(ch_table[Duration],1):ch_table[[#This Row],[Duration]])</f>
        <v>25.179166666666639</v>
      </c>
      <c r="J845" s="4" cm="1">
        <f t="array" ref="J8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845" s="4" t="str" cm="1">
        <f t="array" ref="K8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45" s="4">
        <f>IF(ch_table[[#This Row],[Subject 1]]&lt;&gt;"House rose", "",SUMIF(ch_table[Day], ch_table[[#This Row],[Day]], ch_table[AAT]))</f>
        <v>1.6666666666666385E-2</v>
      </c>
      <c r="M845" s="39">
        <f>SUM(INDEX(ch_table[AAT],1):ch_table[[#This Row],[AAT]])</f>
        <v>1.1736111111111103</v>
      </c>
    </row>
    <row r="846" spans="1:13" x14ac:dyDescent="0.2">
      <c r="A846" s="2">
        <v>85</v>
      </c>
      <c r="B846" s="3">
        <v>45411</v>
      </c>
      <c r="C846" s="4">
        <v>0.60416666666666663</v>
      </c>
      <c r="D846" s="8" t="s">
        <v>13</v>
      </c>
      <c r="G846" s="4" cm="1">
        <f t="array" ref="G8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846" s="4" t="str">
        <f>IF(ch_table[[#This Row],[Subject 1]]&lt;&gt;"House rose", "",SUMIF(ch_table[Day], ch_table[[#This Row],[Day]], ch_table[Duration]))</f>
        <v/>
      </c>
      <c r="I846" s="40">
        <f>SUM(INDEX(ch_table[Duration],1):ch_table[[#This Row],[Duration]])</f>
        <v>25.181944444444415</v>
      </c>
      <c r="J846" s="4" cm="1">
        <f t="array" ref="J8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46" s="4" t="str" cm="1">
        <f t="array" ref="K8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46" s="4" t="str">
        <f>IF(ch_table[[#This Row],[Subject 1]]&lt;&gt;"House rose", "",SUMIF(ch_table[Day], ch_table[[#This Row],[Day]], ch_table[AAT]))</f>
        <v/>
      </c>
      <c r="M846" s="39">
        <f>SUM(INDEX(ch_table[AAT],1):ch_table[[#This Row],[AAT]])</f>
        <v>1.1736111111111103</v>
      </c>
    </row>
    <row r="847" spans="1:13" ht="16" x14ac:dyDescent="0.2">
      <c r="A847" s="2">
        <v>85</v>
      </c>
      <c r="B847" s="3">
        <v>45411</v>
      </c>
      <c r="C847" s="4">
        <v>0.6069444444444444</v>
      </c>
      <c r="D847" s="8" t="s">
        <v>41</v>
      </c>
      <c r="E847" s="9" t="s">
        <v>383</v>
      </c>
      <c r="G847" s="4" cm="1">
        <f t="array" ref="G8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2.9861111111111116E-2</v>
      </c>
      <c r="H847" s="4" t="str">
        <f>IF(ch_table[[#This Row],[Subject 1]]&lt;&gt;"House rose", "",SUMIF(ch_table[Day], ch_table[[#This Row],[Day]], ch_table[Duration]))</f>
        <v/>
      </c>
      <c r="I847" s="40">
        <f>SUM(INDEX(ch_table[Duration],1):ch_table[[#This Row],[Duration]])</f>
        <v>25.211805555555525</v>
      </c>
      <c r="J847" s="4" cm="1">
        <f t="array" ref="J8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47" s="4" t="str" cm="1">
        <f t="array" ref="K8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47" s="4" t="str">
        <f>IF(ch_table[[#This Row],[Subject 1]]&lt;&gt;"House rose", "",SUMIF(ch_table[Day], ch_table[[#This Row],[Day]], ch_table[AAT]))</f>
        <v/>
      </c>
      <c r="M847" s="39">
        <f>SUM(INDEX(ch_table[AAT],1):ch_table[[#This Row],[AAT]])</f>
        <v>1.1736111111111103</v>
      </c>
    </row>
    <row r="848" spans="1:13" ht="16" x14ac:dyDescent="0.2">
      <c r="A848" s="2">
        <v>85</v>
      </c>
      <c r="B848" s="3">
        <v>45411</v>
      </c>
      <c r="C848" s="4">
        <v>0.63680555555555551</v>
      </c>
      <c r="D848" s="8" t="s">
        <v>43</v>
      </c>
      <c r="E848" s="9" t="s">
        <v>383</v>
      </c>
      <c r="G848" s="4" cm="1">
        <f t="array" ref="G8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1.736111111111116E-2</v>
      </c>
      <c r="H848" s="4" t="str">
        <f>IF(ch_table[[#This Row],[Subject 1]]&lt;&gt;"House rose", "",SUMIF(ch_table[Day], ch_table[[#This Row],[Day]], ch_table[Duration]))</f>
        <v/>
      </c>
      <c r="I848" s="40">
        <f>SUM(INDEX(ch_table[Duration],1):ch_table[[#This Row],[Duration]])</f>
        <v>25.229166666666636</v>
      </c>
      <c r="J848" s="4" cm="1">
        <f t="array" ref="J8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48" s="4" t="str" cm="1">
        <f t="array" ref="K8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48" s="4" t="str">
        <f>IF(ch_table[[#This Row],[Subject 1]]&lt;&gt;"House rose", "",SUMIF(ch_table[Day], ch_table[[#This Row],[Day]], ch_table[AAT]))</f>
        <v/>
      </c>
      <c r="M848" s="39">
        <f>SUM(INDEX(ch_table[AAT],1):ch_table[[#This Row],[AAT]])</f>
        <v>1.1736111111111103</v>
      </c>
    </row>
    <row r="849" spans="1:13" ht="32" x14ac:dyDescent="0.2">
      <c r="A849" s="2">
        <v>85</v>
      </c>
      <c r="B849" s="3">
        <v>45411</v>
      </c>
      <c r="C849" s="4">
        <v>0.65416666666666667</v>
      </c>
      <c r="D849" s="8" t="s">
        <v>24</v>
      </c>
      <c r="E849" s="9" t="s">
        <v>859</v>
      </c>
      <c r="G849" s="4" cm="1">
        <f t="array" ref="G8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2.1527777777777701E-2</v>
      </c>
      <c r="H849" s="4" t="str">
        <f>IF(ch_table[[#This Row],[Subject 1]]&lt;&gt;"House rose", "",SUMIF(ch_table[Day], ch_table[[#This Row],[Day]], ch_table[Duration]))</f>
        <v/>
      </c>
      <c r="I849" s="40">
        <f>SUM(INDEX(ch_table[Duration],1):ch_table[[#This Row],[Duration]])</f>
        <v>25.250694444444413</v>
      </c>
      <c r="J849" s="4" cm="1">
        <f t="array" ref="J8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49" s="4" t="str" cm="1">
        <f t="array" ref="K8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49" s="4" t="str">
        <f>IF(ch_table[[#This Row],[Subject 1]]&lt;&gt;"House rose", "",SUMIF(ch_table[Day], ch_table[[#This Row],[Day]], ch_table[AAT]))</f>
        <v/>
      </c>
      <c r="M849" s="39">
        <f>SUM(INDEX(ch_table[AAT],1):ch_table[[#This Row],[AAT]])</f>
        <v>1.1736111111111103</v>
      </c>
    </row>
    <row r="850" spans="1:13" ht="48" x14ac:dyDescent="0.2">
      <c r="A850" s="2">
        <v>85</v>
      </c>
      <c r="B850" s="3">
        <v>45411</v>
      </c>
      <c r="C850" s="4">
        <v>0.67569444444444438</v>
      </c>
      <c r="D850" s="8" t="s">
        <v>24</v>
      </c>
      <c r="E850" s="9" t="s">
        <v>860</v>
      </c>
      <c r="G850" s="4" cm="1">
        <f t="array" ref="G8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1.9444444444444486E-2</v>
      </c>
      <c r="H850" s="4" t="str">
        <f>IF(ch_table[[#This Row],[Subject 1]]&lt;&gt;"House rose", "",SUMIF(ch_table[Day], ch_table[[#This Row],[Day]], ch_table[Duration]))</f>
        <v/>
      </c>
      <c r="I850" s="40">
        <f>SUM(INDEX(ch_table[Duration],1):ch_table[[#This Row],[Duration]])</f>
        <v>25.270138888888859</v>
      </c>
      <c r="J850" s="4" cm="1">
        <f t="array" ref="J8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50" s="4" t="str" cm="1">
        <f t="array" ref="K8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50" s="4" t="str">
        <f>IF(ch_table[[#This Row],[Subject 1]]&lt;&gt;"House rose", "",SUMIF(ch_table[Day], ch_table[[#This Row],[Day]], ch_table[AAT]))</f>
        <v/>
      </c>
      <c r="M850" s="39">
        <f>SUM(INDEX(ch_table[AAT],1):ch_table[[#This Row],[AAT]])</f>
        <v>1.1736111111111103</v>
      </c>
    </row>
    <row r="851" spans="1:13" x14ac:dyDescent="0.2">
      <c r="A851" s="2">
        <v>85</v>
      </c>
      <c r="B851" s="3">
        <v>45411</v>
      </c>
      <c r="C851" s="4">
        <v>0.69513888888888886</v>
      </c>
      <c r="D851" s="8" t="s">
        <v>15</v>
      </c>
      <c r="G851" s="4" cm="1">
        <f t="array" ref="G8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6.9444444444445308E-3</v>
      </c>
      <c r="H851" s="4" t="str">
        <f>IF(ch_table[[#This Row],[Subject 1]]&lt;&gt;"House rose", "",SUMIF(ch_table[Day], ch_table[[#This Row],[Day]], ch_table[Duration]))</f>
        <v/>
      </c>
      <c r="I851" s="40">
        <f>SUM(INDEX(ch_table[Duration],1):ch_table[[#This Row],[Duration]])</f>
        <v>25.277083333333302</v>
      </c>
      <c r="J851" s="4" cm="1">
        <f t="array" ref="J8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51" s="4" t="str" cm="1">
        <f t="array" ref="K8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51" s="4" t="str">
        <f>IF(ch_table[[#This Row],[Subject 1]]&lt;&gt;"House rose", "",SUMIF(ch_table[Day], ch_table[[#This Row],[Day]], ch_table[AAT]))</f>
        <v/>
      </c>
      <c r="M851" s="39">
        <f>SUM(INDEX(ch_table[AAT],1):ch_table[[#This Row],[AAT]])</f>
        <v>1.1736111111111103</v>
      </c>
    </row>
    <row r="852" spans="1:13" ht="32" x14ac:dyDescent="0.2">
      <c r="A852" s="2">
        <v>85</v>
      </c>
      <c r="B852" s="3">
        <v>45411</v>
      </c>
      <c r="C852" s="4">
        <v>0.70208333333333339</v>
      </c>
      <c r="D852" s="8" t="s">
        <v>27</v>
      </c>
      <c r="E852" s="9" t="s">
        <v>861</v>
      </c>
      <c r="G852" s="4" cm="1">
        <f t="array" ref="G8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4.2361111111111072E-2</v>
      </c>
      <c r="H852" s="4" t="str">
        <f>IF(ch_table[[#This Row],[Subject 1]]&lt;&gt;"House rose", "",SUMIF(ch_table[Day], ch_table[[#This Row],[Day]], ch_table[Duration]))</f>
        <v/>
      </c>
      <c r="I852" s="40">
        <f>SUM(INDEX(ch_table[Duration],1):ch_table[[#This Row],[Duration]])</f>
        <v>25.319444444444414</v>
      </c>
      <c r="J852" s="4" cm="1">
        <f t="array" ref="J8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52" s="4" t="str" cm="1">
        <f t="array" ref="K8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52" s="4" t="str">
        <f>IF(ch_table[[#This Row],[Subject 1]]&lt;&gt;"House rose", "",SUMIF(ch_table[Day], ch_table[[#This Row],[Day]], ch_table[AAT]))</f>
        <v/>
      </c>
      <c r="M852" s="39">
        <f>SUM(INDEX(ch_table[AAT],1):ch_table[[#This Row],[AAT]])</f>
        <v>1.1736111111111103</v>
      </c>
    </row>
    <row r="853" spans="1:13" ht="80" x14ac:dyDescent="0.2">
      <c r="A853" s="2">
        <v>85</v>
      </c>
      <c r="B853" s="3">
        <v>45411</v>
      </c>
      <c r="C853" s="4">
        <v>0.74444444444444446</v>
      </c>
      <c r="D853" s="8" t="s">
        <v>79</v>
      </c>
      <c r="E853" s="9" t="s">
        <v>862</v>
      </c>
      <c r="G853" s="4" cm="1">
        <f t="array" ref="G8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4.8611111111110938E-3</v>
      </c>
      <c r="H853" s="4" t="str">
        <f>IF(ch_table[[#This Row],[Subject 1]]&lt;&gt;"House rose", "",SUMIF(ch_table[Day], ch_table[[#This Row],[Day]], ch_table[Duration]))</f>
        <v/>
      </c>
      <c r="I853" s="40">
        <f>SUM(INDEX(ch_table[Duration],1):ch_table[[#This Row],[Duration]])</f>
        <v>25.324305555555526</v>
      </c>
      <c r="J853" s="4" cm="1">
        <f t="array" ref="J8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53" s="4" t="str" cm="1">
        <f t="array" ref="K8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53" s="4" t="str">
        <f>IF(ch_table[[#This Row],[Subject 1]]&lt;&gt;"House rose", "",SUMIF(ch_table[Day], ch_table[[#This Row],[Day]], ch_table[AAT]))</f>
        <v/>
      </c>
      <c r="M853" s="39">
        <f>SUM(INDEX(ch_table[AAT],1):ch_table[[#This Row],[AAT]])</f>
        <v>1.1736111111111103</v>
      </c>
    </row>
    <row r="854" spans="1:13" ht="16" x14ac:dyDescent="0.2">
      <c r="A854" s="2">
        <v>85</v>
      </c>
      <c r="B854" s="3">
        <v>45411</v>
      </c>
      <c r="C854" s="4">
        <v>0.74930555555555556</v>
      </c>
      <c r="D854" s="8" t="s">
        <v>66</v>
      </c>
      <c r="E854" s="9" t="s">
        <v>864</v>
      </c>
      <c r="F854" s="9" t="s">
        <v>52</v>
      </c>
      <c r="G854" s="4" cm="1">
        <f t="array" ref="G8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5.208333333333337E-2</v>
      </c>
      <c r="H854" s="4" t="str">
        <f>IF(ch_table[[#This Row],[Subject 1]]&lt;&gt;"House rose", "",SUMIF(ch_table[Day], ch_table[[#This Row],[Day]], ch_table[Duration]))</f>
        <v/>
      </c>
      <c r="I854" s="40">
        <f>SUM(INDEX(ch_table[Duration],1):ch_table[[#This Row],[Duration]])</f>
        <v>25.376388888888858</v>
      </c>
      <c r="J854" s="4" cm="1">
        <f t="array" ref="J8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54" s="4" t="str" cm="1">
        <f t="array" ref="K8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54" s="4" t="str">
        <f>IF(ch_table[[#This Row],[Subject 1]]&lt;&gt;"House rose", "",SUMIF(ch_table[Day], ch_table[[#This Row],[Day]], ch_table[AAT]))</f>
        <v/>
      </c>
      <c r="M854" s="39">
        <f>SUM(INDEX(ch_table[AAT],1):ch_table[[#This Row],[AAT]])</f>
        <v>1.1736111111111103</v>
      </c>
    </row>
    <row r="855" spans="1:13" ht="16" x14ac:dyDescent="0.2">
      <c r="A855" s="2">
        <v>85</v>
      </c>
      <c r="B855" s="3">
        <v>45411</v>
      </c>
      <c r="C855" s="4">
        <v>0.80138888888888893</v>
      </c>
      <c r="D855" s="8" t="s">
        <v>119</v>
      </c>
      <c r="E855" s="9" t="s">
        <v>863</v>
      </c>
      <c r="G855" s="4" cm="1">
        <f t="array" ref="G8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6.597222222222221E-2</v>
      </c>
      <c r="H855" s="4" t="str">
        <f>IF(ch_table[[#This Row],[Subject 1]]&lt;&gt;"House rose", "",SUMIF(ch_table[Day], ch_table[[#This Row],[Day]], ch_table[Duration]))</f>
        <v/>
      </c>
      <c r="I855" s="40">
        <f>SUM(INDEX(ch_table[Duration],1):ch_table[[#This Row],[Duration]])</f>
        <v>25.442361111111079</v>
      </c>
      <c r="J855" s="4" cm="1">
        <f t="array" ref="J8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55" s="4" t="str" cm="1">
        <f t="array" ref="K8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55" s="4" t="str">
        <f>IF(ch_table[[#This Row],[Subject 1]]&lt;&gt;"House rose", "",SUMIF(ch_table[Day], ch_table[[#This Row],[Day]], ch_table[AAT]))</f>
        <v/>
      </c>
      <c r="M855" s="39">
        <f>SUM(INDEX(ch_table[AAT],1):ch_table[[#This Row],[AAT]])</f>
        <v>1.1736111111111103</v>
      </c>
    </row>
    <row r="856" spans="1:13" ht="16" x14ac:dyDescent="0.2">
      <c r="A856" s="2">
        <v>85</v>
      </c>
      <c r="B856" s="3">
        <v>45411</v>
      </c>
      <c r="C856" s="4">
        <v>0.86736111111111114</v>
      </c>
      <c r="D856" s="8" t="s">
        <v>75</v>
      </c>
      <c r="E856" s="9" t="s">
        <v>863</v>
      </c>
      <c r="G856" s="4" cm="1">
        <f t="array" ref="G8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1.8749999999999933E-2</v>
      </c>
      <c r="H856" s="4" t="str">
        <f>IF(ch_table[[#This Row],[Subject 1]]&lt;&gt;"House rose", "",SUMIF(ch_table[Day], ch_table[[#This Row],[Day]], ch_table[Duration]))</f>
        <v/>
      </c>
      <c r="I856" s="40">
        <f>SUM(INDEX(ch_table[Duration],1):ch_table[[#This Row],[Duration]])</f>
        <v>25.46111111111108</v>
      </c>
      <c r="J856" s="4" cm="1">
        <f t="array" ref="J8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56" s="4" t="str" cm="1">
        <f t="array" ref="K8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56" s="4" t="str">
        <f>IF(ch_table[[#This Row],[Subject 1]]&lt;&gt;"House rose", "",SUMIF(ch_table[Day], ch_table[[#This Row],[Day]], ch_table[AAT]))</f>
        <v/>
      </c>
      <c r="M856" s="39">
        <f>SUM(INDEX(ch_table[AAT],1):ch_table[[#This Row],[AAT]])</f>
        <v>1.1736111111111103</v>
      </c>
    </row>
    <row r="857" spans="1:13" ht="16" x14ac:dyDescent="0.2">
      <c r="A857" s="2">
        <v>85</v>
      </c>
      <c r="B857" s="3">
        <v>45411</v>
      </c>
      <c r="C857" s="4">
        <v>0.88611111111111107</v>
      </c>
      <c r="D857" s="8" t="s">
        <v>66</v>
      </c>
      <c r="E857" s="9" t="s">
        <v>865</v>
      </c>
      <c r="G857" s="4" cm="1">
        <f t="array" ref="G8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857" s="4" t="str">
        <f>IF(ch_table[[#This Row],[Subject 1]]&lt;&gt;"House rose", "",SUMIF(ch_table[Day], ch_table[[#This Row],[Day]], ch_table[Duration]))</f>
        <v/>
      </c>
      <c r="I857" s="40">
        <f>SUM(INDEX(ch_table[Duration],1):ch_table[[#This Row],[Duration]])</f>
        <v>25.463194444444415</v>
      </c>
      <c r="J857" s="4" cm="1">
        <f t="array" ref="J8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57" s="4" t="str" cm="1">
        <f t="array" ref="K8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57" s="4" t="str">
        <f>IF(ch_table[[#This Row],[Subject 1]]&lt;&gt;"House rose", "",SUMIF(ch_table[Day], ch_table[[#This Row],[Day]], ch_table[AAT]))</f>
        <v/>
      </c>
      <c r="M857" s="39">
        <f>SUM(INDEX(ch_table[AAT],1):ch_table[[#This Row],[AAT]])</f>
        <v>1.1736111111111103</v>
      </c>
    </row>
    <row r="858" spans="1:13" ht="32" x14ac:dyDescent="0.2">
      <c r="A858" s="2">
        <v>85</v>
      </c>
      <c r="B858" s="3">
        <v>45411</v>
      </c>
      <c r="C858" s="4">
        <v>0.8881944444444444</v>
      </c>
      <c r="D858" s="8" t="s">
        <v>63</v>
      </c>
      <c r="E858" s="9" t="s">
        <v>866</v>
      </c>
      <c r="G858" s="4" cm="1">
        <f t="array" ref="G8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1.388888888888995E-3</v>
      </c>
      <c r="H858" s="4" t="str">
        <f>IF(ch_table[[#This Row],[Subject 1]]&lt;&gt;"House rose", "",SUMIF(ch_table[Day], ch_table[[#This Row],[Day]], ch_table[Duration]))</f>
        <v/>
      </c>
      <c r="I858" s="40">
        <f>SUM(INDEX(ch_table[Duration],1):ch_table[[#This Row],[Duration]])</f>
        <v>25.464583333333305</v>
      </c>
      <c r="J858" s="4" cm="1">
        <f t="array" ref="J8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58" s="4" t="str" cm="1">
        <f t="array" ref="K8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58" s="4" t="str">
        <f>IF(ch_table[[#This Row],[Subject 1]]&lt;&gt;"House rose", "",SUMIF(ch_table[Day], ch_table[[#This Row],[Day]], ch_table[AAT]))</f>
        <v/>
      </c>
      <c r="M858" s="39">
        <f>SUM(INDEX(ch_table[AAT],1):ch_table[[#This Row],[AAT]])</f>
        <v>1.1736111111111103</v>
      </c>
    </row>
    <row r="859" spans="1:13" ht="32" x14ac:dyDescent="0.2">
      <c r="A859" s="2">
        <v>85</v>
      </c>
      <c r="B859" s="3">
        <v>45411</v>
      </c>
      <c r="C859" s="4">
        <v>0.88958333333333339</v>
      </c>
      <c r="D859" s="8" t="s">
        <v>20</v>
      </c>
      <c r="E859" s="9" t="s">
        <v>867</v>
      </c>
      <c r="G859" s="4" cm="1">
        <f t="array" ref="G8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1.8055555555555602E-2</v>
      </c>
      <c r="H859" s="4" t="str">
        <f>IF(ch_table[[#This Row],[Subject 1]]&lt;&gt;"House rose", "",SUMIF(ch_table[Day], ch_table[[#This Row],[Day]], ch_table[Duration]))</f>
        <v/>
      </c>
      <c r="I859" s="40">
        <f>SUM(INDEX(ch_table[Duration],1):ch_table[[#This Row],[Duration]])</f>
        <v>25.482638888888861</v>
      </c>
      <c r="J859" s="4" cm="1">
        <f t="array" ref="J8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59" s="4" t="str" cm="1">
        <f t="array" ref="K8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59" s="4" t="str">
        <f>IF(ch_table[[#This Row],[Subject 1]]&lt;&gt;"House rose", "",SUMIF(ch_table[Day], ch_table[[#This Row],[Day]], ch_table[AAT]))</f>
        <v/>
      </c>
      <c r="M859" s="39">
        <f>SUM(INDEX(ch_table[AAT],1):ch_table[[#This Row],[AAT]])</f>
        <v>1.1736111111111103</v>
      </c>
    </row>
    <row r="860" spans="1:13" x14ac:dyDescent="0.2">
      <c r="A860" s="2">
        <v>85</v>
      </c>
      <c r="B860" s="3">
        <v>45411</v>
      </c>
      <c r="C860" s="4">
        <v>0.90763888888888899</v>
      </c>
      <c r="D860" s="8" t="s">
        <v>22</v>
      </c>
      <c r="G860" s="4" t="str" cm="1">
        <f t="array" ref="G8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860" s="4">
        <f>IF(ch_table[[#This Row],[Subject 1]]&lt;&gt;"House rose", "",SUMIF(ch_table[Day], ch_table[[#This Row],[Day]], ch_table[Duration]))</f>
        <v>0.30347222222222237</v>
      </c>
      <c r="I860" s="40">
        <f>SUM(INDEX(ch_table[Duration],1):ch_table[[#This Row],[Duration]])</f>
        <v>25.482638888888861</v>
      </c>
      <c r="J860" s="4" cm="1">
        <f t="array" ref="J8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60" s="4" t="str" cm="1">
        <f t="array" ref="K8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60" s="4">
        <f>IF(ch_table[[#This Row],[Subject 1]]&lt;&gt;"House rose", "",SUMIF(ch_table[Day], ch_table[[#This Row],[Day]], ch_table[AAT]))</f>
        <v>0</v>
      </c>
      <c r="M860" s="39">
        <f>SUM(INDEX(ch_table[AAT],1):ch_table[[#This Row],[AAT]])</f>
        <v>1.1736111111111103</v>
      </c>
    </row>
    <row r="861" spans="1:13" x14ac:dyDescent="0.2">
      <c r="A861" s="2">
        <v>86</v>
      </c>
      <c r="B861" s="3">
        <v>45412</v>
      </c>
      <c r="C861" s="4">
        <v>0.47916666666666669</v>
      </c>
      <c r="D861" s="8" t="s">
        <v>13</v>
      </c>
      <c r="G861" s="4" cm="1">
        <f t="array" ref="G8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861" s="4" t="str">
        <f>IF(ch_table[[#This Row],[Subject 1]]&lt;&gt;"House rose", "",SUMIF(ch_table[Day], ch_table[[#This Row],[Day]], ch_table[Duration]))</f>
        <v/>
      </c>
      <c r="I861" s="40">
        <f>SUM(INDEX(ch_table[Duration],1):ch_table[[#This Row],[Duration]])</f>
        <v>25.485416666666637</v>
      </c>
      <c r="J861" s="4" cm="1">
        <f t="array" ref="J8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61" s="4" t="str" cm="1">
        <f t="array" ref="K8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61" s="4" t="str">
        <f>IF(ch_table[[#This Row],[Subject 1]]&lt;&gt;"House rose", "",SUMIF(ch_table[Day], ch_table[[#This Row],[Day]], ch_table[AAT]))</f>
        <v/>
      </c>
      <c r="M861" s="39">
        <f>SUM(INDEX(ch_table[AAT],1):ch_table[[#This Row],[AAT]])</f>
        <v>1.1736111111111103</v>
      </c>
    </row>
    <row r="862" spans="1:13" ht="16" x14ac:dyDescent="0.2">
      <c r="A862" s="2">
        <v>86</v>
      </c>
      <c r="B862" s="3">
        <v>45412</v>
      </c>
      <c r="C862" s="4">
        <v>0.48194444444444445</v>
      </c>
      <c r="D862" s="8" t="s">
        <v>41</v>
      </c>
      <c r="E862" s="9" t="s">
        <v>390</v>
      </c>
      <c r="G862" s="4" cm="1">
        <f t="array" ref="G8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3.2638888888888828E-2</v>
      </c>
      <c r="H862" s="4" t="str">
        <f>IF(ch_table[[#This Row],[Subject 1]]&lt;&gt;"House rose", "",SUMIF(ch_table[Day], ch_table[[#This Row],[Day]], ch_table[Duration]))</f>
        <v/>
      </c>
      <c r="I862" s="40">
        <f>SUM(INDEX(ch_table[Duration],1):ch_table[[#This Row],[Duration]])</f>
        <v>25.518055555555527</v>
      </c>
      <c r="J862" s="4" cm="1">
        <f t="array" ref="J8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62" s="4" t="str" cm="1">
        <f t="array" ref="K8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62" s="4" t="str">
        <f>IF(ch_table[[#This Row],[Subject 1]]&lt;&gt;"House rose", "",SUMIF(ch_table[Day], ch_table[[#This Row],[Day]], ch_table[AAT]))</f>
        <v/>
      </c>
      <c r="M862" s="39">
        <f>SUM(INDEX(ch_table[AAT],1):ch_table[[#This Row],[AAT]])</f>
        <v>1.1736111111111103</v>
      </c>
    </row>
    <row r="863" spans="1:13" ht="16" x14ac:dyDescent="0.2">
      <c r="A863" s="2">
        <v>86</v>
      </c>
      <c r="B863" s="3">
        <v>45412</v>
      </c>
      <c r="C863" s="4">
        <v>0.51458333333333328</v>
      </c>
      <c r="D863" s="8" t="s">
        <v>43</v>
      </c>
      <c r="E863" s="9" t="s">
        <v>390</v>
      </c>
      <c r="G863" s="4" cm="1">
        <f t="array" ref="G8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1.0416666666666741E-2</v>
      </c>
      <c r="H863" s="4" t="str">
        <f>IF(ch_table[[#This Row],[Subject 1]]&lt;&gt;"House rose", "",SUMIF(ch_table[Day], ch_table[[#This Row],[Day]], ch_table[Duration]))</f>
        <v/>
      </c>
      <c r="I863" s="40">
        <f>SUM(INDEX(ch_table[Duration],1):ch_table[[#This Row],[Duration]])</f>
        <v>25.528472222222195</v>
      </c>
      <c r="J863" s="4" cm="1">
        <f t="array" ref="J8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63" s="4" t="str" cm="1">
        <f t="array" ref="K8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63" s="4" t="str">
        <f>IF(ch_table[[#This Row],[Subject 1]]&lt;&gt;"House rose", "",SUMIF(ch_table[Day], ch_table[[#This Row],[Day]], ch_table[AAT]))</f>
        <v/>
      </c>
      <c r="M863" s="39">
        <f>SUM(INDEX(ch_table[AAT],1):ch_table[[#This Row],[AAT]])</f>
        <v>1.1736111111111103</v>
      </c>
    </row>
    <row r="864" spans="1:13" ht="32" x14ac:dyDescent="0.2">
      <c r="A864" s="2">
        <v>86</v>
      </c>
      <c r="B864" s="3">
        <v>45412</v>
      </c>
      <c r="C864" s="4">
        <v>0.52500000000000002</v>
      </c>
      <c r="D864" s="8" t="s">
        <v>24</v>
      </c>
      <c r="E864" s="9" t="s">
        <v>868</v>
      </c>
      <c r="G864" s="4" cm="1">
        <f t="array" ref="G8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2.3611111111111027E-2</v>
      </c>
      <c r="H864" s="4" t="str">
        <f>IF(ch_table[[#This Row],[Subject 1]]&lt;&gt;"House rose", "",SUMIF(ch_table[Day], ch_table[[#This Row],[Day]], ch_table[Duration]))</f>
        <v/>
      </c>
      <c r="I864" s="40">
        <f>SUM(INDEX(ch_table[Duration],1):ch_table[[#This Row],[Duration]])</f>
        <v>25.552083333333307</v>
      </c>
      <c r="J864" s="4" cm="1">
        <f t="array" ref="J8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64" s="4" t="str" cm="1">
        <f t="array" ref="K8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64" s="4" t="str">
        <f>IF(ch_table[[#This Row],[Subject 1]]&lt;&gt;"House rose", "",SUMIF(ch_table[Day], ch_table[[#This Row],[Day]], ch_table[AAT]))</f>
        <v/>
      </c>
      <c r="M864" s="39">
        <f>SUM(INDEX(ch_table[AAT],1):ch_table[[#This Row],[AAT]])</f>
        <v>1.1736111111111103</v>
      </c>
    </row>
    <row r="865" spans="1:13" ht="32" x14ac:dyDescent="0.2">
      <c r="A865" s="2">
        <v>86</v>
      </c>
      <c r="B865" s="3">
        <v>45412</v>
      </c>
      <c r="C865" s="4">
        <v>0.54861111111111105</v>
      </c>
      <c r="D865" s="8" t="s">
        <v>27</v>
      </c>
      <c r="E865" s="9" t="s">
        <v>869</v>
      </c>
      <c r="G865" s="4" cm="1">
        <f t="array" ref="G8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1.9444444444444486E-2</v>
      </c>
      <c r="H865" s="4" t="str">
        <f>IF(ch_table[[#This Row],[Subject 1]]&lt;&gt;"House rose", "",SUMIF(ch_table[Day], ch_table[[#This Row],[Day]], ch_table[Duration]))</f>
        <v/>
      </c>
      <c r="I865" s="40">
        <f>SUM(INDEX(ch_table[Duration],1):ch_table[[#This Row],[Duration]])</f>
        <v>25.571527777777753</v>
      </c>
      <c r="J865" s="4" cm="1">
        <f t="array" ref="J8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65" s="4" t="str" cm="1">
        <f t="array" ref="K8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65" s="4" t="str">
        <f>IF(ch_table[[#This Row],[Subject 1]]&lt;&gt;"House rose", "",SUMIF(ch_table[Day], ch_table[[#This Row],[Day]], ch_table[AAT]))</f>
        <v/>
      </c>
      <c r="M865" s="39">
        <f>SUM(INDEX(ch_table[AAT],1):ch_table[[#This Row],[AAT]])</f>
        <v>1.1736111111111103</v>
      </c>
    </row>
    <row r="866" spans="1:13" ht="48" x14ac:dyDescent="0.2">
      <c r="A866" s="2">
        <v>86</v>
      </c>
      <c r="B866" s="3">
        <v>45412</v>
      </c>
      <c r="C866" s="4">
        <v>0.56805555555555554</v>
      </c>
      <c r="D866" s="8" t="s">
        <v>79</v>
      </c>
      <c r="E866" s="9" t="s">
        <v>870</v>
      </c>
      <c r="G866" s="4" cm="1">
        <f t="array" ref="G8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866" s="4" t="str">
        <f>IF(ch_table[[#This Row],[Subject 1]]&lt;&gt;"House rose", "",SUMIF(ch_table[Day], ch_table[[#This Row],[Day]], ch_table[Duration]))</f>
        <v/>
      </c>
      <c r="I866" s="40">
        <f>SUM(INDEX(ch_table[Duration],1):ch_table[[#This Row],[Duration]])</f>
        <v>25.574305555555529</v>
      </c>
      <c r="J866" s="4" cm="1">
        <f t="array" ref="J8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66" s="4" t="str" cm="1">
        <f t="array" ref="K8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66" s="4" t="str">
        <f>IF(ch_table[[#This Row],[Subject 1]]&lt;&gt;"House rose", "",SUMIF(ch_table[Day], ch_table[[#This Row],[Day]], ch_table[AAT]))</f>
        <v/>
      </c>
      <c r="M866" s="39">
        <f>SUM(INDEX(ch_table[AAT],1):ch_table[[#This Row],[AAT]])</f>
        <v>1.1736111111111103</v>
      </c>
    </row>
    <row r="867" spans="1:13" ht="16" x14ac:dyDescent="0.2">
      <c r="A867" s="2">
        <v>86</v>
      </c>
      <c r="B867" s="3">
        <v>45412</v>
      </c>
      <c r="C867" s="4">
        <v>0.5708333333333333</v>
      </c>
      <c r="D867" s="8" t="s">
        <v>194</v>
      </c>
      <c r="E867" s="9" t="s">
        <v>871</v>
      </c>
      <c r="G867" s="4" cm="1">
        <f t="array" ref="G8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6.2499999999999778E-3</v>
      </c>
      <c r="H867" s="4" t="str">
        <f>IF(ch_table[[#This Row],[Subject 1]]&lt;&gt;"House rose", "",SUMIF(ch_table[Day], ch_table[[#This Row],[Day]], ch_table[Duration]))</f>
        <v/>
      </c>
      <c r="I867" s="40">
        <f>SUM(INDEX(ch_table[Duration],1):ch_table[[#This Row],[Duration]])</f>
        <v>25.580555555555531</v>
      </c>
      <c r="J867" s="4" cm="1">
        <f t="array" ref="J8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67" s="4" t="str" cm="1">
        <f t="array" ref="K8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67" s="4" t="str">
        <f>IF(ch_table[[#This Row],[Subject 1]]&lt;&gt;"House rose", "",SUMIF(ch_table[Day], ch_table[[#This Row],[Day]], ch_table[AAT]))</f>
        <v/>
      </c>
      <c r="M867" s="39">
        <f>SUM(INDEX(ch_table[AAT],1):ch_table[[#This Row],[AAT]])</f>
        <v>1.1736111111111103</v>
      </c>
    </row>
    <row r="868" spans="1:13" ht="16" x14ac:dyDescent="0.2">
      <c r="A868" s="2">
        <v>86</v>
      </c>
      <c r="B868" s="3">
        <v>45412</v>
      </c>
      <c r="C868" s="4">
        <v>0.57708333333333328</v>
      </c>
      <c r="D868" s="8" t="s">
        <v>177</v>
      </c>
      <c r="E868" s="9" t="s">
        <v>74</v>
      </c>
      <c r="F868" s="9" t="s">
        <v>52</v>
      </c>
      <c r="G868" s="4" cm="1">
        <f t="array" ref="G8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0.13611111111111118</v>
      </c>
      <c r="H868" s="4" t="str">
        <f>IF(ch_table[[#This Row],[Subject 1]]&lt;&gt;"House rose", "",SUMIF(ch_table[Day], ch_table[[#This Row],[Day]], ch_table[Duration]))</f>
        <v/>
      </c>
      <c r="I868" s="40">
        <f>SUM(INDEX(ch_table[Duration],1):ch_table[[#This Row],[Duration]])</f>
        <v>25.716666666666644</v>
      </c>
      <c r="J868" s="4" cm="1">
        <f t="array" ref="J8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68" s="4" t="str" cm="1">
        <f t="array" ref="K8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68" s="4" t="str">
        <f>IF(ch_table[[#This Row],[Subject 1]]&lt;&gt;"House rose", "",SUMIF(ch_table[Day], ch_table[[#This Row],[Day]], ch_table[AAT]))</f>
        <v/>
      </c>
      <c r="M868" s="39">
        <f>SUM(INDEX(ch_table[AAT],1):ch_table[[#This Row],[AAT]])</f>
        <v>1.1736111111111103</v>
      </c>
    </row>
    <row r="869" spans="1:13" ht="64" x14ac:dyDescent="0.2">
      <c r="A869" s="2">
        <v>86</v>
      </c>
      <c r="B869" s="3">
        <v>45412</v>
      </c>
      <c r="C869" s="4">
        <v>0.71319444444444446</v>
      </c>
      <c r="D869" s="8" t="s">
        <v>63</v>
      </c>
      <c r="E869" s="9" t="s">
        <v>872</v>
      </c>
      <c r="G869" s="4" cm="1">
        <f t="array" ref="G8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5.5555555555555358E-3</v>
      </c>
      <c r="H869" s="4" t="str">
        <f>IF(ch_table[[#This Row],[Subject 1]]&lt;&gt;"House rose", "",SUMIF(ch_table[Day], ch_table[[#This Row],[Day]], ch_table[Duration]))</f>
        <v/>
      </c>
      <c r="I869" s="40">
        <f>SUM(INDEX(ch_table[Duration],1):ch_table[[#This Row],[Duration]])</f>
        <v>25.7222222222222</v>
      </c>
      <c r="J869" s="4" cm="1">
        <f t="array" ref="J8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69" s="4" t="str" cm="1">
        <f t="array" ref="K8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69" s="4" t="str">
        <f>IF(ch_table[[#This Row],[Subject 1]]&lt;&gt;"House rose", "",SUMIF(ch_table[Day], ch_table[[#This Row],[Day]], ch_table[AAT]))</f>
        <v/>
      </c>
      <c r="M869" s="39">
        <f>SUM(INDEX(ch_table[AAT],1):ch_table[[#This Row],[AAT]])</f>
        <v>1.1736111111111103</v>
      </c>
    </row>
    <row r="870" spans="1:13" ht="32" x14ac:dyDescent="0.2">
      <c r="A870" s="2">
        <v>86</v>
      </c>
      <c r="B870" s="3">
        <v>45412</v>
      </c>
      <c r="C870" s="4">
        <v>0.71875</v>
      </c>
      <c r="D870" s="8" t="s">
        <v>20</v>
      </c>
      <c r="E870" s="9" t="s">
        <v>873</v>
      </c>
      <c r="G870" s="4" cm="1">
        <f t="array" ref="G8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2.2222222222222254E-2</v>
      </c>
      <c r="H870" s="4" t="str">
        <f>IF(ch_table[[#This Row],[Subject 1]]&lt;&gt;"House rose", "",SUMIF(ch_table[Day], ch_table[[#This Row],[Day]], ch_table[Duration]))</f>
        <v/>
      </c>
      <c r="I870" s="40">
        <f>SUM(INDEX(ch_table[Duration],1):ch_table[[#This Row],[Duration]])</f>
        <v>25.744444444444422</v>
      </c>
      <c r="J870" s="4" cm="1">
        <f t="array" ref="J8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70" s="4" t="str" cm="1">
        <f t="array" ref="K8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70" s="4" t="str">
        <f>IF(ch_table[[#This Row],[Subject 1]]&lt;&gt;"House rose", "",SUMIF(ch_table[Day], ch_table[[#This Row],[Day]], ch_table[AAT]))</f>
        <v/>
      </c>
      <c r="M870" s="39">
        <f>SUM(INDEX(ch_table[AAT],1):ch_table[[#This Row],[AAT]])</f>
        <v>1.1736111111111103</v>
      </c>
    </row>
    <row r="871" spans="1:13" x14ac:dyDescent="0.2">
      <c r="A871" s="2">
        <v>86</v>
      </c>
      <c r="B871" s="3">
        <v>45412</v>
      </c>
      <c r="C871" s="4">
        <v>0.74097222222222225</v>
      </c>
      <c r="D871" s="8" t="s">
        <v>22</v>
      </c>
      <c r="G871" s="4" t="str" cm="1">
        <f t="array" ref="G8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871" s="4">
        <f>IF(ch_table[[#This Row],[Subject 1]]&lt;&gt;"House rose", "",SUMIF(ch_table[Day], ch_table[[#This Row],[Day]], ch_table[Duration]))</f>
        <v>0.26180555555555557</v>
      </c>
      <c r="I871" s="40">
        <f>SUM(INDEX(ch_table[Duration],1):ch_table[[#This Row],[Duration]])</f>
        <v>25.744444444444422</v>
      </c>
      <c r="J871" s="4" cm="1">
        <f t="array" ref="J8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71" s="4" t="str" cm="1">
        <f t="array" ref="K8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71" s="4">
        <f>IF(ch_table[[#This Row],[Subject 1]]&lt;&gt;"House rose", "",SUMIF(ch_table[Day], ch_table[[#This Row],[Day]], ch_table[AAT]))</f>
        <v>0</v>
      </c>
      <c r="M871" s="39">
        <f>SUM(INDEX(ch_table[AAT],1):ch_table[[#This Row],[AAT]])</f>
        <v>1.1736111111111103</v>
      </c>
    </row>
    <row r="872" spans="1:13" x14ac:dyDescent="0.2">
      <c r="A872" s="2">
        <v>87</v>
      </c>
      <c r="B872" s="3">
        <v>45413</v>
      </c>
      <c r="C872" s="4">
        <v>0.47916666666666669</v>
      </c>
      <c r="D872" s="8" t="s">
        <v>13</v>
      </c>
      <c r="G872" s="4" cm="1">
        <f t="array" ref="G8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872" s="4" t="str">
        <f>IF(ch_table[[#This Row],[Subject 1]]&lt;&gt;"House rose", "",SUMIF(ch_table[Day], ch_table[[#This Row],[Day]], ch_table[Duration]))</f>
        <v/>
      </c>
      <c r="I872" s="40">
        <f>SUM(INDEX(ch_table[Duration],1):ch_table[[#This Row],[Duration]])</f>
        <v>25.747222222222199</v>
      </c>
      <c r="J872" s="4" cm="1">
        <f t="array" ref="J8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72" s="4" t="str" cm="1">
        <f t="array" ref="K8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72" s="4" t="str">
        <f>IF(ch_table[[#This Row],[Subject 1]]&lt;&gt;"House rose", "",SUMIF(ch_table[Day], ch_table[[#This Row],[Day]], ch_table[AAT]))</f>
        <v/>
      </c>
      <c r="M872" s="39">
        <f>SUM(INDEX(ch_table[AAT],1):ch_table[[#This Row],[AAT]])</f>
        <v>1.1736111111111103</v>
      </c>
    </row>
    <row r="873" spans="1:13" ht="16" x14ac:dyDescent="0.2">
      <c r="A873" s="2">
        <v>87</v>
      </c>
      <c r="B873" s="3">
        <v>45413</v>
      </c>
      <c r="C873" s="4">
        <v>0.48194444444444445</v>
      </c>
      <c r="D873" s="8" t="s">
        <v>41</v>
      </c>
      <c r="E873" s="9" t="s">
        <v>487</v>
      </c>
      <c r="G873" s="4" cm="1">
        <f t="array" ref="G8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1.8749999999999989E-2</v>
      </c>
      <c r="H873" s="4" t="str">
        <f>IF(ch_table[[#This Row],[Subject 1]]&lt;&gt;"House rose", "",SUMIF(ch_table[Day], ch_table[[#This Row],[Day]], ch_table[Duration]))</f>
        <v/>
      </c>
      <c r="I873" s="40">
        <f>SUM(INDEX(ch_table[Duration],1):ch_table[[#This Row],[Duration]])</f>
        <v>25.765972222222199</v>
      </c>
      <c r="J873" s="4" cm="1">
        <f t="array" ref="J8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73" s="4" t="str" cm="1">
        <f t="array" ref="K8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73" s="4" t="str">
        <f>IF(ch_table[[#This Row],[Subject 1]]&lt;&gt;"House rose", "",SUMIF(ch_table[Day], ch_table[[#This Row],[Day]], ch_table[AAT]))</f>
        <v/>
      </c>
      <c r="M873" s="39">
        <f>SUM(INDEX(ch_table[AAT],1):ch_table[[#This Row],[AAT]])</f>
        <v>1.1736111111111103</v>
      </c>
    </row>
    <row r="874" spans="1:13" ht="16" x14ac:dyDescent="0.2">
      <c r="A874" s="2">
        <v>87</v>
      </c>
      <c r="B874" s="3">
        <v>45413</v>
      </c>
      <c r="C874" s="4">
        <v>0.50069444444444444</v>
      </c>
      <c r="D874" s="8" t="s">
        <v>41</v>
      </c>
      <c r="E874" s="9" t="s">
        <v>456</v>
      </c>
      <c r="G874" s="4" cm="1">
        <f t="array" ref="G8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2.5694444444444464E-2</v>
      </c>
      <c r="H874" s="4" t="str">
        <f>IF(ch_table[[#This Row],[Subject 1]]&lt;&gt;"House rose", "",SUMIF(ch_table[Day], ch_table[[#This Row],[Day]], ch_table[Duration]))</f>
        <v/>
      </c>
      <c r="I874" s="40">
        <f>SUM(INDEX(ch_table[Duration],1):ch_table[[#This Row],[Duration]])</f>
        <v>25.791666666666643</v>
      </c>
      <c r="J874" s="4" cm="1">
        <f t="array" ref="J8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74" s="4" t="str" cm="1">
        <f t="array" ref="K8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74" s="4" t="str">
        <f>IF(ch_table[[#This Row],[Subject 1]]&lt;&gt;"House rose", "",SUMIF(ch_table[Day], ch_table[[#This Row],[Day]], ch_table[AAT]))</f>
        <v/>
      </c>
      <c r="M874" s="39">
        <f>SUM(INDEX(ch_table[AAT],1):ch_table[[#This Row],[AAT]])</f>
        <v>1.1736111111111103</v>
      </c>
    </row>
    <row r="875" spans="1:13" ht="32" x14ac:dyDescent="0.2">
      <c r="A875" s="2">
        <v>87</v>
      </c>
      <c r="B875" s="3">
        <v>45413</v>
      </c>
      <c r="C875" s="4">
        <v>0.52638888888888891</v>
      </c>
      <c r="D875" s="8" t="s">
        <v>27</v>
      </c>
      <c r="E875" s="9" t="s">
        <v>874</v>
      </c>
      <c r="G875" s="4" cm="1">
        <f t="array" ref="G8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3.7499999999999978E-2</v>
      </c>
      <c r="H875" s="4" t="str">
        <f>IF(ch_table[[#This Row],[Subject 1]]&lt;&gt;"House rose", "",SUMIF(ch_table[Day], ch_table[[#This Row],[Day]], ch_table[Duration]))</f>
        <v/>
      </c>
      <c r="I875" s="40">
        <f>SUM(INDEX(ch_table[Duration],1):ch_table[[#This Row],[Duration]])</f>
        <v>25.829166666666644</v>
      </c>
      <c r="J875" s="4" cm="1">
        <f t="array" ref="J8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75" s="4" t="str" cm="1">
        <f t="array" ref="K8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75" s="4" t="str">
        <f>IF(ch_table[[#This Row],[Subject 1]]&lt;&gt;"House rose", "",SUMIF(ch_table[Day], ch_table[[#This Row],[Day]], ch_table[AAT]))</f>
        <v/>
      </c>
      <c r="M875" s="39">
        <f>SUM(INDEX(ch_table[AAT],1):ch_table[[#This Row],[AAT]])</f>
        <v>1.1736111111111103</v>
      </c>
    </row>
    <row r="876" spans="1:13" ht="32" x14ac:dyDescent="0.2">
      <c r="A876" s="2">
        <v>87</v>
      </c>
      <c r="B876" s="3">
        <v>45413</v>
      </c>
      <c r="C876" s="4">
        <v>0.56388888888888888</v>
      </c>
      <c r="D876" s="8" t="s">
        <v>27</v>
      </c>
      <c r="E876" s="9" t="s">
        <v>875</v>
      </c>
      <c r="G876" s="4" cm="1">
        <f t="array" ref="G8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2.9861111111111116E-2</v>
      </c>
      <c r="H876" s="4" t="str">
        <f>IF(ch_table[[#This Row],[Subject 1]]&lt;&gt;"House rose", "",SUMIF(ch_table[Day], ch_table[[#This Row],[Day]], ch_table[Duration]))</f>
        <v/>
      </c>
      <c r="I876" s="40">
        <f>SUM(INDEX(ch_table[Duration],1):ch_table[[#This Row],[Duration]])</f>
        <v>25.859027777777754</v>
      </c>
      <c r="J876" s="4" cm="1">
        <f t="array" ref="J8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76" s="4" t="str" cm="1">
        <f t="array" ref="K8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76" s="4" t="str">
        <f>IF(ch_table[[#This Row],[Subject 1]]&lt;&gt;"House rose", "",SUMIF(ch_table[Day], ch_table[[#This Row],[Day]], ch_table[AAT]))</f>
        <v/>
      </c>
      <c r="M876" s="39">
        <f>SUM(INDEX(ch_table[AAT],1):ch_table[[#This Row],[AAT]])</f>
        <v>1.1736111111111103</v>
      </c>
    </row>
    <row r="877" spans="1:13" ht="16" x14ac:dyDescent="0.2">
      <c r="A877" s="2">
        <v>87</v>
      </c>
      <c r="B877" s="3">
        <v>45413</v>
      </c>
      <c r="C877" s="4">
        <v>0.59375</v>
      </c>
      <c r="D877" s="8" t="s">
        <v>194</v>
      </c>
      <c r="E877" s="9" t="s">
        <v>876</v>
      </c>
      <c r="G877" s="4" cm="1">
        <f t="array" ref="G8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5.5555555555555358E-3</v>
      </c>
      <c r="H877" s="4" t="str">
        <f>IF(ch_table[[#This Row],[Subject 1]]&lt;&gt;"House rose", "",SUMIF(ch_table[Day], ch_table[[#This Row],[Day]], ch_table[Duration]))</f>
        <v/>
      </c>
      <c r="I877" s="40">
        <f>SUM(INDEX(ch_table[Duration],1):ch_table[[#This Row],[Duration]])</f>
        <v>25.864583333333311</v>
      </c>
      <c r="J877" s="4" cm="1">
        <f t="array" ref="J8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77" s="4" t="str" cm="1">
        <f t="array" ref="K8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77" s="4" t="str">
        <f>IF(ch_table[[#This Row],[Subject 1]]&lt;&gt;"House rose", "",SUMIF(ch_table[Day], ch_table[[#This Row],[Day]], ch_table[AAT]))</f>
        <v/>
      </c>
      <c r="M877" s="39">
        <f>SUM(INDEX(ch_table[AAT],1):ch_table[[#This Row],[AAT]])</f>
        <v>1.1736111111111103</v>
      </c>
    </row>
    <row r="878" spans="1:13" ht="16" x14ac:dyDescent="0.2">
      <c r="A878" s="2">
        <v>87</v>
      </c>
      <c r="B878" s="3">
        <v>45413</v>
      </c>
      <c r="C878" s="4">
        <v>0.59930555555555554</v>
      </c>
      <c r="D878" s="8" t="s">
        <v>73</v>
      </c>
      <c r="E878" s="9" t="s">
        <v>622</v>
      </c>
      <c r="G878" s="4" cm="1">
        <f t="array" ref="G8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2.777777777777779E-2</v>
      </c>
      <c r="H878" s="4" t="str">
        <f>IF(ch_table[[#This Row],[Subject 1]]&lt;&gt;"House rose", "",SUMIF(ch_table[Day], ch_table[[#This Row],[Day]], ch_table[Duration]))</f>
        <v/>
      </c>
      <c r="I878" s="40">
        <f>SUM(INDEX(ch_table[Duration],1):ch_table[[#This Row],[Duration]])</f>
        <v>25.892361111111089</v>
      </c>
      <c r="J878" s="4" cm="1">
        <f t="array" ref="J8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78" s="4" t="str" cm="1">
        <f t="array" ref="K8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78" s="4" t="str">
        <f>IF(ch_table[[#This Row],[Subject 1]]&lt;&gt;"House rose", "",SUMIF(ch_table[Day], ch_table[[#This Row],[Day]], ch_table[AAT]))</f>
        <v/>
      </c>
      <c r="M878" s="39">
        <f>SUM(INDEX(ch_table[AAT],1):ch_table[[#This Row],[AAT]])</f>
        <v>1.1736111111111103</v>
      </c>
    </row>
    <row r="879" spans="1:13" ht="16" x14ac:dyDescent="0.2">
      <c r="A879" s="2">
        <v>87</v>
      </c>
      <c r="B879" s="3">
        <v>45413</v>
      </c>
      <c r="C879" s="4">
        <v>0.62708333333333333</v>
      </c>
      <c r="D879" s="8" t="s">
        <v>75</v>
      </c>
      <c r="E879" s="9" t="s">
        <v>622</v>
      </c>
      <c r="G879" s="4" cm="1">
        <f t="array" ref="G8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4.1666666666666519E-3</v>
      </c>
      <c r="H879" s="4" t="str">
        <f>IF(ch_table[[#This Row],[Subject 1]]&lt;&gt;"House rose", "",SUMIF(ch_table[Day], ch_table[[#This Row],[Day]], ch_table[Duration]))</f>
        <v/>
      </c>
      <c r="I879" s="40">
        <f>SUM(INDEX(ch_table[Duration],1):ch_table[[#This Row],[Duration]])</f>
        <v>25.896527777777756</v>
      </c>
      <c r="J879" s="4" cm="1">
        <f t="array" ref="J8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79" s="4" t="str" cm="1">
        <f t="array" ref="K8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79" s="4" t="str">
        <f>IF(ch_table[[#This Row],[Subject 1]]&lt;&gt;"House rose", "",SUMIF(ch_table[Day], ch_table[[#This Row],[Day]], ch_table[AAT]))</f>
        <v/>
      </c>
      <c r="M879" s="39">
        <f>SUM(INDEX(ch_table[AAT],1):ch_table[[#This Row],[AAT]])</f>
        <v>1.1736111111111103</v>
      </c>
    </row>
    <row r="880" spans="1:13" ht="32" x14ac:dyDescent="0.2">
      <c r="A880" s="2">
        <v>87</v>
      </c>
      <c r="B880" s="3">
        <v>45413</v>
      </c>
      <c r="C880" s="4">
        <v>0.63124999999999998</v>
      </c>
      <c r="D880" s="8" t="s">
        <v>63</v>
      </c>
      <c r="E880" s="9" t="s">
        <v>877</v>
      </c>
      <c r="G880" s="4" cm="1">
        <f t="array" ref="G8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880" s="4" t="str">
        <f>IF(ch_table[[#This Row],[Subject 1]]&lt;&gt;"House rose", "",SUMIF(ch_table[Day], ch_table[[#This Row],[Day]], ch_table[Duration]))</f>
        <v/>
      </c>
      <c r="I880" s="40">
        <f>SUM(INDEX(ch_table[Duration],1):ch_table[[#This Row],[Duration]])</f>
        <v>25.897222222222201</v>
      </c>
      <c r="J880" s="4" cm="1">
        <f t="array" ref="J8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80" s="4" t="str" cm="1">
        <f t="array" ref="K8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80" s="4" t="str">
        <f>IF(ch_table[[#This Row],[Subject 1]]&lt;&gt;"House rose", "",SUMIF(ch_table[Day], ch_table[[#This Row],[Day]], ch_table[AAT]))</f>
        <v/>
      </c>
      <c r="M880" s="39">
        <f>SUM(INDEX(ch_table[AAT],1):ch_table[[#This Row],[AAT]])</f>
        <v>1.1736111111111103</v>
      </c>
    </row>
    <row r="881" spans="1:13" ht="16" x14ac:dyDescent="0.2">
      <c r="A881" s="2">
        <v>87</v>
      </c>
      <c r="B881" s="3">
        <v>45413</v>
      </c>
      <c r="C881" s="4">
        <v>0.63194444444444442</v>
      </c>
      <c r="D881" s="8" t="s">
        <v>20</v>
      </c>
      <c r="E881" s="9" t="s">
        <v>878</v>
      </c>
      <c r="G881" s="4" cm="1">
        <f t="array" ref="G8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1.5277777777777835E-2</v>
      </c>
      <c r="H881" s="4" t="str">
        <f>IF(ch_table[[#This Row],[Subject 1]]&lt;&gt;"House rose", "",SUMIF(ch_table[Day], ch_table[[#This Row],[Day]], ch_table[Duration]))</f>
        <v/>
      </c>
      <c r="I881" s="40">
        <f>SUM(INDEX(ch_table[Duration],1):ch_table[[#This Row],[Duration]])</f>
        <v>25.91249999999998</v>
      </c>
      <c r="J881" s="4" cm="1">
        <f t="array" ref="J8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81" s="4" t="str" cm="1">
        <f t="array" ref="K8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81" s="4" t="str">
        <f>IF(ch_table[[#This Row],[Subject 1]]&lt;&gt;"House rose", "",SUMIF(ch_table[Day], ch_table[[#This Row],[Day]], ch_table[AAT]))</f>
        <v/>
      </c>
      <c r="M881" s="39">
        <f>SUM(INDEX(ch_table[AAT],1):ch_table[[#This Row],[AAT]])</f>
        <v>1.1736111111111103</v>
      </c>
    </row>
    <row r="882" spans="1:13" x14ac:dyDescent="0.2">
      <c r="A882" s="2">
        <v>87</v>
      </c>
      <c r="B882" s="3">
        <v>45413</v>
      </c>
      <c r="C882" s="4">
        <v>0.64722222222222225</v>
      </c>
      <c r="D882" s="8" t="s">
        <v>22</v>
      </c>
      <c r="G882" s="4" t="str" cm="1">
        <f t="array" ref="G8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882" s="4">
        <f>IF(ch_table[[#This Row],[Subject 1]]&lt;&gt;"House rose", "",SUMIF(ch_table[Day], ch_table[[#This Row],[Day]], ch_table[Duration]))</f>
        <v>0.16805555555555557</v>
      </c>
      <c r="I882" s="40">
        <f>SUM(INDEX(ch_table[Duration],1):ch_table[[#This Row],[Duration]])</f>
        <v>25.91249999999998</v>
      </c>
      <c r="J882" s="4" cm="1">
        <f t="array" ref="J8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82" s="4" t="str" cm="1">
        <f t="array" ref="K8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82" s="4">
        <f>IF(ch_table[[#This Row],[Subject 1]]&lt;&gt;"House rose", "",SUMIF(ch_table[Day], ch_table[[#This Row],[Day]], ch_table[AAT]))</f>
        <v>0</v>
      </c>
      <c r="M882" s="39">
        <f>SUM(INDEX(ch_table[AAT],1):ch_table[[#This Row],[AAT]])</f>
        <v>1.1736111111111103</v>
      </c>
    </row>
    <row r="883" spans="1:13" x14ac:dyDescent="0.2">
      <c r="A883" s="2">
        <v>88</v>
      </c>
      <c r="B883" s="3">
        <v>45414</v>
      </c>
      <c r="C883" s="4">
        <v>0.39583333333333331</v>
      </c>
      <c r="D883" s="8" t="s">
        <v>13</v>
      </c>
      <c r="G883" s="4" cm="1">
        <f t="array" ref="G8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883" s="4" t="str">
        <f>IF(ch_table[[#This Row],[Subject 1]]&lt;&gt;"House rose", "",SUMIF(ch_table[Day], ch_table[[#This Row],[Day]], ch_table[Duration]))</f>
        <v/>
      </c>
      <c r="I883" s="40">
        <f>SUM(INDEX(ch_table[Duration],1):ch_table[[#This Row],[Duration]])</f>
        <v>25.915277777777757</v>
      </c>
      <c r="J883" s="4" cm="1">
        <f t="array" ref="J8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83" s="4" t="str" cm="1">
        <f t="array" ref="K8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83" s="4" t="str">
        <f>IF(ch_table[[#This Row],[Subject 1]]&lt;&gt;"House rose", "",SUMIF(ch_table[Day], ch_table[[#This Row],[Day]], ch_table[AAT]))</f>
        <v/>
      </c>
      <c r="M883" s="39">
        <f>SUM(INDEX(ch_table[AAT],1):ch_table[[#This Row],[AAT]])</f>
        <v>1.1736111111111103</v>
      </c>
    </row>
    <row r="884" spans="1:13" ht="16" x14ac:dyDescent="0.2">
      <c r="A884" s="2">
        <v>88</v>
      </c>
      <c r="B884" s="3">
        <v>45414</v>
      </c>
      <c r="C884" s="4">
        <v>0.39861111111111108</v>
      </c>
      <c r="D884" s="8" t="s">
        <v>41</v>
      </c>
      <c r="E884" s="9" t="s">
        <v>117</v>
      </c>
      <c r="G884" s="4" cm="1">
        <f t="array" ref="G8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2.2916666666666696E-2</v>
      </c>
      <c r="H884" s="4" t="str">
        <f>IF(ch_table[[#This Row],[Subject 1]]&lt;&gt;"House rose", "",SUMIF(ch_table[Day], ch_table[[#This Row],[Day]], ch_table[Duration]))</f>
        <v/>
      </c>
      <c r="I884" s="40">
        <f>SUM(INDEX(ch_table[Duration],1):ch_table[[#This Row],[Duration]])</f>
        <v>25.938194444444424</v>
      </c>
      <c r="J884" s="4" cm="1">
        <f t="array" ref="J8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84" s="4" t="str" cm="1">
        <f t="array" ref="K8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84" s="4" t="str">
        <f>IF(ch_table[[#This Row],[Subject 1]]&lt;&gt;"House rose", "",SUMIF(ch_table[Day], ch_table[[#This Row],[Day]], ch_table[AAT]))</f>
        <v/>
      </c>
      <c r="M884" s="39">
        <f>SUM(INDEX(ch_table[AAT],1):ch_table[[#This Row],[AAT]])</f>
        <v>1.1736111111111103</v>
      </c>
    </row>
    <row r="885" spans="1:13" ht="16" x14ac:dyDescent="0.2">
      <c r="A885" s="2">
        <v>88</v>
      </c>
      <c r="B885" s="3">
        <v>45414</v>
      </c>
      <c r="C885" s="4">
        <v>0.42152777777777778</v>
      </c>
      <c r="D885" s="8" t="s">
        <v>43</v>
      </c>
      <c r="E885" s="9" t="s">
        <v>117</v>
      </c>
      <c r="G885" s="4" cm="1">
        <f t="array" ref="G8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1.5972222222222221E-2</v>
      </c>
      <c r="H885" s="4" t="str">
        <f>IF(ch_table[[#This Row],[Subject 1]]&lt;&gt;"House rose", "",SUMIF(ch_table[Day], ch_table[[#This Row],[Day]], ch_table[Duration]))</f>
        <v/>
      </c>
      <c r="I885" s="40">
        <f>SUM(INDEX(ch_table[Duration],1):ch_table[[#This Row],[Duration]])</f>
        <v>25.954166666666644</v>
      </c>
      <c r="J885" s="4" cm="1">
        <f t="array" ref="J8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85" s="4" t="str" cm="1">
        <f t="array" ref="K8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85" s="4" t="str">
        <f>IF(ch_table[[#This Row],[Subject 1]]&lt;&gt;"House rose", "",SUMIF(ch_table[Day], ch_table[[#This Row],[Day]], ch_table[AAT]))</f>
        <v/>
      </c>
      <c r="M885" s="39">
        <f>SUM(INDEX(ch_table[AAT],1):ch_table[[#This Row],[AAT]])</f>
        <v>1.1736111111111103</v>
      </c>
    </row>
    <row r="886" spans="1:13" ht="16" x14ac:dyDescent="0.2">
      <c r="A886" s="2">
        <v>88</v>
      </c>
      <c r="B886" s="3">
        <v>45414</v>
      </c>
      <c r="C886" s="4">
        <v>0.4375</v>
      </c>
      <c r="D886" s="8" t="s">
        <v>41</v>
      </c>
      <c r="E886" s="9" t="s">
        <v>879</v>
      </c>
      <c r="G886" s="4" cm="1">
        <f t="array" ref="G8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4.3055555555555569E-2</v>
      </c>
      <c r="H886" s="4" t="str">
        <f>IF(ch_table[[#This Row],[Subject 1]]&lt;&gt;"House rose", "",SUMIF(ch_table[Day], ch_table[[#This Row],[Day]], ch_table[Duration]))</f>
        <v/>
      </c>
      <c r="I886" s="40">
        <f>SUM(INDEX(ch_table[Duration],1):ch_table[[#This Row],[Duration]])</f>
        <v>25.997222222222199</v>
      </c>
      <c r="J886" s="4" cm="1">
        <f t="array" ref="J8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86" s="4" t="str" cm="1">
        <f t="array" ref="K8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86" s="4" t="str">
        <f>IF(ch_table[[#This Row],[Subject 1]]&lt;&gt;"House rose", "",SUMIF(ch_table[Day], ch_table[[#This Row],[Day]], ch_table[AAT]))</f>
        <v/>
      </c>
      <c r="M886" s="39">
        <f>SUM(INDEX(ch_table[AAT],1):ch_table[[#This Row],[AAT]])</f>
        <v>1.1736111111111103</v>
      </c>
    </row>
    <row r="887" spans="1:13" ht="16" x14ac:dyDescent="0.2">
      <c r="A887" s="2">
        <v>88</v>
      </c>
      <c r="B887" s="3">
        <v>45414</v>
      </c>
      <c r="C887" s="4">
        <v>0.48055555555555557</v>
      </c>
      <c r="D887" s="8" t="s">
        <v>165</v>
      </c>
      <c r="E887" s="9" t="s">
        <v>880</v>
      </c>
      <c r="G887" s="4" cm="1">
        <f t="array" ref="G8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8.1944444444444431E-2</v>
      </c>
      <c r="H887" s="4" t="str">
        <f>IF(ch_table[[#This Row],[Subject 1]]&lt;&gt;"House rose", "",SUMIF(ch_table[Day], ch_table[[#This Row],[Day]], ch_table[Duration]))</f>
        <v/>
      </c>
      <c r="I887" s="40">
        <f>SUM(INDEX(ch_table[Duration],1):ch_table[[#This Row],[Duration]])</f>
        <v>26.079166666666644</v>
      </c>
      <c r="J887" s="4" cm="1">
        <f t="array" ref="J8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87" s="4" t="str" cm="1">
        <f t="array" ref="K8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87" s="4" t="str">
        <f>IF(ch_table[[#This Row],[Subject 1]]&lt;&gt;"House rose", "",SUMIF(ch_table[Day], ch_table[[#This Row],[Day]], ch_table[AAT]))</f>
        <v/>
      </c>
      <c r="M887" s="39">
        <f>SUM(INDEX(ch_table[AAT],1):ch_table[[#This Row],[AAT]])</f>
        <v>1.1736111111111103</v>
      </c>
    </row>
    <row r="888" spans="1:13" ht="16" x14ac:dyDescent="0.2">
      <c r="A888" s="2">
        <v>88</v>
      </c>
      <c r="B888" s="3">
        <v>45414</v>
      </c>
      <c r="C888" s="4">
        <v>0.5625</v>
      </c>
      <c r="D888" s="8" t="s">
        <v>165</v>
      </c>
      <c r="E888" s="9" t="s">
        <v>881</v>
      </c>
      <c r="G888" s="4" cm="1">
        <f t="array" ref="G8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7.5000000000000067E-2</v>
      </c>
      <c r="H888" s="4" t="str">
        <f>IF(ch_table[[#This Row],[Subject 1]]&lt;&gt;"House rose", "",SUMIF(ch_table[Day], ch_table[[#This Row],[Day]], ch_table[Duration]))</f>
        <v/>
      </c>
      <c r="I888" s="40">
        <f>SUM(INDEX(ch_table[Duration],1):ch_table[[#This Row],[Duration]])</f>
        <v>26.154166666666644</v>
      </c>
      <c r="J888" s="4" cm="1">
        <f t="array" ref="J8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88" s="4" t="str" cm="1">
        <f t="array" ref="K8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88" s="4" t="str">
        <f>IF(ch_table[[#This Row],[Subject 1]]&lt;&gt;"House rose", "",SUMIF(ch_table[Day], ch_table[[#This Row],[Day]], ch_table[AAT]))</f>
        <v/>
      </c>
      <c r="M888" s="39">
        <f>SUM(INDEX(ch_table[AAT],1):ch_table[[#This Row],[AAT]])</f>
        <v>1.1736111111111103</v>
      </c>
    </row>
    <row r="889" spans="1:13" ht="16" x14ac:dyDescent="0.2">
      <c r="A889" s="2">
        <v>88</v>
      </c>
      <c r="B889" s="3">
        <v>45414</v>
      </c>
      <c r="C889" s="4">
        <v>0.63750000000000007</v>
      </c>
      <c r="D889" s="8" t="s">
        <v>20</v>
      </c>
      <c r="E889" s="9" t="s">
        <v>882</v>
      </c>
      <c r="G889" s="4" cm="1">
        <f t="array" ref="G8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2.6388888888888795E-2</v>
      </c>
      <c r="H889" s="4" t="str">
        <f>IF(ch_table[[#This Row],[Subject 1]]&lt;&gt;"House rose", "",SUMIF(ch_table[Day], ch_table[[#This Row],[Day]], ch_table[Duration]))</f>
        <v/>
      </c>
      <c r="I889" s="40">
        <f>SUM(INDEX(ch_table[Duration],1):ch_table[[#This Row],[Duration]])</f>
        <v>26.180555555555532</v>
      </c>
      <c r="J889" s="4" cm="1">
        <f t="array" ref="J8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89" s="4" t="str" cm="1">
        <f t="array" ref="K8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89" s="4" t="str">
        <f>IF(ch_table[[#This Row],[Subject 1]]&lt;&gt;"House rose", "",SUMIF(ch_table[Day], ch_table[[#This Row],[Day]], ch_table[AAT]))</f>
        <v/>
      </c>
      <c r="M889" s="39">
        <f>SUM(INDEX(ch_table[AAT],1):ch_table[[#This Row],[AAT]])</f>
        <v>1.1736111111111103</v>
      </c>
    </row>
    <row r="890" spans="1:13" x14ac:dyDescent="0.2">
      <c r="A890" s="2">
        <v>88</v>
      </c>
      <c r="B890" s="3">
        <v>45414</v>
      </c>
      <c r="C890" s="4">
        <v>0.66388888888888886</v>
      </c>
      <c r="D890" s="8" t="s">
        <v>22</v>
      </c>
      <c r="G890" s="4" t="str" cm="1">
        <f t="array" ref="G8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890" s="4">
        <f>IF(ch_table[[#This Row],[Subject 1]]&lt;&gt;"House rose", "",SUMIF(ch_table[Day], ch_table[[#This Row],[Day]], ch_table[Duration]))</f>
        <v>0.26805555555555555</v>
      </c>
      <c r="I890" s="40">
        <f>SUM(INDEX(ch_table[Duration],1):ch_table[[#This Row],[Duration]])</f>
        <v>26.180555555555532</v>
      </c>
      <c r="J890" s="4" cm="1">
        <f t="array" ref="J8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90" s="4" t="str" cm="1">
        <f t="array" ref="K8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90" s="4">
        <f>IF(ch_table[[#This Row],[Subject 1]]&lt;&gt;"House rose", "",SUMIF(ch_table[Day], ch_table[[#This Row],[Day]], ch_table[AAT]))</f>
        <v>0</v>
      </c>
      <c r="M890" s="39">
        <f>SUM(INDEX(ch_table[AAT],1):ch_table[[#This Row],[AAT]])</f>
        <v>1.1736111111111103</v>
      </c>
    </row>
    <row r="891" spans="1:13" x14ac:dyDescent="0.2">
      <c r="A891" s="2">
        <v>89</v>
      </c>
      <c r="B891" s="3">
        <v>45419</v>
      </c>
      <c r="C891" s="4">
        <v>0.60416666666666663</v>
      </c>
      <c r="D891" s="8" t="s">
        <v>13</v>
      </c>
      <c r="G891" s="4" cm="1">
        <f t="array" ref="G8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891" s="4" t="str">
        <f>IF(ch_table[[#This Row],[Subject 1]]&lt;&gt;"House rose", "",SUMIF(ch_table[Day], ch_table[[#This Row],[Day]], ch_table[Duration]))</f>
        <v/>
      </c>
      <c r="I891" s="40">
        <f>SUM(INDEX(ch_table[Duration],1):ch_table[[#This Row],[Duration]])</f>
        <v>26.182638888888867</v>
      </c>
      <c r="J891" s="4" cm="1">
        <f t="array" ref="J8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91" s="4" t="str" cm="1">
        <f t="array" ref="K8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91" s="4" t="str">
        <f>IF(ch_table[[#This Row],[Subject 1]]&lt;&gt;"House rose", "",SUMIF(ch_table[Day], ch_table[[#This Row],[Day]], ch_table[AAT]))</f>
        <v/>
      </c>
      <c r="M891" s="39">
        <f>SUM(INDEX(ch_table[AAT],1):ch_table[[#This Row],[AAT]])</f>
        <v>1.1736111111111103</v>
      </c>
    </row>
    <row r="892" spans="1:13" x14ac:dyDescent="0.2">
      <c r="A892" s="2">
        <v>89</v>
      </c>
      <c r="B892" s="3">
        <v>45419</v>
      </c>
      <c r="C892" s="4">
        <v>0.60625000000000007</v>
      </c>
      <c r="D892" s="8" t="s">
        <v>178</v>
      </c>
      <c r="G892" s="4" cm="1">
        <f t="array" ref="G8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892" s="4" t="str">
        <f>IF(ch_table[[#This Row],[Subject 1]]&lt;&gt;"House rose", "",SUMIF(ch_table[Day], ch_table[[#This Row],[Day]], ch_table[Duration]))</f>
        <v/>
      </c>
      <c r="I892" s="40">
        <f>SUM(INDEX(ch_table[Duration],1):ch_table[[#This Row],[Duration]])</f>
        <v>26.184027777777757</v>
      </c>
      <c r="J892" s="4" cm="1">
        <f t="array" ref="J8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92" s="4" t="str" cm="1">
        <f t="array" ref="K8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92" s="4" t="str">
        <f>IF(ch_table[[#This Row],[Subject 1]]&lt;&gt;"House rose", "",SUMIF(ch_table[Day], ch_table[[#This Row],[Day]], ch_table[AAT]))</f>
        <v/>
      </c>
      <c r="M892" s="39">
        <f>SUM(INDEX(ch_table[AAT],1):ch_table[[#This Row],[AAT]])</f>
        <v>1.1736111111111103</v>
      </c>
    </row>
    <row r="893" spans="1:13" ht="16" x14ac:dyDescent="0.2">
      <c r="A893" s="2">
        <v>89</v>
      </c>
      <c r="B893" s="3">
        <v>45419</v>
      </c>
      <c r="C893" s="4">
        <v>0.60763888888888895</v>
      </c>
      <c r="D893" s="8" t="s">
        <v>41</v>
      </c>
      <c r="E893" s="9" t="s">
        <v>49</v>
      </c>
      <c r="G893" s="4" cm="1">
        <f t="array" ref="G8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2.6388888888888795E-2</v>
      </c>
      <c r="H893" s="4" t="str">
        <f>IF(ch_table[[#This Row],[Subject 1]]&lt;&gt;"House rose", "",SUMIF(ch_table[Day], ch_table[[#This Row],[Day]], ch_table[Duration]))</f>
        <v/>
      </c>
      <c r="I893" s="40">
        <f>SUM(INDEX(ch_table[Duration],1):ch_table[[#This Row],[Duration]])</f>
        <v>26.210416666666646</v>
      </c>
      <c r="J893" s="4" cm="1">
        <f t="array" ref="J8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93" s="4" t="str" cm="1">
        <f t="array" ref="K8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93" s="4" t="str">
        <f>IF(ch_table[[#This Row],[Subject 1]]&lt;&gt;"House rose", "",SUMIF(ch_table[Day], ch_table[[#This Row],[Day]], ch_table[AAT]))</f>
        <v/>
      </c>
      <c r="M893" s="39">
        <f>SUM(INDEX(ch_table[AAT],1):ch_table[[#This Row],[AAT]])</f>
        <v>1.1736111111111103</v>
      </c>
    </row>
    <row r="894" spans="1:13" ht="16" x14ac:dyDescent="0.2">
      <c r="A894" s="2">
        <v>89</v>
      </c>
      <c r="B894" s="3">
        <v>45419</v>
      </c>
      <c r="C894" s="4">
        <v>0.63402777777777775</v>
      </c>
      <c r="D894" s="8" t="s">
        <v>43</v>
      </c>
      <c r="E894" s="9" t="s">
        <v>49</v>
      </c>
      <c r="G894" s="4" cm="1">
        <f t="array" ref="G8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1.1805555555555625E-2</v>
      </c>
      <c r="H894" s="4" t="str">
        <f>IF(ch_table[[#This Row],[Subject 1]]&lt;&gt;"House rose", "",SUMIF(ch_table[Day], ch_table[[#This Row],[Day]], ch_table[Duration]))</f>
        <v/>
      </c>
      <c r="I894" s="40">
        <f>SUM(INDEX(ch_table[Duration],1):ch_table[[#This Row],[Duration]])</f>
        <v>26.2222222222222</v>
      </c>
      <c r="J894" s="4" cm="1">
        <f t="array" ref="J8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94" s="4" t="str" cm="1">
        <f t="array" ref="K8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94" s="4" t="str">
        <f>IF(ch_table[[#This Row],[Subject 1]]&lt;&gt;"House rose", "",SUMIF(ch_table[Day], ch_table[[#This Row],[Day]], ch_table[AAT]))</f>
        <v/>
      </c>
      <c r="M894" s="39">
        <f>SUM(INDEX(ch_table[AAT],1):ch_table[[#This Row],[AAT]])</f>
        <v>1.1736111111111103</v>
      </c>
    </row>
    <row r="895" spans="1:13" ht="32" x14ac:dyDescent="0.2">
      <c r="A895" s="2">
        <v>89</v>
      </c>
      <c r="B895" s="3">
        <v>45419</v>
      </c>
      <c r="C895" s="4">
        <v>0.64583333333333337</v>
      </c>
      <c r="D895" s="8" t="s">
        <v>24</v>
      </c>
      <c r="E895" s="9" t="s">
        <v>883</v>
      </c>
      <c r="G895" s="4" cm="1">
        <f t="array" ref="G8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5.2083333333333259E-2</v>
      </c>
      <c r="H895" s="4" t="str">
        <f>IF(ch_table[[#This Row],[Subject 1]]&lt;&gt;"House rose", "",SUMIF(ch_table[Day], ch_table[[#This Row],[Day]], ch_table[Duration]))</f>
        <v/>
      </c>
      <c r="I895" s="40">
        <f>SUM(INDEX(ch_table[Duration],1):ch_table[[#This Row],[Duration]])</f>
        <v>26.274305555555532</v>
      </c>
      <c r="J895" s="4" cm="1">
        <f t="array" ref="J8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95" s="4" t="str" cm="1">
        <f t="array" ref="K8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95" s="4" t="str">
        <f>IF(ch_table[[#This Row],[Subject 1]]&lt;&gt;"House rose", "",SUMIF(ch_table[Day], ch_table[[#This Row],[Day]], ch_table[AAT]))</f>
        <v/>
      </c>
      <c r="M895" s="39">
        <f>SUM(INDEX(ch_table[AAT],1):ch_table[[#This Row],[AAT]])</f>
        <v>1.1736111111111103</v>
      </c>
    </row>
    <row r="896" spans="1:13" ht="32" x14ac:dyDescent="0.2">
      <c r="A896" s="2">
        <v>89</v>
      </c>
      <c r="B896" s="3">
        <v>45419</v>
      </c>
      <c r="C896" s="4">
        <v>0.69791666666666663</v>
      </c>
      <c r="D896" s="8" t="s">
        <v>27</v>
      </c>
      <c r="E896" s="9" t="s">
        <v>884</v>
      </c>
      <c r="G896" s="4" cm="1">
        <f t="array" ref="G8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4.0277777777777746E-2</v>
      </c>
      <c r="H896" s="4" t="str">
        <f>IF(ch_table[[#This Row],[Subject 1]]&lt;&gt;"House rose", "",SUMIF(ch_table[Day], ch_table[[#This Row],[Day]], ch_table[Duration]))</f>
        <v/>
      </c>
      <c r="I896" s="40">
        <f>SUM(INDEX(ch_table[Duration],1):ch_table[[#This Row],[Duration]])</f>
        <v>26.31458333333331</v>
      </c>
      <c r="J896" s="4" cm="1">
        <f t="array" ref="J8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96" s="4" t="str" cm="1">
        <f t="array" ref="K8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96" s="4" t="str">
        <f>IF(ch_table[[#This Row],[Subject 1]]&lt;&gt;"House rose", "",SUMIF(ch_table[Day], ch_table[[#This Row],[Day]], ch_table[AAT]))</f>
        <v/>
      </c>
      <c r="M896" s="39">
        <f>SUM(INDEX(ch_table[AAT],1):ch_table[[#This Row],[AAT]])</f>
        <v>1.1736111111111103</v>
      </c>
    </row>
    <row r="897" spans="1:13" ht="16" x14ac:dyDescent="0.2">
      <c r="A897" s="2">
        <v>89</v>
      </c>
      <c r="B897" s="3">
        <v>45419</v>
      </c>
      <c r="C897" s="4">
        <v>0.73819444444444438</v>
      </c>
      <c r="D897" s="8" t="s">
        <v>194</v>
      </c>
      <c r="E897" s="9" t="s">
        <v>885</v>
      </c>
      <c r="G897" s="4" cm="1">
        <f t="array" ref="G8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7.6388888888888618E-3</v>
      </c>
      <c r="H897" s="4" t="str">
        <f>IF(ch_table[[#This Row],[Subject 1]]&lt;&gt;"House rose", "",SUMIF(ch_table[Day], ch_table[[#This Row],[Day]], ch_table[Duration]))</f>
        <v/>
      </c>
      <c r="I897" s="40">
        <f>SUM(INDEX(ch_table[Duration],1):ch_table[[#This Row],[Duration]])</f>
        <v>26.322222222222198</v>
      </c>
      <c r="J897" s="4" cm="1">
        <f t="array" ref="J8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97" s="4" t="str" cm="1">
        <f t="array" ref="K8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97" s="4" t="str">
        <f>IF(ch_table[[#This Row],[Subject 1]]&lt;&gt;"House rose", "",SUMIF(ch_table[Day], ch_table[[#This Row],[Day]], ch_table[AAT]))</f>
        <v/>
      </c>
      <c r="M897" s="39">
        <f>SUM(INDEX(ch_table[AAT],1):ch_table[[#This Row],[AAT]])</f>
        <v>1.1736111111111103</v>
      </c>
    </row>
    <row r="898" spans="1:13" ht="16" x14ac:dyDescent="0.2">
      <c r="A898" s="2">
        <v>89</v>
      </c>
      <c r="B898" s="3">
        <v>45419</v>
      </c>
      <c r="C898" s="4">
        <v>0.74583333333333324</v>
      </c>
      <c r="D898" s="8" t="s">
        <v>886</v>
      </c>
      <c r="E898" s="9" t="s">
        <v>71</v>
      </c>
      <c r="G898" s="4" cm="1">
        <f t="array" ref="G8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0.17083333333333339</v>
      </c>
      <c r="H898" s="4" t="str">
        <f>IF(ch_table[[#This Row],[Subject 1]]&lt;&gt;"House rose", "",SUMIF(ch_table[Day], ch_table[[#This Row],[Day]], ch_table[Duration]))</f>
        <v/>
      </c>
      <c r="I898" s="40">
        <f>SUM(INDEX(ch_table[Duration],1):ch_table[[#This Row],[Duration]])</f>
        <v>26.493055555555532</v>
      </c>
      <c r="J898" s="4" cm="1">
        <f t="array" ref="J8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98" s="4" t="str" cm="1">
        <f t="array" ref="K8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98" s="4" t="str">
        <f>IF(ch_table[[#This Row],[Subject 1]]&lt;&gt;"House rose", "",SUMIF(ch_table[Day], ch_table[[#This Row],[Day]], ch_table[AAT]))</f>
        <v/>
      </c>
      <c r="M898" s="39">
        <f>SUM(INDEX(ch_table[AAT],1):ch_table[[#This Row],[AAT]])</f>
        <v>1.1736111111111103</v>
      </c>
    </row>
    <row r="899" spans="1:13" ht="32" x14ac:dyDescent="0.2">
      <c r="A899" s="2">
        <v>89</v>
      </c>
      <c r="B899" s="3">
        <v>45419</v>
      </c>
      <c r="C899" s="4">
        <v>0.91666666666666663</v>
      </c>
      <c r="D899" s="8" t="s">
        <v>63</v>
      </c>
      <c r="E899" s="9" t="s">
        <v>887</v>
      </c>
      <c r="G899" s="4" cm="1">
        <f t="array" ref="G8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899" s="4" t="str">
        <f>IF(ch_table[[#This Row],[Subject 1]]&lt;&gt;"House rose", "",SUMIF(ch_table[Day], ch_table[[#This Row],[Day]], ch_table[Duration]))</f>
        <v/>
      </c>
      <c r="I899" s="40">
        <f>SUM(INDEX(ch_table[Duration],1):ch_table[[#This Row],[Duration]])</f>
        <v>26.495138888888867</v>
      </c>
      <c r="J899" s="4" cm="1">
        <f t="array" ref="J8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99" s="4" cm="1">
        <f t="array" ref="K8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2.083333333333437E-3</v>
      </c>
      <c r="L899" s="4" t="str">
        <f>IF(ch_table[[#This Row],[Subject 1]]&lt;&gt;"House rose", "",SUMIF(ch_table[Day], ch_table[[#This Row],[Day]], ch_table[AAT]))</f>
        <v/>
      </c>
      <c r="M899" s="39">
        <f>SUM(INDEX(ch_table[AAT],1):ch_table[[#This Row],[AAT]])</f>
        <v>1.1756944444444437</v>
      </c>
    </row>
    <row r="900" spans="1:13" ht="16" x14ac:dyDescent="0.2">
      <c r="A900" s="2">
        <v>89</v>
      </c>
      <c r="B900" s="3">
        <v>45419</v>
      </c>
      <c r="C900" s="4">
        <v>0.91875000000000007</v>
      </c>
      <c r="D900" s="8" t="s">
        <v>20</v>
      </c>
      <c r="E900" s="9" t="s">
        <v>888</v>
      </c>
      <c r="G900" s="4" cm="1">
        <f t="array" ref="G9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1.7361111111110938E-2</v>
      </c>
      <c r="H900" s="4" t="str">
        <f>IF(ch_table[[#This Row],[Subject 1]]&lt;&gt;"House rose", "",SUMIF(ch_table[Day], ch_table[[#This Row],[Day]], ch_table[Duration]))</f>
        <v/>
      </c>
      <c r="I900" s="40">
        <f>SUM(INDEX(ch_table[Duration],1):ch_table[[#This Row],[Duration]])</f>
        <v>26.512499999999978</v>
      </c>
      <c r="J900" s="4" cm="1">
        <f t="array" ref="J9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00" s="4" cm="1">
        <f t="array" ref="K9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1.7361111111110938E-2</v>
      </c>
      <c r="L900" s="4" t="str">
        <f>IF(ch_table[[#This Row],[Subject 1]]&lt;&gt;"House rose", "",SUMIF(ch_table[Day], ch_table[[#This Row],[Day]], ch_table[AAT]))</f>
        <v/>
      </c>
      <c r="M900" s="39">
        <f>SUM(INDEX(ch_table[AAT],1):ch_table[[#This Row],[AAT]])</f>
        <v>1.1930555555555546</v>
      </c>
    </row>
    <row r="901" spans="1:13" x14ac:dyDescent="0.2">
      <c r="A901" s="2">
        <v>89</v>
      </c>
      <c r="B901" s="3">
        <v>45419</v>
      </c>
      <c r="C901" s="4">
        <v>0.93611111111111101</v>
      </c>
      <c r="D901" s="8" t="s">
        <v>22</v>
      </c>
      <c r="G901" s="4" t="str" cm="1">
        <f t="array" ref="G9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901" s="4">
        <f>IF(ch_table[[#This Row],[Subject 1]]&lt;&gt;"House rose", "",SUMIF(ch_table[Day], ch_table[[#This Row],[Day]], ch_table[Duration]))</f>
        <v>0.33194444444444438</v>
      </c>
      <c r="I901" s="40">
        <f>SUM(INDEX(ch_table[Duration],1):ch_table[[#This Row],[Duration]])</f>
        <v>26.512499999999978</v>
      </c>
      <c r="J901" s="4" cm="1">
        <f t="array" ref="J9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01" s="4" t="str" cm="1">
        <f t="array" ref="K9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01" s="4">
        <f>IF(ch_table[[#This Row],[Subject 1]]&lt;&gt;"House rose", "",SUMIF(ch_table[Day], ch_table[[#This Row],[Day]], ch_table[AAT]))</f>
        <v>1.9444444444444375E-2</v>
      </c>
      <c r="M901" s="39">
        <f>SUM(INDEX(ch_table[AAT],1):ch_table[[#This Row],[AAT]])</f>
        <v>1.1930555555555546</v>
      </c>
    </row>
    <row r="902" spans="1:13" x14ac:dyDescent="0.2">
      <c r="A902" s="2">
        <v>90</v>
      </c>
      <c r="B902" s="3">
        <v>45420</v>
      </c>
      <c r="C902" s="4">
        <v>0.47916666666666669</v>
      </c>
      <c r="D902" s="8" t="s">
        <v>13</v>
      </c>
      <c r="G902" s="4" cm="1">
        <f t="array" ref="G9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902" s="4" t="str">
        <f>IF(ch_table[[#This Row],[Subject 1]]&lt;&gt;"House rose", "",SUMIF(ch_table[Day], ch_table[[#This Row],[Day]], ch_table[Duration]))</f>
        <v/>
      </c>
      <c r="I902" s="40">
        <f>SUM(INDEX(ch_table[Duration],1):ch_table[[#This Row],[Duration]])</f>
        <v>26.515277777777754</v>
      </c>
      <c r="J902" s="4" cm="1">
        <f t="array" ref="J9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02" s="4" t="str" cm="1">
        <f t="array" ref="K9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02" s="4" t="str">
        <f>IF(ch_table[[#This Row],[Subject 1]]&lt;&gt;"House rose", "",SUMIF(ch_table[Day], ch_table[[#This Row],[Day]], ch_table[AAT]))</f>
        <v/>
      </c>
      <c r="M902" s="39">
        <f>SUM(INDEX(ch_table[AAT],1):ch_table[[#This Row],[AAT]])</f>
        <v>1.1930555555555546</v>
      </c>
    </row>
    <row r="903" spans="1:13" ht="16" x14ac:dyDescent="0.2">
      <c r="A903" s="2">
        <v>90</v>
      </c>
      <c r="B903" s="3">
        <v>45420</v>
      </c>
      <c r="C903" s="4">
        <v>0.48194444444444445</v>
      </c>
      <c r="D903" s="8" t="s">
        <v>16</v>
      </c>
      <c r="E903" s="9" t="s">
        <v>889</v>
      </c>
      <c r="G903" s="4" cm="1">
        <f t="array" ref="G9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903" s="4" t="str">
        <f>IF(ch_table[[#This Row],[Subject 1]]&lt;&gt;"House rose", "",SUMIF(ch_table[Day], ch_table[[#This Row],[Day]], ch_table[Duration]))</f>
        <v/>
      </c>
      <c r="I903" s="40">
        <f>SUM(INDEX(ch_table[Duration],1):ch_table[[#This Row],[Duration]])</f>
        <v>26.515972222222199</v>
      </c>
      <c r="J903" s="4" cm="1">
        <f t="array" ref="J9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03" s="4" t="str" cm="1">
        <f t="array" ref="K9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03" s="4" t="str">
        <f>IF(ch_table[[#This Row],[Subject 1]]&lt;&gt;"House rose", "",SUMIF(ch_table[Day], ch_table[[#This Row],[Day]], ch_table[AAT]))</f>
        <v/>
      </c>
      <c r="M903" s="39">
        <f>SUM(INDEX(ch_table[AAT],1):ch_table[[#This Row],[AAT]])</f>
        <v>1.1930555555555546</v>
      </c>
    </row>
    <row r="904" spans="1:13" ht="16" x14ac:dyDescent="0.2">
      <c r="A904" s="2">
        <v>90</v>
      </c>
      <c r="B904" s="3">
        <v>45420</v>
      </c>
      <c r="C904" s="4">
        <v>0.4826388888888889</v>
      </c>
      <c r="D904" s="8" t="s">
        <v>41</v>
      </c>
      <c r="E904" s="9" t="s">
        <v>368</v>
      </c>
      <c r="G904" s="4" cm="1">
        <f t="array" ref="G9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1.8055555555555547E-2</v>
      </c>
      <c r="H904" s="4" t="str">
        <f>IF(ch_table[[#This Row],[Subject 1]]&lt;&gt;"House rose", "",SUMIF(ch_table[Day], ch_table[[#This Row],[Day]], ch_table[Duration]))</f>
        <v/>
      </c>
      <c r="I904" s="40">
        <f>SUM(INDEX(ch_table[Duration],1):ch_table[[#This Row],[Duration]])</f>
        <v>26.534027777777755</v>
      </c>
      <c r="J904" s="4" cm="1">
        <f t="array" ref="J9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04" s="4" t="str" cm="1">
        <f t="array" ref="K9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04" s="4" t="str">
        <f>IF(ch_table[[#This Row],[Subject 1]]&lt;&gt;"House rose", "",SUMIF(ch_table[Day], ch_table[[#This Row],[Day]], ch_table[AAT]))</f>
        <v/>
      </c>
      <c r="M904" s="39">
        <f>SUM(INDEX(ch_table[AAT],1):ch_table[[#This Row],[AAT]])</f>
        <v>1.1930555555555546</v>
      </c>
    </row>
    <row r="905" spans="1:13" ht="16" x14ac:dyDescent="0.2">
      <c r="A905" s="2">
        <v>90</v>
      </c>
      <c r="B905" s="3">
        <v>45420</v>
      </c>
      <c r="C905" s="4">
        <v>0.50069444444444444</v>
      </c>
      <c r="D905" s="8" t="s">
        <v>41</v>
      </c>
      <c r="E905" s="9" t="s">
        <v>456</v>
      </c>
      <c r="G905" s="4" cm="1">
        <f t="array" ref="G9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2.5000000000000022E-2</v>
      </c>
      <c r="H905" s="4" t="str">
        <f>IF(ch_table[[#This Row],[Subject 1]]&lt;&gt;"House rose", "",SUMIF(ch_table[Day], ch_table[[#This Row],[Day]], ch_table[Duration]))</f>
        <v/>
      </c>
      <c r="I905" s="40">
        <f>SUM(INDEX(ch_table[Duration],1):ch_table[[#This Row],[Duration]])</f>
        <v>26.559027777777754</v>
      </c>
      <c r="J905" s="4" cm="1">
        <f t="array" ref="J9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05" s="4" t="str" cm="1">
        <f t="array" ref="K9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05" s="4" t="str">
        <f>IF(ch_table[[#This Row],[Subject 1]]&lt;&gt;"House rose", "",SUMIF(ch_table[Day], ch_table[[#This Row],[Day]], ch_table[AAT]))</f>
        <v/>
      </c>
      <c r="M905" s="39">
        <f>SUM(INDEX(ch_table[AAT],1):ch_table[[#This Row],[AAT]])</f>
        <v>1.1930555555555546</v>
      </c>
    </row>
    <row r="906" spans="1:13" ht="48" x14ac:dyDescent="0.2">
      <c r="A906" s="2">
        <v>90</v>
      </c>
      <c r="B906" s="3">
        <v>45420</v>
      </c>
      <c r="C906" s="4">
        <v>0.52569444444444446</v>
      </c>
      <c r="D906" s="8" t="s">
        <v>24</v>
      </c>
      <c r="E906" s="9" t="s">
        <v>890</v>
      </c>
      <c r="G906" s="4" cm="1">
        <f t="array" ref="G9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1.388888888888884E-2</v>
      </c>
      <c r="H906" s="4" t="str">
        <f>IF(ch_table[[#This Row],[Subject 1]]&lt;&gt;"House rose", "",SUMIF(ch_table[Day], ch_table[[#This Row],[Day]], ch_table[Duration]))</f>
        <v/>
      </c>
      <c r="I906" s="40">
        <f>SUM(INDEX(ch_table[Duration],1):ch_table[[#This Row],[Duration]])</f>
        <v>26.572916666666643</v>
      </c>
      <c r="J906" s="4" cm="1">
        <f t="array" ref="J9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06" s="4" t="str" cm="1">
        <f t="array" ref="K9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06" s="4" t="str">
        <f>IF(ch_table[[#This Row],[Subject 1]]&lt;&gt;"House rose", "",SUMIF(ch_table[Day], ch_table[[#This Row],[Day]], ch_table[AAT]))</f>
        <v/>
      </c>
      <c r="M906" s="39">
        <f>SUM(INDEX(ch_table[AAT],1):ch_table[[#This Row],[AAT]])</f>
        <v>1.1930555555555546</v>
      </c>
    </row>
    <row r="907" spans="1:13" ht="32" x14ac:dyDescent="0.2">
      <c r="A907" s="2">
        <v>90</v>
      </c>
      <c r="B907" s="3">
        <v>45420</v>
      </c>
      <c r="C907" s="4">
        <v>0.5395833333333333</v>
      </c>
      <c r="D907" s="8" t="s">
        <v>27</v>
      </c>
      <c r="E907" s="9" t="s">
        <v>891</v>
      </c>
      <c r="G907" s="4" cm="1">
        <f t="array" ref="G9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2.3611111111111138E-2</v>
      </c>
      <c r="H907" s="4" t="str">
        <f>IF(ch_table[[#This Row],[Subject 1]]&lt;&gt;"House rose", "",SUMIF(ch_table[Day], ch_table[[#This Row],[Day]], ch_table[Duration]))</f>
        <v/>
      </c>
      <c r="I907" s="40">
        <f>SUM(INDEX(ch_table[Duration],1):ch_table[[#This Row],[Duration]])</f>
        <v>26.596527777777755</v>
      </c>
      <c r="J907" s="4" cm="1">
        <f t="array" ref="J9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07" s="4" t="str" cm="1">
        <f t="array" ref="K9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07" s="4" t="str">
        <f>IF(ch_table[[#This Row],[Subject 1]]&lt;&gt;"House rose", "",SUMIF(ch_table[Day], ch_table[[#This Row],[Day]], ch_table[AAT]))</f>
        <v/>
      </c>
      <c r="M907" s="39">
        <f>SUM(INDEX(ch_table[AAT],1):ch_table[[#This Row],[AAT]])</f>
        <v>1.1930555555555546</v>
      </c>
    </row>
    <row r="908" spans="1:13" ht="32" x14ac:dyDescent="0.2">
      <c r="A908" s="2">
        <v>90</v>
      </c>
      <c r="B908" s="3">
        <v>45420</v>
      </c>
      <c r="C908" s="4">
        <v>0.56319444444444444</v>
      </c>
      <c r="D908" s="8" t="s">
        <v>27</v>
      </c>
      <c r="E908" s="9" t="s">
        <v>892</v>
      </c>
      <c r="G908" s="4" cm="1">
        <f t="array" ref="G9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2.430555555555558E-2</v>
      </c>
      <c r="H908" s="4" t="str">
        <f>IF(ch_table[[#This Row],[Subject 1]]&lt;&gt;"House rose", "",SUMIF(ch_table[Day], ch_table[[#This Row],[Day]], ch_table[Duration]))</f>
        <v/>
      </c>
      <c r="I908" s="40">
        <f>SUM(INDEX(ch_table[Duration],1):ch_table[[#This Row],[Duration]])</f>
        <v>26.620833333333312</v>
      </c>
      <c r="J908" s="4" cm="1">
        <f t="array" ref="J9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08" s="4" t="str" cm="1">
        <f t="array" ref="K9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08" s="4" t="str">
        <f>IF(ch_table[[#This Row],[Subject 1]]&lt;&gt;"House rose", "",SUMIF(ch_table[Day], ch_table[[#This Row],[Day]], ch_table[AAT]))</f>
        <v/>
      </c>
      <c r="M908" s="39">
        <f>SUM(INDEX(ch_table[AAT],1):ch_table[[#This Row],[AAT]])</f>
        <v>1.1930555555555546</v>
      </c>
    </row>
    <row r="909" spans="1:13" ht="16" x14ac:dyDescent="0.2">
      <c r="A909" s="2">
        <v>90</v>
      </c>
      <c r="B909" s="3">
        <v>45420</v>
      </c>
      <c r="C909" s="4">
        <v>0.58750000000000002</v>
      </c>
      <c r="D909" s="8" t="s">
        <v>194</v>
      </c>
      <c r="E909" s="9" t="s">
        <v>893</v>
      </c>
      <c r="G909" s="4" cm="1">
        <f t="array" ref="G9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8.3333333333333037E-3</v>
      </c>
      <c r="H909" s="4" t="str">
        <f>IF(ch_table[[#This Row],[Subject 1]]&lt;&gt;"House rose", "",SUMIF(ch_table[Day], ch_table[[#This Row],[Day]], ch_table[Duration]))</f>
        <v/>
      </c>
      <c r="I909" s="40">
        <f>SUM(INDEX(ch_table[Duration],1):ch_table[[#This Row],[Duration]])</f>
        <v>26.629166666666645</v>
      </c>
      <c r="J909" s="4" cm="1">
        <f t="array" ref="J9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09" s="4" t="str" cm="1">
        <f t="array" ref="K9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09" s="4" t="str">
        <f>IF(ch_table[[#This Row],[Subject 1]]&lt;&gt;"House rose", "",SUMIF(ch_table[Day], ch_table[[#This Row],[Day]], ch_table[AAT]))</f>
        <v/>
      </c>
      <c r="M909" s="39">
        <f>SUM(INDEX(ch_table[AAT],1):ch_table[[#This Row],[AAT]])</f>
        <v>1.1930555555555546</v>
      </c>
    </row>
    <row r="910" spans="1:13" ht="16" x14ac:dyDescent="0.2">
      <c r="A910" s="2">
        <v>90</v>
      </c>
      <c r="B910" s="3">
        <v>45420</v>
      </c>
      <c r="C910" s="4">
        <v>0.59583333333333333</v>
      </c>
      <c r="D910" s="8" t="s">
        <v>119</v>
      </c>
      <c r="E910" s="9" t="s">
        <v>894</v>
      </c>
      <c r="F910" s="9" t="s">
        <v>52</v>
      </c>
      <c r="G910" s="4" cm="1">
        <f t="array" ref="G9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0.11736111111111114</v>
      </c>
      <c r="H910" s="4" t="str">
        <f>IF(ch_table[[#This Row],[Subject 1]]&lt;&gt;"House rose", "",SUMIF(ch_table[Day], ch_table[[#This Row],[Day]], ch_table[Duration]))</f>
        <v/>
      </c>
      <c r="I910" s="40">
        <f>SUM(INDEX(ch_table[Duration],1):ch_table[[#This Row],[Duration]])</f>
        <v>26.746527777777757</v>
      </c>
      <c r="J910" s="4" cm="1">
        <f t="array" ref="J9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10" s="4" t="str" cm="1">
        <f t="array" ref="K9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10" s="4" t="str">
        <f>IF(ch_table[[#This Row],[Subject 1]]&lt;&gt;"House rose", "",SUMIF(ch_table[Day], ch_table[[#This Row],[Day]], ch_table[AAT]))</f>
        <v/>
      </c>
      <c r="M910" s="39">
        <f>SUM(INDEX(ch_table[AAT],1):ch_table[[#This Row],[AAT]])</f>
        <v>1.1930555555555546</v>
      </c>
    </row>
    <row r="911" spans="1:13" ht="16" x14ac:dyDescent="0.2">
      <c r="A911" s="2">
        <v>90</v>
      </c>
      <c r="B911" s="3">
        <v>45420</v>
      </c>
      <c r="C911" s="4">
        <v>0.71319444444444446</v>
      </c>
      <c r="D911" s="8" t="s">
        <v>166</v>
      </c>
      <c r="E911" s="9" t="s">
        <v>895</v>
      </c>
      <c r="G911" s="4" cm="1">
        <f t="array" ref="G9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1.6666666666666607E-2</v>
      </c>
      <c r="H911" s="4" t="str">
        <f>IF(ch_table[[#This Row],[Subject 1]]&lt;&gt;"House rose", "",SUMIF(ch_table[Day], ch_table[[#This Row],[Day]], ch_table[Duration]))</f>
        <v/>
      </c>
      <c r="I911" s="40">
        <f>SUM(INDEX(ch_table[Duration],1):ch_table[[#This Row],[Duration]])</f>
        <v>26.763194444444423</v>
      </c>
      <c r="J911" s="4" cm="1">
        <f t="array" ref="J9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11" s="4" t="str" cm="1">
        <f t="array" ref="K9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11" s="4" t="str">
        <f>IF(ch_table[[#This Row],[Subject 1]]&lt;&gt;"House rose", "",SUMIF(ch_table[Day], ch_table[[#This Row],[Day]], ch_table[AAT]))</f>
        <v/>
      </c>
      <c r="M911" s="39">
        <f>SUM(INDEX(ch_table[AAT],1):ch_table[[#This Row],[AAT]])</f>
        <v>1.1930555555555546</v>
      </c>
    </row>
    <row r="912" spans="1:13" ht="48" x14ac:dyDescent="0.2">
      <c r="A912" s="2">
        <v>90</v>
      </c>
      <c r="B912" s="3">
        <v>45420</v>
      </c>
      <c r="C912" s="4">
        <v>0.72986111111111107</v>
      </c>
      <c r="D912" s="8" t="s">
        <v>63</v>
      </c>
      <c r="E912" s="9" t="s">
        <v>896</v>
      </c>
      <c r="G912" s="4" cm="1">
        <f t="array" ref="G9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2.5000000000000022E-2</v>
      </c>
      <c r="H912" s="4" t="str">
        <f>IF(ch_table[[#This Row],[Subject 1]]&lt;&gt;"House rose", "",SUMIF(ch_table[Day], ch_table[[#This Row],[Day]], ch_table[Duration]))</f>
        <v/>
      </c>
      <c r="I912" s="40">
        <f>SUM(INDEX(ch_table[Duration],1):ch_table[[#This Row],[Duration]])</f>
        <v>26.788194444444422</v>
      </c>
      <c r="J912" s="4" cm="1">
        <f t="array" ref="J9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12" s="4" t="str" cm="1">
        <f t="array" ref="K9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12" s="4" t="str">
        <f>IF(ch_table[[#This Row],[Subject 1]]&lt;&gt;"House rose", "",SUMIF(ch_table[Day], ch_table[[#This Row],[Day]], ch_table[AAT]))</f>
        <v/>
      </c>
      <c r="M912" s="39">
        <f>SUM(INDEX(ch_table[AAT],1):ch_table[[#This Row],[AAT]])</f>
        <v>1.1930555555555546</v>
      </c>
    </row>
    <row r="913" spans="1:13" x14ac:dyDescent="0.2">
      <c r="A913" s="2">
        <v>90</v>
      </c>
      <c r="B913" s="3">
        <v>45420</v>
      </c>
      <c r="C913" s="4">
        <v>0.75486111111111109</v>
      </c>
      <c r="D913" s="8" t="s">
        <v>22</v>
      </c>
      <c r="G913" s="4" t="str" cm="1">
        <f t="array" ref="G9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913" s="4">
        <f>IF(ch_table[[#This Row],[Subject 1]]&lt;&gt;"House rose", "",SUMIF(ch_table[Day], ch_table[[#This Row],[Day]], ch_table[Duration]))</f>
        <v>0.27569444444444441</v>
      </c>
      <c r="I913" s="40">
        <f>SUM(INDEX(ch_table[Duration],1):ch_table[[#This Row],[Duration]])</f>
        <v>26.788194444444422</v>
      </c>
      <c r="J913" s="4" cm="1">
        <f t="array" ref="J9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13" s="4" t="str" cm="1">
        <f t="array" ref="K9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13" s="4">
        <f>IF(ch_table[[#This Row],[Subject 1]]&lt;&gt;"House rose", "",SUMIF(ch_table[Day], ch_table[[#This Row],[Day]], ch_table[AAT]))</f>
        <v>0</v>
      </c>
      <c r="M913" s="39">
        <f>SUM(INDEX(ch_table[AAT],1):ch_table[[#This Row],[AAT]])</f>
        <v>1.1930555555555546</v>
      </c>
    </row>
    <row r="914" spans="1:13" x14ac:dyDescent="0.2">
      <c r="A914" s="2">
        <v>91</v>
      </c>
      <c r="B914" s="3">
        <v>45421</v>
      </c>
      <c r="C914" s="4">
        <v>0.39583333333333331</v>
      </c>
      <c r="D914" s="8" t="s">
        <v>13</v>
      </c>
      <c r="G914" s="4" cm="1">
        <f t="array" ref="G9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914" s="4" t="str">
        <f>IF(ch_table[[#This Row],[Subject 1]]&lt;&gt;"House rose", "",SUMIF(ch_table[Day], ch_table[[#This Row],[Day]], ch_table[Duration]))</f>
        <v/>
      </c>
      <c r="I914" s="40">
        <f>SUM(INDEX(ch_table[Duration],1):ch_table[[#This Row],[Duration]])</f>
        <v>26.790972222222198</v>
      </c>
      <c r="J914" s="4" cm="1">
        <f t="array" ref="J9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14" s="4" t="str" cm="1">
        <f t="array" ref="K9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14" s="4" t="str">
        <f>IF(ch_table[[#This Row],[Subject 1]]&lt;&gt;"House rose", "",SUMIF(ch_table[Day], ch_table[[#This Row],[Day]], ch_table[AAT]))</f>
        <v/>
      </c>
      <c r="M914" s="39">
        <f>SUM(INDEX(ch_table[AAT],1):ch_table[[#This Row],[AAT]])</f>
        <v>1.1930555555555546</v>
      </c>
    </row>
    <row r="915" spans="1:13" ht="16" x14ac:dyDescent="0.2">
      <c r="A915" s="2">
        <v>91</v>
      </c>
      <c r="B915" s="3">
        <v>45421</v>
      </c>
      <c r="C915" s="4">
        <v>0.39861111111111108</v>
      </c>
      <c r="D915" s="8" t="s">
        <v>41</v>
      </c>
      <c r="E915" s="9" t="s">
        <v>376</v>
      </c>
      <c r="G915" s="4" cm="1">
        <f t="array" ref="G9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1.8750000000000044E-2</v>
      </c>
      <c r="H915" s="4" t="str">
        <f>IF(ch_table[[#This Row],[Subject 1]]&lt;&gt;"House rose", "",SUMIF(ch_table[Day], ch_table[[#This Row],[Day]], ch_table[Duration]))</f>
        <v/>
      </c>
      <c r="I915" s="40">
        <f>SUM(INDEX(ch_table[Duration],1):ch_table[[#This Row],[Duration]])</f>
        <v>26.809722222222199</v>
      </c>
      <c r="J915" s="4" cm="1">
        <f t="array" ref="J9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15" s="4" t="str" cm="1">
        <f t="array" ref="K9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15" s="4" t="str">
        <f>IF(ch_table[[#This Row],[Subject 1]]&lt;&gt;"House rose", "",SUMIF(ch_table[Day], ch_table[[#This Row],[Day]], ch_table[AAT]))</f>
        <v/>
      </c>
      <c r="M915" s="39">
        <f>SUM(INDEX(ch_table[AAT],1):ch_table[[#This Row],[AAT]])</f>
        <v>1.1930555555555546</v>
      </c>
    </row>
    <row r="916" spans="1:13" ht="16" x14ac:dyDescent="0.2">
      <c r="A916" s="2">
        <v>91</v>
      </c>
      <c r="B916" s="3">
        <v>45421</v>
      </c>
      <c r="C916" s="4">
        <v>0.41736111111111113</v>
      </c>
      <c r="D916" s="8" t="s">
        <v>43</v>
      </c>
      <c r="E916" s="9" t="s">
        <v>376</v>
      </c>
      <c r="G916" s="4" cm="1">
        <f t="array" ref="G9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916" s="4" t="str">
        <f>IF(ch_table[[#This Row],[Subject 1]]&lt;&gt;"House rose", "",SUMIF(ch_table[Day], ch_table[[#This Row],[Day]], ch_table[Duration]))</f>
        <v/>
      </c>
      <c r="I916" s="40">
        <f>SUM(INDEX(ch_table[Duration],1):ch_table[[#This Row],[Duration]])</f>
        <v>26.816666666666642</v>
      </c>
      <c r="J916" s="4" cm="1">
        <f t="array" ref="J9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16" s="4" t="str" cm="1">
        <f t="array" ref="K9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16" s="4" t="str">
        <f>IF(ch_table[[#This Row],[Subject 1]]&lt;&gt;"House rose", "",SUMIF(ch_table[Day], ch_table[[#This Row],[Day]], ch_table[AAT]))</f>
        <v/>
      </c>
      <c r="M916" s="39">
        <f>SUM(INDEX(ch_table[AAT],1):ch_table[[#This Row],[AAT]])</f>
        <v>1.1930555555555546</v>
      </c>
    </row>
    <row r="917" spans="1:13" ht="16" x14ac:dyDescent="0.2">
      <c r="A917" s="2">
        <v>91</v>
      </c>
      <c r="B917" s="3">
        <v>45421</v>
      </c>
      <c r="C917" s="4">
        <v>0.42430555555555555</v>
      </c>
      <c r="D917" s="8" t="s">
        <v>41</v>
      </c>
      <c r="E917" s="9" t="s">
        <v>652</v>
      </c>
      <c r="G917" s="4" cm="1">
        <f t="array" ref="G9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1.5972222222222221E-2</v>
      </c>
      <c r="H917" s="4" t="str">
        <f>IF(ch_table[[#This Row],[Subject 1]]&lt;&gt;"House rose", "",SUMIF(ch_table[Day], ch_table[[#This Row],[Day]], ch_table[Duration]))</f>
        <v/>
      </c>
      <c r="I917" s="40">
        <f>SUM(INDEX(ch_table[Duration],1):ch_table[[#This Row],[Duration]])</f>
        <v>26.832638888888862</v>
      </c>
      <c r="J917" s="4" cm="1">
        <f t="array" ref="J9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17" s="4" t="str" cm="1">
        <f t="array" ref="K9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17" s="4" t="str">
        <f>IF(ch_table[[#This Row],[Subject 1]]&lt;&gt;"House rose", "",SUMIF(ch_table[Day], ch_table[[#This Row],[Day]], ch_table[AAT]))</f>
        <v/>
      </c>
      <c r="M917" s="39">
        <f>SUM(INDEX(ch_table[AAT],1):ch_table[[#This Row],[AAT]])</f>
        <v>1.1930555555555546</v>
      </c>
    </row>
    <row r="918" spans="1:13" ht="16" x14ac:dyDescent="0.2">
      <c r="A918" s="2">
        <v>91</v>
      </c>
      <c r="B918" s="3">
        <v>45421</v>
      </c>
      <c r="C918" s="4">
        <v>0.44027777777777777</v>
      </c>
      <c r="D918" s="8" t="s">
        <v>35</v>
      </c>
      <c r="E918" s="9" t="s">
        <v>36</v>
      </c>
      <c r="G918" s="4" cm="1">
        <f t="array" ref="G9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4.7222222222222221E-2</v>
      </c>
      <c r="H918" s="4" t="str">
        <f>IF(ch_table[[#This Row],[Subject 1]]&lt;&gt;"House rose", "",SUMIF(ch_table[Day], ch_table[[#This Row],[Day]], ch_table[Duration]))</f>
        <v/>
      </c>
      <c r="I918" s="40">
        <f>SUM(INDEX(ch_table[Duration],1):ch_table[[#This Row],[Duration]])</f>
        <v>26.879861111111083</v>
      </c>
      <c r="J918" s="4" cm="1">
        <f t="array" ref="J9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18" s="4" t="str" cm="1">
        <f t="array" ref="K9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18" s="4" t="str">
        <f>IF(ch_table[[#This Row],[Subject 1]]&lt;&gt;"House rose", "",SUMIF(ch_table[Day], ch_table[[#This Row],[Day]], ch_table[AAT]))</f>
        <v/>
      </c>
      <c r="M918" s="39">
        <f>SUM(INDEX(ch_table[AAT],1):ch_table[[#This Row],[AAT]])</f>
        <v>1.1930555555555546</v>
      </c>
    </row>
    <row r="919" spans="1:13" ht="32" x14ac:dyDescent="0.2">
      <c r="A919" s="2">
        <v>91</v>
      </c>
      <c r="B919" s="3">
        <v>45421</v>
      </c>
      <c r="C919" s="4">
        <v>0.48749999999999999</v>
      </c>
      <c r="D919" s="8" t="s">
        <v>192</v>
      </c>
      <c r="E919" s="9" t="s">
        <v>897</v>
      </c>
      <c r="G919" s="4" cm="1">
        <f t="array" ref="G9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1.041666666666663E-2</v>
      </c>
      <c r="H919" s="4" t="str">
        <f>IF(ch_table[[#This Row],[Subject 1]]&lt;&gt;"House rose", "",SUMIF(ch_table[Day], ch_table[[#This Row],[Day]], ch_table[Duration]))</f>
        <v/>
      </c>
      <c r="I919" s="40">
        <f>SUM(INDEX(ch_table[Duration],1):ch_table[[#This Row],[Duration]])</f>
        <v>26.890277777777751</v>
      </c>
      <c r="J919" s="4" cm="1">
        <f t="array" ref="J9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19" s="4" t="str" cm="1">
        <f t="array" ref="K9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19" s="4" t="str">
        <f>IF(ch_table[[#This Row],[Subject 1]]&lt;&gt;"House rose", "",SUMIF(ch_table[Day], ch_table[[#This Row],[Day]], ch_table[AAT]))</f>
        <v/>
      </c>
      <c r="M919" s="39">
        <f>SUM(INDEX(ch_table[AAT],1):ch_table[[#This Row],[AAT]])</f>
        <v>1.1930555555555546</v>
      </c>
    </row>
    <row r="920" spans="1:13" ht="16" x14ac:dyDescent="0.2">
      <c r="A920" s="2">
        <v>91</v>
      </c>
      <c r="B920" s="3">
        <v>45421</v>
      </c>
      <c r="C920" s="4">
        <v>0.49791666666666662</v>
      </c>
      <c r="D920" s="8" t="s">
        <v>165</v>
      </c>
      <c r="E920" s="9" t="s">
        <v>898</v>
      </c>
      <c r="G920" s="4" cm="1">
        <f t="array" ref="G9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0.12638888888888894</v>
      </c>
      <c r="H920" s="4" t="str">
        <f>IF(ch_table[[#This Row],[Subject 1]]&lt;&gt;"House rose", "",SUMIF(ch_table[Day], ch_table[[#This Row],[Day]], ch_table[Duration]))</f>
        <v/>
      </c>
      <c r="I920" s="40">
        <f>SUM(INDEX(ch_table[Duration],1):ch_table[[#This Row],[Duration]])</f>
        <v>27.016666666666641</v>
      </c>
      <c r="J920" s="4" cm="1">
        <f t="array" ref="J9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20" s="4" t="str" cm="1">
        <f t="array" ref="K9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20" s="4" t="str">
        <f>IF(ch_table[[#This Row],[Subject 1]]&lt;&gt;"House rose", "",SUMIF(ch_table[Day], ch_table[[#This Row],[Day]], ch_table[AAT]))</f>
        <v/>
      </c>
      <c r="M920" s="39">
        <f>SUM(INDEX(ch_table[AAT],1):ch_table[[#This Row],[AAT]])</f>
        <v>1.1930555555555546</v>
      </c>
    </row>
    <row r="921" spans="1:13" ht="16" x14ac:dyDescent="0.2">
      <c r="A921" s="2">
        <v>91</v>
      </c>
      <c r="B921" s="3">
        <v>45421</v>
      </c>
      <c r="C921" s="4">
        <v>0.62430555555555556</v>
      </c>
      <c r="D921" s="8" t="s">
        <v>165</v>
      </c>
      <c r="E921" s="9" t="s">
        <v>899</v>
      </c>
      <c r="G921" s="4" cm="1">
        <f t="array" ref="G9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7.7777777777777835E-2</v>
      </c>
      <c r="H921" s="4" t="str">
        <f>IF(ch_table[[#This Row],[Subject 1]]&lt;&gt;"House rose", "",SUMIF(ch_table[Day], ch_table[[#This Row],[Day]], ch_table[Duration]))</f>
        <v/>
      </c>
      <c r="I921" s="40">
        <f>SUM(INDEX(ch_table[Duration],1):ch_table[[#This Row],[Duration]])</f>
        <v>27.09444444444442</v>
      </c>
      <c r="J921" s="4" cm="1">
        <f t="array" ref="J9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21" s="4" t="str" cm="1">
        <f t="array" ref="K9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21" s="4" t="str">
        <f>IF(ch_table[[#This Row],[Subject 1]]&lt;&gt;"House rose", "",SUMIF(ch_table[Day], ch_table[[#This Row],[Day]], ch_table[AAT]))</f>
        <v/>
      </c>
      <c r="M921" s="39">
        <f>SUM(INDEX(ch_table[AAT],1):ch_table[[#This Row],[AAT]])</f>
        <v>1.1930555555555546</v>
      </c>
    </row>
    <row r="922" spans="1:13" ht="32" x14ac:dyDescent="0.2">
      <c r="A922" s="2">
        <v>91</v>
      </c>
      <c r="B922" s="3">
        <v>45421</v>
      </c>
      <c r="C922" s="4">
        <v>0.70208333333333339</v>
      </c>
      <c r="D922" s="8" t="s">
        <v>63</v>
      </c>
      <c r="E922" s="9" t="s">
        <v>900</v>
      </c>
      <c r="G922" s="4" cm="1">
        <f t="array" ref="G9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1.3888888888887729E-3</v>
      </c>
      <c r="H922" s="4" t="str">
        <f>IF(ch_table[[#This Row],[Subject 1]]&lt;&gt;"House rose", "",SUMIF(ch_table[Day], ch_table[[#This Row],[Day]], ch_table[Duration]))</f>
        <v/>
      </c>
      <c r="I922" s="40">
        <f>SUM(INDEX(ch_table[Duration],1):ch_table[[#This Row],[Duration]])</f>
        <v>27.09583333333331</v>
      </c>
      <c r="J922" s="4" cm="1">
        <f t="array" ref="J9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22" s="4" t="str" cm="1">
        <f t="array" ref="K9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22" s="4" t="str">
        <f>IF(ch_table[[#This Row],[Subject 1]]&lt;&gt;"House rose", "",SUMIF(ch_table[Day], ch_table[[#This Row],[Day]], ch_table[AAT]))</f>
        <v/>
      </c>
      <c r="M922" s="39">
        <f>SUM(INDEX(ch_table[AAT],1):ch_table[[#This Row],[AAT]])</f>
        <v>1.1930555555555546</v>
      </c>
    </row>
    <row r="923" spans="1:13" ht="16" x14ac:dyDescent="0.2">
      <c r="A923" s="2">
        <v>91</v>
      </c>
      <c r="B923" s="3">
        <v>45421</v>
      </c>
      <c r="C923" s="4">
        <v>0.70347222222222217</v>
      </c>
      <c r="D923" s="8" t="s">
        <v>20</v>
      </c>
      <c r="E923" s="9" t="s">
        <v>901</v>
      </c>
      <c r="G923" s="4" cm="1">
        <f t="array" ref="G9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1.5277777777777835E-2</v>
      </c>
      <c r="H923" s="4" t="str">
        <f>IF(ch_table[[#This Row],[Subject 1]]&lt;&gt;"House rose", "",SUMIF(ch_table[Day], ch_table[[#This Row],[Day]], ch_table[Duration]))</f>
        <v/>
      </c>
      <c r="I923" s="40">
        <f>SUM(INDEX(ch_table[Duration],1):ch_table[[#This Row],[Duration]])</f>
        <v>27.111111111111089</v>
      </c>
      <c r="J923" s="4" cm="1">
        <f t="array" ref="J9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23" s="4" cm="1">
        <f t="array" ref="K9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1.041666666666663E-2</v>
      </c>
      <c r="L923" s="4" t="str">
        <f>IF(ch_table[[#This Row],[Subject 1]]&lt;&gt;"House rose", "",SUMIF(ch_table[Day], ch_table[[#This Row],[Day]], ch_table[AAT]))</f>
        <v/>
      </c>
      <c r="M923" s="39">
        <f>SUM(INDEX(ch_table[AAT],1):ch_table[[#This Row],[AAT]])</f>
        <v>1.2034722222222212</v>
      </c>
    </row>
    <row r="924" spans="1:13" ht="16" x14ac:dyDescent="0.2">
      <c r="A924" s="2">
        <v>91</v>
      </c>
      <c r="B924" s="3">
        <v>45421</v>
      </c>
      <c r="C924" s="4">
        <v>0.71875</v>
      </c>
      <c r="D924" s="8" t="s">
        <v>22</v>
      </c>
      <c r="E924" s="9" t="s">
        <v>902</v>
      </c>
      <c r="G924" s="4" t="str" cm="1">
        <f t="array" ref="G9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924" s="4">
        <f>IF(ch_table[[#This Row],[Subject 1]]&lt;&gt;"House rose", "",SUMIF(ch_table[Day], ch_table[[#This Row],[Day]], ch_table[Duration]))</f>
        <v>0.32291666666666669</v>
      </c>
      <c r="I924" s="40">
        <f>SUM(INDEX(ch_table[Duration],1):ch_table[[#This Row],[Duration]])</f>
        <v>27.111111111111089</v>
      </c>
      <c r="J924" s="4" cm="1">
        <f t="array" ref="J9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24" s="4" t="str" cm="1">
        <f t="array" ref="K9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24" s="4">
        <f>IF(ch_table[[#This Row],[Subject 1]]&lt;&gt;"House rose", "",SUMIF(ch_table[Day], ch_table[[#This Row],[Day]], ch_table[AAT]))</f>
        <v>1.041666666666663E-2</v>
      </c>
      <c r="M924" s="39">
        <f>SUM(INDEX(ch_table[AAT],1):ch_table[[#This Row],[AAT]])</f>
        <v>1.2034722222222212</v>
      </c>
    </row>
    <row r="925" spans="1:13" x14ac:dyDescent="0.2">
      <c r="A925" s="2">
        <v>92</v>
      </c>
      <c r="B925" s="3">
        <v>45425</v>
      </c>
      <c r="C925" s="4">
        <v>0.60416666666666663</v>
      </c>
      <c r="D925" s="8" t="s">
        <v>13</v>
      </c>
      <c r="G925" s="4" cm="1">
        <f t="array" ref="G9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925" s="4" t="str">
        <f>IF(ch_table[[#This Row],[Subject 1]]&lt;&gt;"House rose", "",SUMIF(ch_table[Day], ch_table[[#This Row],[Day]], ch_table[Duration]))</f>
        <v/>
      </c>
      <c r="I925" s="40">
        <f>SUM(INDEX(ch_table[Duration],1):ch_table[[#This Row],[Duration]])</f>
        <v>27.113888888888866</v>
      </c>
      <c r="J925" s="4" cm="1">
        <f t="array" ref="J9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25" s="4" t="str" cm="1">
        <f t="array" ref="K9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25" s="4" t="str">
        <f>IF(ch_table[[#This Row],[Subject 1]]&lt;&gt;"House rose", "",SUMIF(ch_table[Day], ch_table[[#This Row],[Day]], ch_table[AAT]))</f>
        <v/>
      </c>
      <c r="M925" s="39">
        <f>SUM(INDEX(ch_table[AAT],1):ch_table[[#This Row],[AAT]])</f>
        <v>1.2034722222222212</v>
      </c>
    </row>
    <row r="926" spans="1:13" ht="16" x14ac:dyDescent="0.2">
      <c r="A926" s="2">
        <v>92</v>
      </c>
      <c r="B926" s="3">
        <v>45425</v>
      </c>
      <c r="C926" s="4">
        <v>0.6069444444444444</v>
      </c>
      <c r="D926" s="8" t="s">
        <v>41</v>
      </c>
      <c r="E926" s="9" t="s">
        <v>42</v>
      </c>
      <c r="G926" s="4" cm="1">
        <f t="array" ref="G9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3.0555555555555669E-2</v>
      </c>
      <c r="H926" s="4" t="str">
        <f>IF(ch_table[[#This Row],[Subject 1]]&lt;&gt;"House rose", "",SUMIF(ch_table[Day], ch_table[[#This Row],[Day]], ch_table[Duration]))</f>
        <v/>
      </c>
      <c r="I926" s="40">
        <f>SUM(INDEX(ch_table[Duration],1):ch_table[[#This Row],[Duration]])</f>
        <v>27.144444444444421</v>
      </c>
      <c r="J926" s="4" cm="1">
        <f t="array" ref="J9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26" s="4" t="str" cm="1">
        <f t="array" ref="K9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26" s="4" t="str">
        <f>IF(ch_table[[#This Row],[Subject 1]]&lt;&gt;"House rose", "",SUMIF(ch_table[Day], ch_table[[#This Row],[Day]], ch_table[AAT]))</f>
        <v/>
      </c>
      <c r="M926" s="39">
        <f>SUM(INDEX(ch_table[AAT],1):ch_table[[#This Row],[AAT]])</f>
        <v>1.2034722222222212</v>
      </c>
    </row>
    <row r="927" spans="1:13" ht="16" x14ac:dyDescent="0.2">
      <c r="A927" s="2">
        <v>92</v>
      </c>
      <c r="B927" s="3">
        <v>45425</v>
      </c>
      <c r="C927" s="4">
        <v>0.63750000000000007</v>
      </c>
      <c r="D927" s="8" t="s">
        <v>43</v>
      </c>
      <c r="E927" s="9" t="s">
        <v>42</v>
      </c>
      <c r="G927" s="4" cm="1">
        <f t="array" ref="G9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1.2499999999999956E-2</v>
      </c>
      <c r="H927" s="4" t="str">
        <f>IF(ch_table[[#This Row],[Subject 1]]&lt;&gt;"House rose", "",SUMIF(ch_table[Day], ch_table[[#This Row],[Day]], ch_table[Duration]))</f>
        <v/>
      </c>
      <c r="I927" s="40">
        <f>SUM(INDEX(ch_table[Duration],1):ch_table[[#This Row],[Duration]])</f>
        <v>27.15694444444442</v>
      </c>
      <c r="J927" s="4" cm="1">
        <f t="array" ref="J9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27" s="4" t="str" cm="1">
        <f t="array" ref="K9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27" s="4" t="str">
        <f>IF(ch_table[[#This Row],[Subject 1]]&lt;&gt;"House rose", "",SUMIF(ch_table[Day], ch_table[[#This Row],[Day]], ch_table[AAT]))</f>
        <v/>
      </c>
      <c r="M927" s="39">
        <f>SUM(INDEX(ch_table[AAT],1):ch_table[[#This Row],[AAT]])</f>
        <v>1.2034722222222212</v>
      </c>
    </row>
    <row r="928" spans="1:13" ht="32" x14ac:dyDescent="0.2">
      <c r="A928" s="2">
        <v>92</v>
      </c>
      <c r="B928" s="3">
        <v>45425</v>
      </c>
      <c r="C928" s="4">
        <v>0.65</v>
      </c>
      <c r="D928" s="8" t="s">
        <v>24</v>
      </c>
      <c r="E928" s="9" t="s">
        <v>903</v>
      </c>
      <c r="G928" s="4" cm="1">
        <f t="array" ref="G9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1.7361111111111049E-2</v>
      </c>
      <c r="H928" s="4" t="str">
        <f>IF(ch_table[[#This Row],[Subject 1]]&lt;&gt;"House rose", "",SUMIF(ch_table[Day], ch_table[[#This Row],[Day]], ch_table[Duration]))</f>
        <v/>
      </c>
      <c r="I928" s="40">
        <f>SUM(INDEX(ch_table[Duration],1):ch_table[[#This Row],[Duration]])</f>
        <v>27.174305555555531</v>
      </c>
      <c r="J928" s="4" cm="1">
        <f t="array" ref="J9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28" s="4" t="str" cm="1">
        <f t="array" ref="K9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28" s="4" t="str">
        <f>IF(ch_table[[#This Row],[Subject 1]]&lt;&gt;"House rose", "",SUMIF(ch_table[Day], ch_table[[#This Row],[Day]], ch_table[AAT]))</f>
        <v/>
      </c>
      <c r="M928" s="39">
        <f>SUM(INDEX(ch_table[AAT],1):ch_table[[#This Row],[AAT]])</f>
        <v>1.2034722222222212</v>
      </c>
    </row>
    <row r="929" spans="1:13" ht="16" x14ac:dyDescent="0.2">
      <c r="A929" s="2">
        <v>92</v>
      </c>
      <c r="B929" s="3">
        <v>45425</v>
      </c>
      <c r="C929" s="4">
        <v>0.66736111111111107</v>
      </c>
      <c r="D929" s="8" t="s">
        <v>104</v>
      </c>
      <c r="E929" s="9" t="s">
        <v>904</v>
      </c>
      <c r="G929" s="4" cm="1">
        <f t="array" ref="G9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4.3750000000000067E-2</v>
      </c>
      <c r="H929" s="4" t="str">
        <f>IF(ch_table[[#This Row],[Subject 1]]&lt;&gt;"House rose", "",SUMIF(ch_table[Day], ch_table[[#This Row],[Day]], ch_table[Duration]))</f>
        <v/>
      </c>
      <c r="I929" s="40">
        <f>SUM(INDEX(ch_table[Duration],1):ch_table[[#This Row],[Duration]])</f>
        <v>27.21805555555553</v>
      </c>
      <c r="J929" s="4" cm="1">
        <f t="array" ref="J9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29" s="4" t="str" cm="1">
        <f t="array" ref="K9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29" s="4" t="str">
        <f>IF(ch_table[[#This Row],[Subject 1]]&lt;&gt;"House rose", "",SUMIF(ch_table[Day], ch_table[[#This Row],[Day]], ch_table[AAT]))</f>
        <v/>
      </c>
      <c r="M929" s="39">
        <f>SUM(INDEX(ch_table[AAT],1):ch_table[[#This Row],[AAT]])</f>
        <v>1.2034722222222212</v>
      </c>
    </row>
    <row r="930" spans="1:13" ht="16" x14ac:dyDescent="0.2">
      <c r="A930" s="2">
        <v>92</v>
      </c>
      <c r="B930" s="3">
        <v>45425</v>
      </c>
      <c r="C930" s="4">
        <v>0.71111111111111114</v>
      </c>
      <c r="D930" s="8" t="s">
        <v>185</v>
      </c>
      <c r="E930" s="9" t="s">
        <v>905</v>
      </c>
      <c r="G930" s="4" cm="1">
        <f t="array" ref="G9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930" s="4" t="str">
        <f>IF(ch_table[[#This Row],[Subject 1]]&lt;&gt;"House rose", "",SUMIF(ch_table[Day], ch_table[[#This Row],[Day]], ch_table[Duration]))</f>
        <v/>
      </c>
      <c r="I930" s="40">
        <f>SUM(INDEX(ch_table[Duration],1):ch_table[[#This Row],[Duration]])</f>
        <v>27.21944444444442</v>
      </c>
      <c r="J930" s="4" cm="1">
        <f t="array" ref="J9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30" s="4" t="str" cm="1">
        <f t="array" ref="K9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30" s="4" t="str">
        <f>IF(ch_table[[#This Row],[Subject 1]]&lt;&gt;"House rose", "",SUMIF(ch_table[Day], ch_table[[#This Row],[Day]], ch_table[AAT]))</f>
        <v/>
      </c>
      <c r="M930" s="39">
        <f>SUM(INDEX(ch_table[AAT],1):ch_table[[#This Row],[AAT]])</f>
        <v>1.2034722222222212</v>
      </c>
    </row>
    <row r="931" spans="1:13" ht="32" x14ac:dyDescent="0.2">
      <c r="A931" s="2">
        <v>92</v>
      </c>
      <c r="B931" s="3">
        <v>45425</v>
      </c>
      <c r="C931" s="4">
        <v>0.71250000000000002</v>
      </c>
      <c r="D931" s="8" t="s">
        <v>104</v>
      </c>
      <c r="E931" s="9" t="s">
        <v>906</v>
      </c>
      <c r="G931" s="4" cm="1">
        <f t="array" ref="G9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5.4861111111111138E-2</v>
      </c>
      <c r="H931" s="4" t="str">
        <f>IF(ch_table[[#This Row],[Subject 1]]&lt;&gt;"House rose", "",SUMIF(ch_table[Day], ch_table[[#This Row],[Day]], ch_table[Duration]))</f>
        <v/>
      </c>
      <c r="I931" s="40">
        <f>SUM(INDEX(ch_table[Duration],1):ch_table[[#This Row],[Duration]])</f>
        <v>27.274305555555532</v>
      </c>
      <c r="J931" s="4" cm="1">
        <f t="array" ref="J9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31" s="4" t="str" cm="1">
        <f t="array" ref="K9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31" s="4" t="str">
        <f>IF(ch_table[[#This Row],[Subject 1]]&lt;&gt;"House rose", "",SUMIF(ch_table[Day], ch_table[[#This Row],[Day]], ch_table[AAT]))</f>
        <v/>
      </c>
      <c r="M931" s="39">
        <f>SUM(INDEX(ch_table[AAT],1):ch_table[[#This Row],[AAT]])</f>
        <v>1.2034722222222212</v>
      </c>
    </row>
    <row r="932" spans="1:13" ht="16" x14ac:dyDescent="0.2">
      <c r="A932" s="2">
        <v>92</v>
      </c>
      <c r="B932" s="3">
        <v>45425</v>
      </c>
      <c r="C932" s="4">
        <v>0.76736111111111116</v>
      </c>
      <c r="D932" s="8" t="s">
        <v>66</v>
      </c>
      <c r="E932" s="9" t="s">
        <v>895</v>
      </c>
      <c r="F932" s="9" t="s">
        <v>52</v>
      </c>
      <c r="G932" s="4" cm="1">
        <f t="array" ref="G9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9.9999999999999978E-2</v>
      </c>
      <c r="H932" s="4" t="str">
        <f>IF(ch_table[[#This Row],[Subject 1]]&lt;&gt;"House rose", "",SUMIF(ch_table[Day], ch_table[[#This Row],[Day]], ch_table[Duration]))</f>
        <v/>
      </c>
      <c r="I932" s="40">
        <f>SUM(INDEX(ch_table[Duration],1):ch_table[[#This Row],[Duration]])</f>
        <v>27.374305555555534</v>
      </c>
      <c r="J932" s="4" cm="1">
        <f t="array" ref="J9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32" s="4" t="str" cm="1">
        <f t="array" ref="K9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32" s="4" t="str">
        <f>IF(ch_table[[#This Row],[Subject 1]]&lt;&gt;"House rose", "",SUMIF(ch_table[Day], ch_table[[#This Row],[Day]], ch_table[AAT]))</f>
        <v/>
      </c>
      <c r="M932" s="39">
        <f>SUM(INDEX(ch_table[AAT],1):ch_table[[#This Row],[AAT]])</f>
        <v>1.2034722222222212</v>
      </c>
    </row>
    <row r="933" spans="1:13" ht="16" x14ac:dyDescent="0.2">
      <c r="A933" s="2">
        <v>92</v>
      </c>
      <c r="B933" s="3">
        <v>45425</v>
      </c>
      <c r="C933" s="4">
        <v>0.86736111111111114</v>
      </c>
      <c r="D933" s="8" t="s">
        <v>20</v>
      </c>
      <c r="E933" s="9" t="s">
        <v>907</v>
      </c>
      <c r="G933" s="4" cm="1">
        <f t="array" ref="G9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1.388888888888884E-2</v>
      </c>
      <c r="H933" s="4" t="str">
        <f>IF(ch_table[[#This Row],[Subject 1]]&lt;&gt;"House rose", "",SUMIF(ch_table[Day], ch_table[[#This Row],[Day]], ch_table[Duration]))</f>
        <v/>
      </c>
      <c r="I933" s="40">
        <f>SUM(INDEX(ch_table[Duration],1):ch_table[[#This Row],[Duration]])</f>
        <v>27.388194444444423</v>
      </c>
      <c r="J933" s="4" cm="1">
        <f t="array" ref="J9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33" s="4" t="str" cm="1">
        <f t="array" ref="K9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33" s="4" t="str">
        <f>IF(ch_table[[#This Row],[Subject 1]]&lt;&gt;"House rose", "",SUMIF(ch_table[Day], ch_table[[#This Row],[Day]], ch_table[AAT]))</f>
        <v/>
      </c>
      <c r="M933" s="39">
        <f>SUM(INDEX(ch_table[AAT],1):ch_table[[#This Row],[AAT]])</f>
        <v>1.2034722222222212</v>
      </c>
    </row>
    <row r="934" spans="1:13" x14ac:dyDescent="0.2">
      <c r="A934" s="2">
        <v>92</v>
      </c>
      <c r="B934" s="3">
        <v>45425</v>
      </c>
      <c r="C934" s="4">
        <v>0.88124999999999998</v>
      </c>
      <c r="D934" s="8" t="s">
        <v>22</v>
      </c>
      <c r="G934" s="4" t="str" cm="1">
        <f t="array" ref="G9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934" s="4">
        <f>IF(ch_table[[#This Row],[Subject 1]]&lt;&gt;"House rose", "",SUMIF(ch_table[Day], ch_table[[#This Row],[Day]], ch_table[Duration]))</f>
        <v>0.27708333333333335</v>
      </c>
      <c r="I934" s="40">
        <f>SUM(INDEX(ch_table[Duration],1):ch_table[[#This Row],[Duration]])</f>
        <v>27.388194444444423</v>
      </c>
      <c r="J934" s="4" cm="1">
        <f t="array" ref="J9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34" s="4" t="str" cm="1">
        <f t="array" ref="K9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34" s="4">
        <f>IF(ch_table[[#This Row],[Subject 1]]&lt;&gt;"House rose", "",SUMIF(ch_table[Day], ch_table[[#This Row],[Day]], ch_table[AAT]))</f>
        <v>0</v>
      </c>
      <c r="M934" s="39">
        <f>SUM(INDEX(ch_table[AAT],1):ch_table[[#This Row],[AAT]])</f>
        <v>1.2034722222222212</v>
      </c>
    </row>
    <row r="935" spans="1:13" x14ac:dyDescent="0.2">
      <c r="A935" s="2">
        <v>93</v>
      </c>
      <c r="B935" s="3">
        <v>45426</v>
      </c>
      <c r="C935" s="4">
        <v>0.47916666666666669</v>
      </c>
      <c r="D935" s="8" t="s">
        <v>13</v>
      </c>
      <c r="G935" s="4" cm="1">
        <f t="array" ref="G9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935" s="4" t="str">
        <f>IF(ch_table[[#This Row],[Subject 1]]&lt;&gt;"House rose", "",SUMIF(ch_table[Day], ch_table[[#This Row],[Day]], ch_table[Duration]))</f>
        <v/>
      </c>
      <c r="I935" s="40">
        <f>SUM(INDEX(ch_table[Duration],1):ch_table[[#This Row],[Duration]])</f>
        <v>27.390972222222199</v>
      </c>
      <c r="J935" s="4" cm="1">
        <f t="array" ref="J9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35" s="4" t="str" cm="1">
        <f t="array" ref="K9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35" s="4" t="str">
        <f>IF(ch_table[[#This Row],[Subject 1]]&lt;&gt;"House rose", "",SUMIF(ch_table[Day], ch_table[[#This Row],[Day]], ch_table[AAT]))</f>
        <v/>
      </c>
      <c r="M935" s="39">
        <f>SUM(INDEX(ch_table[AAT],1):ch_table[[#This Row],[AAT]])</f>
        <v>1.2034722222222212</v>
      </c>
    </row>
    <row r="936" spans="1:13" ht="16" x14ac:dyDescent="0.2">
      <c r="A936" s="2">
        <v>93</v>
      </c>
      <c r="B936" s="3">
        <v>45426</v>
      </c>
      <c r="C936" s="4">
        <v>0.48194444444444445</v>
      </c>
      <c r="D936" s="8" t="s">
        <v>41</v>
      </c>
      <c r="E936" s="9" t="s">
        <v>76</v>
      </c>
      <c r="G936" s="4" cm="1">
        <f t="array" ref="G9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3.0555555555555614E-2</v>
      </c>
      <c r="H936" s="4" t="str">
        <f>IF(ch_table[[#This Row],[Subject 1]]&lt;&gt;"House rose", "",SUMIF(ch_table[Day], ch_table[[#This Row],[Day]], ch_table[Duration]))</f>
        <v/>
      </c>
      <c r="I936" s="40">
        <f>SUM(INDEX(ch_table[Duration],1):ch_table[[#This Row],[Duration]])</f>
        <v>27.421527777777754</v>
      </c>
      <c r="J936" s="4" cm="1">
        <f t="array" ref="J9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36" s="4" t="str" cm="1">
        <f t="array" ref="K9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36" s="4" t="str">
        <f>IF(ch_table[[#This Row],[Subject 1]]&lt;&gt;"House rose", "",SUMIF(ch_table[Day], ch_table[[#This Row],[Day]], ch_table[AAT]))</f>
        <v/>
      </c>
      <c r="M936" s="39">
        <f>SUM(INDEX(ch_table[AAT],1):ch_table[[#This Row],[AAT]])</f>
        <v>1.2034722222222212</v>
      </c>
    </row>
    <row r="937" spans="1:13" ht="16" x14ac:dyDescent="0.2">
      <c r="A937" s="2">
        <v>93</v>
      </c>
      <c r="B937" s="3">
        <v>45426</v>
      </c>
      <c r="C937" s="4">
        <v>0.51250000000000007</v>
      </c>
      <c r="D937" s="8" t="s">
        <v>43</v>
      </c>
      <c r="E937" s="9" t="s">
        <v>76</v>
      </c>
      <c r="G937" s="4" cm="1">
        <f t="array" ref="G9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937" s="4" t="str">
        <f>IF(ch_table[[#This Row],[Subject 1]]&lt;&gt;"House rose", "",SUMIF(ch_table[Day], ch_table[[#This Row],[Day]], ch_table[Duration]))</f>
        <v/>
      </c>
      <c r="I937" s="40">
        <f>SUM(INDEX(ch_table[Duration],1):ch_table[[#This Row],[Duration]])</f>
        <v>27.421527777777754</v>
      </c>
      <c r="J937" s="4" cm="1">
        <f t="array" ref="J9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37" s="4" t="str" cm="1">
        <f t="array" ref="K9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37" s="4" t="str">
        <f>IF(ch_table[[#This Row],[Subject 1]]&lt;&gt;"House rose", "",SUMIF(ch_table[Day], ch_table[[#This Row],[Day]], ch_table[AAT]))</f>
        <v/>
      </c>
      <c r="M937" s="39">
        <f>SUM(INDEX(ch_table[AAT],1):ch_table[[#This Row],[AAT]])</f>
        <v>1.2034722222222212</v>
      </c>
    </row>
    <row r="938" spans="1:13" ht="16" x14ac:dyDescent="0.2">
      <c r="A938" s="2">
        <v>93</v>
      </c>
      <c r="B938" s="3">
        <v>45426</v>
      </c>
      <c r="C938" s="4">
        <v>0.51250000000000007</v>
      </c>
      <c r="D938" s="8" t="s">
        <v>43</v>
      </c>
      <c r="E938" s="9" t="s">
        <v>76</v>
      </c>
      <c r="G938" s="4" cm="1">
        <f t="array" ref="G9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1.2499999999999956E-2</v>
      </c>
      <c r="H938" s="4" t="str">
        <f>IF(ch_table[[#This Row],[Subject 1]]&lt;&gt;"House rose", "",SUMIF(ch_table[Day], ch_table[[#This Row],[Day]], ch_table[Duration]))</f>
        <v/>
      </c>
      <c r="I938" s="40">
        <f>SUM(INDEX(ch_table[Duration],1):ch_table[[#This Row],[Duration]])</f>
        <v>27.434027777777754</v>
      </c>
      <c r="J938" s="4" cm="1">
        <f t="array" ref="J9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38" s="4" t="str" cm="1">
        <f t="array" ref="K9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38" s="4" t="str">
        <f>IF(ch_table[[#This Row],[Subject 1]]&lt;&gt;"House rose", "",SUMIF(ch_table[Day], ch_table[[#This Row],[Day]], ch_table[AAT]))</f>
        <v/>
      </c>
      <c r="M938" s="39">
        <f>SUM(INDEX(ch_table[AAT],1):ch_table[[#This Row],[AAT]])</f>
        <v>1.2034722222222212</v>
      </c>
    </row>
    <row r="939" spans="1:13" ht="64" x14ac:dyDescent="0.2">
      <c r="A939" s="2">
        <v>93</v>
      </c>
      <c r="B939" s="3">
        <v>45426</v>
      </c>
      <c r="C939" s="4">
        <v>0.52500000000000002</v>
      </c>
      <c r="D939" s="8" t="s">
        <v>24</v>
      </c>
      <c r="E939" s="9" t="s">
        <v>908</v>
      </c>
      <c r="G939" s="4" cm="1">
        <f t="array" ref="G9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3.0555555555555558E-2</v>
      </c>
      <c r="H939" s="4" t="str">
        <f>IF(ch_table[[#This Row],[Subject 1]]&lt;&gt;"House rose", "",SUMIF(ch_table[Day], ch_table[[#This Row],[Day]], ch_table[Duration]))</f>
        <v/>
      </c>
      <c r="I939" s="40">
        <f>SUM(INDEX(ch_table[Duration],1):ch_table[[#This Row],[Duration]])</f>
        <v>27.464583333333309</v>
      </c>
      <c r="J939" s="4" cm="1">
        <f t="array" ref="J9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39" s="4" t="str" cm="1">
        <f t="array" ref="K9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39" s="4" t="str">
        <f>IF(ch_table[[#This Row],[Subject 1]]&lt;&gt;"House rose", "",SUMIF(ch_table[Day], ch_table[[#This Row],[Day]], ch_table[AAT]))</f>
        <v/>
      </c>
      <c r="M939" s="39">
        <f>SUM(INDEX(ch_table[AAT],1):ch_table[[#This Row],[AAT]])</f>
        <v>1.2034722222222212</v>
      </c>
    </row>
    <row r="940" spans="1:13" ht="48" x14ac:dyDescent="0.2">
      <c r="A940" s="2">
        <v>93</v>
      </c>
      <c r="B940" s="3">
        <v>45426</v>
      </c>
      <c r="C940" s="4">
        <v>0.55555555555555558</v>
      </c>
      <c r="D940" s="8" t="s">
        <v>24</v>
      </c>
      <c r="E940" s="9" t="s">
        <v>909</v>
      </c>
      <c r="G940" s="4" cm="1">
        <f t="array" ref="G9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5.6250000000000022E-2</v>
      </c>
      <c r="H940" s="4" t="str">
        <f>IF(ch_table[[#This Row],[Subject 1]]&lt;&gt;"House rose", "",SUMIF(ch_table[Day], ch_table[[#This Row],[Day]], ch_table[Duration]))</f>
        <v/>
      </c>
      <c r="I940" s="40">
        <f>SUM(INDEX(ch_table[Duration],1):ch_table[[#This Row],[Duration]])</f>
        <v>27.520833333333307</v>
      </c>
      <c r="J940" s="4" cm="1">
        <f t="array" ref="J9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40" s="4" t="str" cm="1">
        <f t="array" ref="K9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40" s="4" t="str">
        <f>IF(ch_table[[#This Row],[Subject 1]]&lt;&gt;"House rose", "",SUMIF(ch_table[Day], ch_table[[#This Row],[Day]], ch_table[AAT]))</f>
        <v/>
      </c>
      <c r="M940" s="39">
        <f>SUM(INDEX(ch_table[AAT],1):ch_table[[#This Row],[AAT]])</f>
        <v>1.2034722222222212</v>
      </c>
    </row>
    <row r="941" spans="1:13" ht="32" x14ac:dyDescent="0.2">
      <c r="A941" s="2">
        <v>93</v>
      </c>
      <c r="B941" s="3">
        <v>45426</v>
      </c>
      <c r="C941" s="4">
        <v>0.6118055555555556</v>
      </c>
      <c r="D941" s="8" t="s">
        <v>104</v>
      </c>
      <c r="E941" s="9" t="s">
        <v>910</v>
      </c>
      <c r="G941" s="4" cm="1">
        <f t="array" ref="G9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3.6805555555555536E-2</v>
      </c>
      <c r="H941" s="4" t="str">
        <f>IF(ch_table[[#This Row],[Subject 1]]&lt;&gt;"House rose", "",SUMIF(ch_table[Day], ch_table[[#This Row],[Day]], ch_table[Duration]))</f>
        <v/>
      </c>
      <c r="I941" s="40">
        <f>SUM(INDEX(ch_table[Duration],1):ch_table[[#This Row],[Duration]])</f>
        <v>27.557638888888864</v>
      </c>
      <c r="J941" s="4" cm="1">
        <f t="array" ref="J9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41" s="4" t="str" cm="1">
        <f t="array" ref="K9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41" s="4" t="str">
        <f>IF(ch_table[[#This Row],[Subject 1]]&lt;&gt;"House rose", "",SUMIF(ch_table[Day], ch_table[[#This Row],[Day]], ch_table[AAT]))</f>
        <v/>
      </c>
      <c r="M941" s="39">
        <f>SUM(INDEX(ch_table[AAT],1):ch_table[[#This Row],[AAT]])</f>
        <v>1.2034722222222212</v>
      </c>
    </row>
    <row r="942" spans="1:13" ht="16" x14ac:dyDescent="0.2">
      <c r="A942" s="2">
        <v>93</v>
      </c>
      <c r="B942" s="3">
        <v>45426</v>
      </c>
      <c r="C942" s="4">
        <v>0.64861111111111114</v>
      </c>
      <c r="D942" s="8" t="s">
        <v>886</v>
      </c>
      <c r="E942" s="9" t="s">
        <v>911</v>
      </c>
      <c r="G942" s="4" cm="1">
        <f t="array" ref="G9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0.1020833333333333</v>
      </c>
      <c r="H942" s="4" t="str">
        <f>IF(ch_table[[#This Row],[Subject 1]]&lt;&gt;"House rose", "",SUMIF(ch_table[Day], ch_table[[#This Row],[Day]], ch_table[Duration]))</f>
        <v/>
      </c>
      <c r="I942" s="40">
        <f>SUM(INDEX(ch_table[Duration],1):ch_table[[#This Row],[Duration]])</f>
        <v>27.659722222222197</v>
      </c>
      <c r="J942" s="4" cm="1">
        <f t="array" ref="J9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42" s="4" t="str" cm="1">
        <f t="array" ref="K9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42" s="4" t="str">
        <f>IF(ch_table[[#This Row],[Subject 1]]&lt;&gt;"House rose", "",SUMIF(ch_table[Day], ch_table[[#This Row],[Day]], ch_table[AAT]))</f>
        <v/>
      </c>
      <c r="M942" s="39">
        <f>SUM(INDEX(ch_table[AAT],1):ch_table[[#This Row],[AAT]])</f>
        <v>1.2034722222222212</v>
      </c>
    </row>
    <row r="943" spans="1:13" ht="48" x14ac:dyDescent="0.2">
      <c r="A943" s="2">
        <v>93</v>
      </c>
      <c r="B943" s="3">
        <v>45426</v>
      </c>
      <c r="C943" s="4">
        <v>0.75069444444444444</v>
      </c>
      <c r="D943" s="8" t="s">
        <v>63</v>
      </c>
      <c r="E943" s="9" t="s">
        <v>917</v>
      </c>
      <c r="G943" s="4" cm="1">
        <f t="array" ref="G9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4.1666666666666519E-3</v>
      </c>
      <c r="H943" s="4" t="str">
        <f>IF(ch_table[[#This Row],[Subject 1]]&lt;&gt;"House rose", "",SUMIF(ch_table[Day], ch_table[[#This Row],[Day]], ch_table[Duration]))</f>
        <v/>
      </c>
      <c r="I943" s="40">
        <f>SUM(INDEX(ch_table[Duration],1):ch_table[[#This Row],[Duration]])</f>
        <v>27.663888888888863</v>
      </c>
      <c r="J943" s="4" cm="1">
        <f t="array" ref="J9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43" s="4" t="str" cm="1">
        <f t="array" ref="K9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43" s="4" t="str">
        <f>IF(ch_table[[#This Row],[Subject 1]]&lt;&gt;"House rose", "",SUMIF(ch_table[Day], ch_table[[#This Row],[Day]], ch_table[AAT]))</f>
        <v/>
      </c>
      <c r="M943" s="39">
        <f>SUM(INDEX(ch_table[AAT],1):ch_table[[#This Row],[AAT]])</f>
        <v>1.2034722222222212</v>
      </c>
    </row>
    <row r="944" spans="1:13" ht="16" x14ac:dyDescent="0.2">
      <c r="A944" s="2">
        <v>93</v>
      </c>
      <c r="B944" s="3">
        <v>45426</v>
      </c>
      <c r="C944" s="4">
        <v>0.75486111111111109</v>
      </c>
      <c r="D944" s="8" t="s">
        <v>20</v>
      </c>
      <c r="E944" s="9" t="s">
        <v>912</v>
      </c>
      <c r="G944" s="4" cm="1">
        <f t="array" ref="G9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2.083333333333337E-2</v>
      </c>
      <c r="H944" s="4" t="str">
        <f>IF(ch_table[[#This Row],[Subject 1]]&lt;&gt;"House rose", "",SUMIF(ch_table[Day], ch_table[[#This Row],[Day]], ch_table[Duration]))</f>
        <v/>
      </c>
      <c r="I944" s="40">
        <f>SUM(INDEX(ch_table[Duration],1):ch_table[[#This Row],[Duration]])</f>
        <v>27.684722222222195</v>
      </c>
      <c r="J944" s="4" cm="1">
        <f t="array" ref="J9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44" s="4" t="str" cm="1">
        <f t="array" ref="K9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44" s="4" t="str">
        <f>IF(ch_table[[#This Row],[Subject 1]]&lt;&gt;"House rose", "",SUMIF(ch_table[Day], ch_table[[#This Row],[Day]], ch_table[AAT]))</f>
        <v/>
      </c>
      <c r="M944" s="39">
        <f>SUM(INDEX(ch_table[AAT],1):ch_table[[#This Row],[AAT]])</f>
        <v>1.2034722222222212</v>
      </c>
    </row>
    <row r="945" spans="1:13" x14ac:dyDescent="0.2">
      <c r="A945" s="2">
        <v>93</v>
      </c>
      <c r="B945" s="3">
        <v>45426</v>
      </c>
      <c r="C945" s="4">
        <v>0.77569444444444446</v>
      </c>
      <c r="D945" s="8" t="s">
        <v>22</v>
      </c>
      <c r="G945" s="4" t="str" cm="1">
        <f t="array" ref="G9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945" s="4">
        <f>IF(ch_table[[#This Row],[Subject 1]]&lt;&gt;"House rose", "",SUMIF(ch_table[Day], ch_table[[#This Row],[Day]], ch_table[Duration]))</f>
        <v>0.29652777777777778</v>
      </c>
      <c r="I945" s="40">
        <f>SUM(INDEX(ch_table[Duration],1):ch_table[[#This Row],[Duration]])</f>
        <v>27.684722222222195</v>
      </c>
      <c r="J945" s="4" cm="1">
        <f t="array" ref="J9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45" s="4" t="str" cm="1">
        <f t="array" ref="K9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45" s="4">
        <f>IF(ch_table[[#This Row],[Subject 1]]&lt;&gt;"House rose", "",SUMIF(ch_table[Day], ch_table[[#This Row],[Day]], ch_table[AAT]))</f>
        <v>0</v>
      </c>
      <c r="M945" s="39">
        <f>SUM(INDEX(ch_table[AAT],1):ch_table[[#This Row],[AAT]])</f>
        <v>1.2034722222222212</v>
      </c>
    </row>
    <row r="946" spans="1:13" x14ac:dyDescent="0.2">
      <c r="A946" s="2">
        <v>94</v>
      </c>
      <c r="B946" s="3">
        <v>45427</v>
      </c>
      <c r="C946" s="4">
        <v>0.47916666666666669</v>
      </c>
      <c r="D946" s="8" t="s">
        <v>13</v>
      </c>
      <c r="G946" s="4" cm="1">
        <f t="array" ref="G9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946" s="4" t="str">
        <f>IF(ch_table[[#This Row],[Subject 1]]&lt;&gt;"House rose", "",SUMIF(ch_table[Day], ch_table[[#This Row],[Day]], ch_table[Duration]))</f>
        <v/>
      </c>
      <c r="I946" s="40">
        <f>SUM(INDEX(ch_table[Duration],1):ch_table[[#This Row],[Duration]])</f>
        <v>27.687499999999972</v>
      </c>
      <c r="J946" s="4" cm="1">
        <f t="array" ref="J9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46" s="4" t="str" cm="1">
        <f t="array" ref="K9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46" s="4" t="str">
        <f>IF(ch_table[[#This Row],[Subject 1]]&lt;&gt;"House rose", "",SUMIF(ch_table[Day], ch_table[[#This Row],[Day]], ch_table[AAT]))</f>
        <v/>
      </c>
      <c r="M946" s="39">
        <f>SUM(INDEX(ch_table[AAT],1):ch_table[[#This Row],[AAT]])</f>
        <v>1.2034722222222212</v>
      </c>
    </row>
    <row r="947" spans="1:13" ht="16" x14ac:dyDescent="0.2">
      <c r="A947" s="2">
        <v>94</v>
      </c>
      <c r="B947" s="3">
        <v>45427</v>
      </c>
      <c r="C947" s="4">
        <v>0.48194444444444445</v>
      </c>
      <c r="D947" s="8" t="s">
        <v>41</v>
      </c>
      <c r="E947" s="9" t="s">
        <v>394</v>
      </c>
      <c r="G947" s="4" cm="1">
        <f t="array" ref="G9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1.3888888888888895E-2</v>
      </c>
      <c r="H947" s="4" t="str">
        <f>IF(ch_table[[#This Row],[Subject 1]]&lt;&gt;"House rose", "",SUMIF(ch_table[Day], ch_table[[#This Row],[Day]], ch_table[Duration]))</f>
        <v/>
      </c>
      <c r="I947" s="40">
        <f>SUM(INDEX(ch_table[Duration],1):ch_table[[#This Row],[Duration]])</f>
        <v>27.701388888888861</v>
      </c>
      <c r="J947" s="4" cm="1">
        <f t="array" ref="J9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47" s="4" t="str" cm="1">
        <f t="array" ref="K9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47" s="4" t="str">
        <f>IF(ch_table[[#This Row],[Subject 1]]&lt;&gt;"House rose", "",SUMIF(ch_table[Day], ch_table[[#This Row],[Day]], ch_table[AAT]))</f>
        <v/>
      </c>
      <c r="M947" s="39">
        <f>SUM(INDEX(ch_table[AAT],1):ch_table[[#This Row],[AAT]])</f>
        <v>1.2034722222222212</v>
      </c>
    </row>
    <row r="948" spans="1:13" ht="16" x14ac:dyDescent="0.2">
      <c r="A948" s="2">
        <v>94</v>
      </c>
      <c r="B948" s="3">
        <v>45427</v>
      </c>
      <c r="C948" s="4">
        <v>0.49583333333333335</v>
      </c>
      <c r="D948" s="8" t="s">
        <v>43</v>
      </c>
      <c r="E948" s="9" t="s">
        <v>394</v>
      </c>
      <c r="G948" s="4" cm="1">
        <f t="array" ref="G9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3.4722222222221544E-3</v>
      </c>
      <c r="H948" s="4" t="str">
        <f>IF(ch_table[[#This Row],[Subject 1]]&lt;&gt;"House rose", "",SUMIF(ch_table[Day], ch_table[[#This Row],[Day]], ch_table[Duration]))</f>
        <v/>
      </c>
      <c r="I948" s="40">
        <f>SUM(INDEX(ch_table[Duration],1):ch_table[[#This Row],[Duration]])</f>
        <v>27.704861111111082</v>
      </c>
      <c r="J948" s="4" cm="1">
        <f t="array" ref="J9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48" s="4" t="str" cm="1">
        <f t="array" ref="K9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48" s="4" t="str">
        <f>IF(ch_table[[#This Row],[Subject 1]]&lt;&gt;"House rose", "",SUMIF(ch_table[Day], ch_table[[#This Row],[Day]], ch_table[AAT]))</f>
        <v/>
      </c>
      <c r="M948" s="39">
        <f>SUM(INDEX(ch_table[AAT],1):ch_table[[#This Row],[AAT]])</f>
        <v>1.2034722222222212</v>
      </c>
    </row>
    <row r="949" spans="1:13" ht="16" x14ac:dyDescent="0.2">
      <c r="A949" s="2">
        <v>94</v>
      </c>
      <c r="B949" s="3">
        <v>45427</v>
      </c>
      <c r="C949" s="4">
        <v>0.4993055555555555</v>
      </c>
      <c r="D949" s="8" t="s">
        <v>41</v>
      </c>
      <c r="E949" s="9" t="s">
        <v>456</v>
      </c>
      <c r="G949" s="4" cm="1">
        <f t="array" ref="G9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2.5000000000000078E-2</v>
      </c>
      <c r="H949" s="4" t="str">
        <f>IF(ch_table[[#This Row],[Subject 1]]&lt;&gt;"House rose", "",SUMIF(ch_table[Day], ch_table[[#This Row],[Day]], ch_table[Duration]))</f>
        <v/>
      </c>
      <c r="I949" s="40">
        <f>SUM(INDEX(ch_table[Duration],1):ch_table[[#This Row],[Duration]])</f>
        <v>27.729861111111081</v>
      </c>
      <c r="J949" s="4" cm="1">
        <f t="array" ref="J9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49" s="4" t="str" cm="1">
        <f t="array" ref="K9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49" s="4" t="str">
        <f>IF(ch_table[[#This Row],[Subject 1]]&lt;&gt;"House rose", "",SUMIF(ch_table[Day], ch_table[[#This Row],[Day]], ch_table[AAT]))</f>
        <v/>
      </c>
      <c r="M949" s="39">
        <f>SUM(INDEX(ch_table[AAT],1):ch_table[[#This Row],[AAT]])</f>
        <v>1.2034722222222212</v>
      </c>
    </row>
    <row r="950" spans="1:13" ht="32" x14ac:dyDescent="0.2">
      <c r="A950" s="2">
        <v>94</v>
      </c>
      <c r="B950" s="3">
        <v>45427</v>
      </c>
      <c r="C950" s="4">
        <v>0.52430555555555558</v>
      </c>
      <c r="D950" s="8" t="s">
        <v>24</v>
      </c>
      <c r="E950" s="9" t="s">
        <v>913</v>
      </c>
      <c r="G950" s="4" cm="1">
        <f t="array" ref="G9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2.3611111111111138E-2</v>
      </c>
      <c r="H950" s="4" t="str">
        <f>IF(ch_table[[#This Row],[Subject 1]]&lt;&gt;"House rose", "",SUMIF(ch_table[Day], ch_table[[#This Row],[Day]], ch_table[Duration]))</f>
        <v/>
      </c>
      <c r="I950" s="40">
        <f>SUM(INDEX(ch_table[Duration],1):ch_table[[#This Row],[Duration]])</f>
        <v>27.753472222222193</v>
      </c>
      <c r="J950" s="4" cm="1">
        <f t="array" ref="J9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50" s="4" t="str" cm="1">
        <f t="array" ref="K9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50" s="4" t="str">
        <f>IF(ch_table[[#This Row],[Subject 1]]&lt;&gt;"House rose", "",SUMIF(ch_table[Day], ch_table[[#This Row],[Day]], ch_table[AAT]))</f>
        <v/>
      </c>
      <c r="M950" s="39">
        <f>SUM(INDEX(ch_table[AAT],1):ch_table[[#This Row],[AAT]])</f>
        <v>1.2034722222222212</v>
      </c>
    </row>
    <row r="951" spans="1:13" ht="16" x14ac:dyDescent="0.2">
      <c r="A951" s="2">
        <v>94</v>
      </c>
      <c r="B951" s="3">
        <v>45427</v>
      </c>
      <c r="C951" s="4">
        <v>0.54791666666666672</v>
      </c>
      <c r="D951" s="8" t="s">
        <v>194</v>
      </c>
      <c r="E951" s="9" t="s">
        <v>914</v>
      </c>
      <c r="G951" s="4" cm="1">
        <f t="array" ref="G9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7.6388888888888618E-3</v>
      </c>
      <c r="H951" s="4" t="str">
        <f>IF(ch_table[[#This Row],[Subject 1]]&lt;&gt;"House rose", "",SUMIF(ch_table[Day], ch_table[[#This Row],[Day]], ch_table[Duration]))</f>
        <v/>
      </c>
      <c r="I951" s="40">
        <f>SUM(INDEX(ch_table[Duration],1):ch_table[[#This Row],[Duration]])</f>
        <v>27.761111111111081</v>
      </c>
      <c r="J951" s="4" cm="1">
        <f t="array" ref="J9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51" s="4" t="str" cm="1">
        <f t="array" ref="K9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51" s="4" t="str">
        <f>IF(ch_table[[#This Row],[Subject 1]]&lt;&gt;"House rose", "",SUMIF(ch_table[Day], ch_table[[#This Row],[Day]], ch_table[AAT]))</f>
        <v/>
      </c>
      <c r="M951" s="39">
        <f>SUM(INDEX(ch_table[AAT],1):ch_table[[#This Row],[AAT]])</f>
        <v>1.2034722222222212</v>
      </c>
    </row>
    <row r="952" spans="1:13" ht="16" x14ac:dyDescent="0.2">
      <c r="A952" s="2">
        <v>94</v>
      </c>
      <c r="B952" s="3">
        <v>45427</v>
      </c>
      <c r="C952" s="4">
        <v>0.55555555555555558</v>
      </c>
      <c r="D952" s="8" t="s">
        <v>174</v>
      </c>
      <c r="E952" s="9" t="s">
        <v>915</v>
      </c>
      <c r="G952" s="4" cm="1">
        <f t="array" ref="G9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4.1666666666666519E-3</v>
      </c>
      <c r="H952" s="4" t="str">
        <f>IF(ch_table[[#This Row],[Subject 1]]&lt;&gt;"House rose", "",SUMIF(ch_table[Day], ch_table[[#This Row],[Day]], ch_table[Duration]))</f>
        <v/>
      </c>
      <c r="I952" s="40">
        <f>SUM(INDEX(ch_table[Duration],1):ch_table[[#This Row],[Duration]])</f>
        <v>27.765277777777747</v>
      </c>
      <c r="J952" s="4" cm="1">
        <f t="array" ref="J9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52" s="4" t="str" cm="1">
        <f t="array" ref="K9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52" s="4" t="str">
        <f>IF(ch_table[[#This Row],[Subject 1]]&lt;&gt;"House rose", "",SUMIF(ch_table[Day], ch_table[[#This Row],[Day]], ch_table[AAT]))</f>
        <v/>
      </c>
      <c r="M952" s="39">
        <f>SUM(INDEX(ch_table[AAT],1):ch_table[[#This Row],[AAT]])</f>
        <v>1.2034722222222212</v>
      </c>
    </row>
    <row r="953" spans="1:13" ht="16" x14ac:dyDescent="0.2">
      <c r="A953" s="2">
        <v>94</v>
      </c>
      <c r="B953" s="3">
        <v>45427</v>
      </c>
      <c r="C953" s="4">
        <v>0.55972222222222223</v>
      </c>
      <c r="D953" s="8" t="s">
        <v>73</v>
      </c>
      <c r="E953" s="9" t="s">
        <v>916</v>
      </c>
      <c r="F953" s="9" t="s">
        <v>52</v>
      </c>
      <c r="G953" s="4" cm="1">
        <f t="array" ref="G9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0.24375000000000002</v>
      </c>
      <c r="H953" s="4" t="str">
        <f>IF(ch_table[[#This Row],[Subject 1]]&lt;&gt;"House rose", "",SUMIF(ch_table[Day], ch_table[[#This Row],[Day]], ch_table[Duration]))</f>
        <v/>
      </c>
      <c r="I953" s="40">
        <f>SUM(INDEX(ch_table[Duration],1):ch_table[[#This Row],[Duration]])</f>
        <v>28.009027777777746</v>
      </c>
      <c r="J953" s="4" cm="1">
        <f t="array" ref="J9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53" s="4" cm="1">
        <f t="array" ref="K9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1.1805555555555625E-2</v>
      </c>
      <c r="L953" s="4" t="str">
        <f>IF(ch_table[[#This Row],[Subject 1]]&lt;&gt;"House rose", "",SUMIF(ch_table[Day], ch_table[[#This Row],[Day]], ch_table[AAT]))</f>
        <v/>
      </c>
      <c r="M953" s="39">
        <f>SUM(INDEX(ch_table[AAT],1):ch_table[[#This Row],[AAT]])</f>
        <v>1.2152777777777768</v>
      </c>
    </row>
    <row r="954" spans="1:13" ht="48" x14ac:dyDescent="0.2">
      <c r="A954" s="2">
        <v>94</v>
      </c>
      <c r="B954" s="3">
        <v>45427</v>
      </c>
      <c r="C954" s="4">
        <v>0.80347222222222225</v>
      </c>
      <c r="D954" s="8" t="s">
        <v>63</v>
      </c>
      <c r="E954" s="9" t="s">
        <v>918</v>
      </c>
      <c r="G954" s="4" cm="1">
        <f t="array" ref="G9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954" s="4" t="str">
        <f>IF(ch_table[[#This Row],[Subject 1]]&lt;&gt;"House rose", "",SUMIF(ch_table[Day], ch_table[[#This Row],[Day]], ch_table[Duration]))</f>
        <v/>
      </c>
      <c r="I954" s="40">
        <f>SUM(INDEX(ch_table[Duration],1):ch_table[[#This Row],[Duration]])</f>
        <v>28.012499999999967</v>
      </c>
      <c r="J954" s="4" cm="1">
        <f t="array" ref="J9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54" s="4" cm="1">
        <f t="array" ref="K9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3.4722222222222099E-3</v>
      </c>
      <c r="L954" s="4" t="str">
        <f>IF(ch_table[[#This Row],[Subject 1]]&lt;&gt;"House rose", "",SUMIF(ch_table[Day], ch_table[[#This Row],[Day]], ch_table[AAT]))</f>
        <v/>
      </c>
      <c r="M954" s="39">
        <f>SUM(INDEX(ch_table[AAT],1):ch_table[[#This Row],[AAT]])</f>
        <v>1.2187499999999991</v>
      </c>
    </row>
    <row r="955" spans="1:13" ht="16" x14ac:dyDescent="0.2">
      <c r="A955" s="2">
        <v>94</v>
      </c>
      <c r="B955" s="3">
        <v>45427</v>
      </c>
      <c r="C955" s="4">
        <v>0.80694444444444446</v>
      </c>
      <c r="D955" s="8" t="s">
        <v>20</v>
      </c>
      <c r="E955" s="9" t="s">
        <v>919</v>
      </c>
      <c r="G955" s="4" cm="1">
        <f t="array" ref="G9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1.5277777777777835E-2</v>
      </c>
      <c r="H955" s="4" t="str">
        <f>IF(ch_table[[#This Row],[Subject 1]]&lt;&gt;"House rose", "",SUMIF(ch_table[Day], ch_table[[#This Row],[Day]], ch_table[Duration]))</f>
        <v/>
      </c>
      <c r="I955" s="40">
        <f>SUM(INDEX(ch_table[Duration],1):ch_table[[#This Row],[Duration]])</f>
        <v>28.027777777777747</v>
      </c>
      <c r="J955" s="4" cm="1">
        <f t="array" ref="J9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55" s="4" cm="1">
        <f t="array" ref="K9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1.5277777777777835E-2</v>
      </c>
      <c r="L955" s="4" t="str">
        <f>IF(ch_table[[#This Row],[Subject 1]]&lt;&gt;"House rose", "",SUMIF(ch_table[Day], ch_table[[#This Row],[Day]], ch_table[AAT]))</f>
        <v/>
      </c>
      <c r="M955" s="39">
        <f>SUM(INDEX(ch_table[AAT],1):ch_table[[#This Row],[AAT]])</f>
        <v>1.2340277777777771</v>
      </c>
    </row>
    <row r="956" spans="1:13" x14ac:dyDescent="0.2">
      <c r="A956" s="2">
        <v>94</v>
      </c>
      <c r="B956" s="3">
        <v>45427</v>
      </c>
      <c r="C956" s="4">
        <v>0.8222222222222223</v>
      </c>
      <c r="D956" s="8" t="s">
        <v>22</v>
      </c>
      <c r="G956" s="4" t="str" cm="1">
        <f t="array" ref="G9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956" s="4">
        <f>IF(ch_table[[#This Row],[Subject 1]]&lt;&gt;"House rose", "",SUMIF(ch_table[Day], ch_table[[#This Row],[Day]], ch_table[Duration]))</f>
        <v>0.34305555555555561</v>
      </c>
      <c r="I956" s="40">
        <f>SUM(INDEX(ch_table[Duration],1):ch_table[[#This Row],[Duration]])</f>
        <v>28.027777777777747</v>
      </c>
      <c r="J956" s="4" cm="1">
        <f t="array" ref="J9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56" s="4" t="str" cm="1">
        <f t="array" ref="K9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56" s="4">
        <f>IF(ch_table[[#This Row],[Subject 1]]&lt;&gt;"House rose", "",SUMIF(ch_table[Day], ch_table[[#This Row],[Day]], ch_table[AAT]))</f>
        <v>3.0555555555555669E-2</v>
      </c>
      <c r="M956" s="39">
        <f>SUM(INDEX(ch_table[AAT],1):ch_table[[#This Row],[AAT]])</f>
        <v>1.2340277777777771</v>
      </c>
    </row>
    <row r="957" spans="1:13" x14ac:dyDescent="0.2">
      <c r="A957" s="2">
        <v>95</v>
      </c>
      <c r="B957" s="3">
        <v>45428</v>
      </c>
      <c r="C957" s="4">
        <v>0.39583333333333331</v>
      </c>
      <c r="D957" s="8" t="s">
        <v>13</v>
      </c>
      <c r="G957" s="4" cm="1">
        <f t="array" ref="G9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957" s="4" t="str">
        <f>IF(ch_table[[#This Row],[Subject 1]]&lt;&gt;"House rose", "",SUMIF(ch_table[Day], ch_table[[#This Row],[Day]], ch_table[Duration]))</f>
        <v/>
      </c>
      <c r="I957" s="40">
        <f>SUM(INDEX(ch_table[Duration],1):ch_table[[#This Row],[Duration]])</f>
        <v>28.030555555555523</v>
      </c>
      <c r="J957" s="4" cm="1">
        <f t="array" ref="J9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57" s="4" t="str" cm="1">
        <f t="array" ref="K9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57" s="4" t="str">
        <f>IF(ch_table[[#This Row],[Subject 1]]&lt;&gt;"House rose", "",SUMIF(ch_table[Day], ch_table[[#This Row],[Day]], ch_table[AAT]))</f>
        <v/>
      </c>
      <c r="M957" s="39">
        <f>SUM(INDEX(ch_table[AAT],1):ch_table[[#This Row],[AAT]])</f>
        <v>1.2340277777777771</v>
      </c>
    </row>
    <row r="958" spans="1:13" ht="16" x14ac:dyDescent="0.2">
      <c r="A958" s="2">
        <v>95</v>
      </c>
      <c r="B958" s="3">
        <v>45428</v>
      </c>
      <c r="C958" s="4">
        <v>0.39861111111111108</v>
      </c>
      <c r="D958" s="8" t="s">
        <v>16</v>
      </c>
      <c r="E958" s="9" t="s">
        <v>920</v>
      </c>
      <c r="G958" s="4" cm="1">
        <f t="array" ref="G9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958" s="4" t="str">
        <f>IF(ch_table[[#This Row],[Subject 1]]&lt;&gt;"House rose", "",SUMIF(ch_table[Day], ch_table[[#This Row],[Day]], ch_table[Duration]))</f>
        <v/>
      </c>
      <c r="I958" s="40">
        <f>SUM(INDEX(ch_table[Duration],1):ch_table[[#This Row],[Duration]])</f>
        <v>28.031944444444413</v>
      </c>
      <c r="J958" s="4" cm="1">
        <f t="array" ref="J9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58" s="4" t="str" cm="1">
        <f t="array" ref="K9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58" s="4" t="str">
        <f>IF(ch_table[[#This Row],[Subject 1]]&lt;&gt;"House rose", "",SUMIF(ch_table[Day], ch_table[[#This Row],[Day]], ch_table[AAT]))</f>
        <v/>
      </c>
      <c r="M958" s="39">
        <f>SUM(INDEX(ch_table[AAT],1):ch_table[[#This Row],[AAT]])</f>
        <v>1.2340277777777771</v>
      </c>
    </row>
    <row r="959" spans="1:13" ht="16" x14ac:dyDescent="0.2">
      <c r="A959" s="2">
        <v>95</v>
      </c>
      <c r="B959" s="3">
        <v>45428</v>
      </c>
      <c r="C959" s="4">
        <v>0.39999999999999997</v>
      </c>
      <c r="D959" s="8" t="s">
        <v>41</v>
      </c>
      <c r="E959" s="9" t="s">
        <v>401</v>
      </c>
      <c r="G959" s="4" cm="1">
        <f t="array" ref="G9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2.916666666666673E-2</v>
      </c>
      <c r="H959" s="4" t="str">
        <f>IF(ch_table[[#This Row],[Subject 1]]&lt;&gt;"House rose", "",SUMIF(ch_table[Day], ch_table[[#This Row],[Day]], ch_table[Duration]))</f>
        <v/>
      </c>
      <c r="I959" s="40">
        <f>SUM(INDEX(ch_table[Duration],1):ch_table[[#This Row],[Duration]])</f>
        <v>28.061111111111078</v>
      </c>
      <c r="J959" s="4" cm="1">
        <f t="array" ref="J9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59" s="4" t="str" cm="1">
        <f t="array" ref="K9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59" s="4" t="str">
        <f>IF(ch_table[[#This Row],[Subject 1]]&lt;&gt;"House rose", "",SUMIF(ch_table[Day], ch_table[[#This Row],[Day]], ch_table[AAT]))</f>
        <v/>
      </c>
      <c r="M959" s="39">
        <f>SUM(INDEX(ch_table[AAT],1):ch_table[[#This Row],[AAT]])</f>
        <v>1.2340277777777771</v>
      </c>
    </row>
    <row r="960" spans="1:13" ht="16" x14ac:dyDescent="0.2">
      <c r="A960" s="2">
        <v>95</v>
      </c>
      <c r="B960" s="3">
        <v>45428</v>
      </c>
      <c r="C960" s="4">
        <v>0.4291666666666667</v>
      </c>
      <c r="D960" s="8" t="s">
        <v>43</v>
      </c>
      <c r="E960" s="9" t="s">
        <v>401</v>
      </c>
      <c r="G960" s="4" cm="1">
        <f t="array" ref="G9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1.388888888888884E-2</v>
      </c>
      <c r="H960" s="4" t="str">
        <f>IF(ch_table[[#This Row],[Subject 1]]&lt;&gt;"House rose", "",SUMIF(ch_table[Day], ch_table[[#This Row],[Day]], ch_table[Duration]))</f>
        <v/>
      </c>
      <c r="I960" s="40">
        <f>SUM(INDEX(ch_table[Duration],1):ch_table[[#This Row],[Duration]])</f>
        <v>28.074999999999967</v>
      </c>
      <c r="J960" s="4" cm="1">
        <f t="array" ref="J9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60" s="4" t="str" cm="1">
        <f t="array" ref="K9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60" s="4" t="str">
        <f>IF(ch_table[[#This Row],[Subject 1]]&lt;&gt;"House rose", "",SUMIF(ch_table[Day], ch_table[[#This Row],[Day]], ch_table[AAT]))</f>
        <v/>
      </c>
      <c r="M960" s="39">
        <f>SUM(INDEX(ch_table[AAT],1):ch_table[[#This Row],[AAT]])</f>
        <v>1.2340277777777771</v>
      </c>
    </row>
    <row r="961" spans="1:13" ht="16" x14ac:dyDescent="0.2">
      <c r="A961" s="2">
        <v>95</v>
      </c>
      <c r="B961" s="3">
        <v>45428</v>
      </c>
      <c r="C961" s="4">
        <v>0.44305555555555554</v>
      </c>
      <c r="D961" s="8" t="s">
        <v>16</v>
      </c>
      <c r="E961" s="9" t="s">
        <v>921</v>
      </c>
      <c r="G961" s="4" cm="1">
        <f t="array" ref="G9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961" s="4" t="str">
        <f>IF(ch_table[[#This Row],[Subject 1]]&lt;&gt;"House rose", "",SUMIF(ch_table[Day], ch_table[[#This Row],[Day]], ch_table[Duration]))</f>
        <v/>
      </c>
      <c r="I961" s="40">
        <f>SUM(INDEX(ch_table[Duration],1):ch_table[[#This Row],[Duration]])</f>
        <v>28.076388888888857</v>
      </c>
      <c r="J961" s="4" cm="1">
        <f t="array" ref="J9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61" s="4" t="str" cm="1">
        <f t="array" ref="K9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61" s="4" t="str">
        <f>IF(ch_table[[#This Row],[Subject 1]]&lt;&gt;"House rose", "",SUMIF(ch_table[Day], ch_table[[#This Row],[Day]], ch_table[AAT]))</f>
        <v/>
      </c>
      <c r="M961" s="39">
        <f>SUM(INDEX(ch_table[AAT],1):ch_table[[#This Row],[AAT]])</f>
        <v>1.2340277777777771</v>
      </c>
    </row>
    <row r="962" spans="1:13" ht="64" x14ac:dyDescent="0.2">
      <c r="A962" s="2">
        <v>95</v>
      </c>
      <c r="B962" s="3">
        <v>45428</v>
      </c>
      <c r="C962" s="4">
        <v>0.44444444444444442</v>
      </c>
      <c r="D962" s="8" t="s">
        <v>24</v>
      </c>
      <c r="E962" s="9" t="s">
        <v>922</v>
      </c>
      <c r="G962" s="4" cm="1">
        <f t="array" ref="G9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1.3194444444444453E-2</v>
      </c>
      <c r="H962" s="4" t="str">
        <f>IF(ch_table[[#This Row],[Subject 1]]&lt;&gt;"House rose", "",SUMIF(ch_table[Day], ch_table[[#This Row],[Day]], ch_table[Duration]))</f>
        <v/>
      </c>
      <c r="I962" s="40">
        <f>SUM(INDEX(ch_table[Duration],1):ch_table[[#This Row],[Duration]])</f>
        <v>28.089583333333302</v>
      </c>
      <c r="J962" s="4" cm="1">
        <f t="array" ref="J9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62" s="4" t="str" cm="1">
        <f t="array" ref="K9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62" s="4" t="str">
        <f>IF(ch_table[[#This Row],[Subject 1]]&lt;&gt;"House rose", "",SUMIF(ch_table[Day], ch_table[[#This Row],[Day]], ch_table[AAT]))</f>
        <v/>
      </c>
      <c r="M962" s="39">
        <f>SUM(INDEX(ch_table[AAT],1):ch_table[[#This Row],[AAT]])</f>
        <v>1.2340277777777771</v>
      </c>
    </row>
    <row r="963" spans="1:13" ht="16" x14ac:dyDescent="0.2">
      <c r="A963" s="2">
        <v>95</v>
      </c>
      <c r="B963" s="3">
        <v>45428</v>
      </c>
      <c r="C963" s="4">
        <v>0.45763888888888887</v>
      </c>
      <c r="D963" s="8" t="s">
        <v>35</v>
      </c>
      <c r="E963" s="9" t="s">
        <v>36</v>
      </c>
      <c r="G963" s="4" cm="1">
        <f t="array" ref="G9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5.0694444444444431E-2</v>
      </c>
      <c r="H963" s="4" t="str">
        <f>IF(ch_table[[#This Row],[Subject 1]]&lt;&gt;"House rose", "",SUMIF(ch_table[Day], ch_table[[#This Row],[Day]], ch_table[Duration]))</f>
        <v/>
      </c>
      <c r="I963" s="40">
        <f>SUM(INDEX(ch_table[Duration],1):ch_table[[#This Row],[Duration]])</f>
        <v>28.140277777777747</v>
      </c>
      <c r="J963" s="4" cm="1">
        <f t="array" ref="J9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63" s="4" t="str" cm="1">
        <f t="array" ref="K9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63" s="4" t="str">
        <f>IF(ch_table[[#This Row],[Subject 1]]&lt;&gt;"House rose", "",SUMIF(ch_table[Day], ch_table[[#This Row],[Day]], ch_table[AAT]))</f>
        <v/>
      </c>
      <c r="M963" s="39">
        <f>SUM(INDEX(ch_table[AAT],1):ch_table[[#This Row],[AAT]])</f>
        <v>1.2340277777777771</v>
      </c>
    </row>
    <row r="964" spans="1:13" ht="48" x14ac:dyDescent="0.2">
      <c r="A964" s="2">
        <v>95</v>
      </c>
      <c r="B964" s="3">
        <v>45428</v>
      </c>
      <c r="C964" s="4">
        <v>0.5083333333333333</v>
      </c>
      <c r="D964" s="8" t="s">
        <v>27</v>
      </c>
      <c r="E964" s="9" t="s">
        <v>923</v>
      </c>
      <c r="G964" s="4" cm="1">
        <f t="array" ref="G9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2.777777777777779E-2</v>
      </c>
      <c r="H964" s="4" t="str">
        <f>IF(ch_table[[#This Row],[Subject 1]]&lt;&gt;"House rose", "",SUMIF(ch_table[Day], ch_table[[#This Row],[Day]], ch_table[Duration]))</f>
        <v/>
      </c>
      <c r="I964" s="40">
        <f>SUM(INDEX(ch_table[Duration],1):ch_table[[#This Row],[Duration]])</f>
        <v>28.168055555555526</v>
      </c>
      <c r="J964" s="4" cm="1">
        <f t="array" ref="J9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64" s="4" t="str" cm="1">
        <f t="array" ref="K9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64" s="4" t="str">
        <f>IF(ch_table[[#This Row],[Subject 1]]&lt;&gt;"House rose", "",SUMIF(ch_table[Day], ch_table[[#This Row],[Day]], ch_table[AAT]))</f>
        <v/>
      </c>
      <c r="M964" s="39">
        <f>SUM(INDEX(ch_table[AAT],1):ch_table[[#This Row],[AAT]])</f>
        <v>1.2340277777777771</v>
      </c>
    </row>
    <row r="965" spans="1:13" ht="32" x14ac:dyDescent="0.2">
      <c r="A965" s="2">
        <v>95</v>
      </c>
      <c r="B965" s="3">
        <v>45428</v>
      </c>
      <c r="C965" s="4">
        <v>0.53611111111111109</v>
      </c>
      <c r="D965" s="8" t="s">
        <v>165</v>
      </c>
      <c r="E965" s="9" t="s">
        <v>924</v>
      </c>
      <c r="G965" s="4" cm="1">
        <f t="array" ref="G9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0.16319444444444453</v>
      </c>
      <c r="H965" s="4" t="str">
        <f>IF(ch_table[[#This Row],[Subject 1]]&lt;&gt;"House rose", "",SUMIF(ch_table[Day], ch_table[[#This Row],[Day]], ch_table[Duration]))</f>
        <v/>
      </c>
      <c r="I965" s="40">
        <f>SUM(INDEX(ch_table[Duration],1):ch_table[[#This Row],[Duration]])</f>
        <v>28.331249999999969</v>
      </c>
      <c r="J965" s="4" cm="1">
        <f t="array" ref="J9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65" s="4" t="str" cm="1">
        <f t="array" ref="K9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65" s="4" t="str">
        <f>IF(ch_table[[#This Row],[Subject 1]]&lt;&gt;"House rose", "",SUMIF(ch_table[Day], ch_table[[#This Row],[Day]], ch_table[AAT]))</f>
        <v/>
      </c>
      <c r="M965" s="39">
        <f>SUM(INDEX(ch_table[AAT],1):ch_table[[#This Row],[AAT]])</f>
        <v>1.2340277777777771</v>
      </c>
    </row>
    <row r="966" spans="1:13" ht="32" x14ac:dyDescent="0.2">
      <c r="A966" s="2">
        <v>95</v>
      </c>
      <c r="B966" s="3">
        <v>45428</v>
      </c>
      <c r="C966" s="4">
        <v>0.69930555555555562</v>
      </c>
      <c r="D966" s="8" t="s">
        <v>63</v>
      </c>
      <c r="E966" s="9" t="s">
        <v>925</v>
      </c>
      <c r="G966" s="4" cm="1">
        <f t="array" ref="G9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1.3888888888887729E-3</v>
      </c>
      <c r="H966" s="4" t="str">
        <f>IF(ch_table[[#This Row],[Subject 1]]&lt;&gt;"House rose", "",SUMIF(ch_table[Day], ch_table[[#This Row],[Day]], ch_table[Duration]))</f>
        <v/>
      </c>
      <c r="I966" s="40">
        <f>SUM(INDEX(ch_table[Duration],1):ch_table[[#This Row],[Duration]])</f>
        <v>28.332638888888859</v>
      </c>
      <c r="J966" s="4" cm="1">
        <f t="array" ref="J9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66" s="4" t="str" cm="1">
        <f t="array" ref="K9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66" s="4" t="str">
        <f>IF(ch_table[[#This Row],[Subject 1]]&lt;&gt;"House rose", "",SUMIF(ch_table[Day], ch_table[[#This Row],[Day]], ch_table[AAT]))</f>
        <v/>
      </c>
      <c r="M966" s="39">
        <f>SUM(INDEX(ch_table[AAT],1):ch_table[[#This Row],[AAT]])</f>
        <v>1.2340277777777771</v>
      </c>
    </row>
    <row r="967" spans="1:13" ht="16" x14ac:dyDescent="0.2">
      <c r="A967" s="2">
        <v>95</v>
      </c>
      <c r="B967" s="3">
        <v>45428</v>
      </c>
      <c r="C967" s="4">
        <v>0.7006944444444444</v>
      </c>
      <c r="D967" s="8" t="s">
        <v>20</v>
      </c>
      <c r="E967" s="9" t="s">
        <v>926</v>
      </c>
      <c r="G967" s="4" cm="1">
        <f t="array" ref="G9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2.0138888888888928E-2</v>
      </c>
      <c r="H967" s="4" t="str">
        <f>IF(ch_table[[#This Row],[Subject 1]]&lt;&gt;"House rose", "",SUMIF(ch_table[Day], ch_table[[#This Row],[Day]], ch_table[Duration]))</f>
        <v/>
      </c>
      <c r="I967" s="40">
        <f>SUM(INDEX(ch_table[Duration],1):ch_table[[#This Row],[Duration]])</f>
        <v>28.352777777777746</v>
      </c>
      <c r="J967" s="4" cm="1">
        <f t="array" ref="J9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67" s="4" cm="1">
        <f t="array" ref="K9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1.2499999999999956E-2</v>
      </c>
      <c r="L967" s="4" t="str">
        <f>IF(ch_table[[#This Row],[Subject 1]]&lt;&gt;"House rose", "",SUMIF(ch_table[Day], ch_table[[#This Row],[Day]], ch_table[AAT]))</f>
        <v/>
      </c>
      <c r="M967" s="39">
        <f>SUM(INDEX(ch_table[AAT],1):ch_table[[#This Row],[AAT]])</f>
        <v>1.246527777777777</v>
      </c>
    </row>
    <row r="968" spans="1:13" x14ac:dyDescent="0.2">
      <c r="A968" s="2">
        <v>95</v>
      </c>
      <c r="B968" s="3">
        <v>45428</v>
      </c>
      <c r="C968" s="4">
        <v>0.72083333333333333</v>
      </c>
      <c r="D968" s="8" t="s">
        <v>22</v>
      </c>
      <c r="G968" s="4" t="str" cm="1">
        <f t="array" ref="G9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968" s="4">
        <f>IF(ch_table[[#This Row],[Subject 1]]&lt;&gt;"House rose", "",SUMIF(ch_table[Day], ch_table[[#This Row],[Day]], ch_table[Duration]))</f>
        <v>0.32500000000000001</v>
      </c>
      <c r="I968" s="40">
        <f>SUM(INDEX(ch_table[Duration],1):ch_table[[#This Row],[Duration]])</f>
        <v>28.352777777777746</v>
      </c>
      <c r="J968" s="4" cm="1">
        <f t="array" ref="J9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68" s="4" t="str" cm="1">
        <f t="array" ref="K9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68" s="4">
        <f>IF(ch_table[[#This Row],[Subject 1]]&lt;&gt;"House rose", "",SUMIF(ch_table[Day], ch_table[[#This Row],[Day]], ch_table[AAT]))</f>
        <v>1.2499999999999956E-2</v>
      </c>
      <c r="M968" s="39">
        <f>SUM(INDEX(ch_table[AAT],1):ch_table[[#This Row],[AAT]])</f>
        <v>1.246527777777777</v>
      </c>
    </row>
    <row r="969" spans="1:13" x14ac:dyDescent="0.2">
      <c r="A969" s="2">
        <v>96</v>
      </c>
      <c r="B969" s="3">
        <v>45429</v>
      </c>
      <c r="C969" s="4">
        <v>0.39583333333333331</v>
      </c>
      <c r="D969" s="8" t="s">
        <v>13</v>
      </c>
      <c r="G969" s="4" cm="1">
        <f t="array" ref="G9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969" s="4" t="str">
        <f>IF(ch_table[[#This Row],[Subject 1]]&lt;&gt;"House rose", "",SUMIF(ch_table[Day], ch_table[[#This Row],[Day]], ch_table[Duration]))</f>
        <v/>
      </c>
      <c r="I969" s="40">
        <f>SUM(INDEX(ch_table[Duration],1):ch_table[[#This Row],[Duration]])</f>
        <v>28.355555555555522</v>
      </c>
      <c r="J969" s="4" cm="1">
        <f t="array" ref="J9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969" s="4" t="str" cm="1">
        <f t="array" ref="K9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69" s="4" t="str">
        <f>IF(ch_table[[#This Row],[Subject 1]]&lt;&gt;"House rose", "",SUMIF(ch_table[Day], ch_table[[#This Row],[Day]], ch_table[AAT]))</f>
        <v/>
      </c>
      <c r="M969" s="39">
        <f>SUM(INDEX(ch_table[AAT],1):ch_table[[#This Row],[AAT]])</f>
        <v>1.246527777777777</v>
      </c>
    </row>
    <row r="970" spans="1:13" ht="16" x14ac:dyDescent="0.2">
      <c r="A970" s="2">
        <v>96</v>
      </c>
      <c r="B970" s="3">
        <v>45429</v>
      </c>
      <c r="C970" s="4">
        <v>0.39861111111111108</v>
      </c>
      <c r="D970" s="8" t="s">
        <v>188</v>
      </c>
      <c r="E970" s="9" t="s">
        <v>927</v>
      </c>
      <c r="G970" s="4" cm="1">
        <f t="array" ref="G9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9.0277777777778012E-3</v>
      </c>
      <c r="H970" s="4" t="str">
        <f>IF(ch_table[[#This Row],[Subject 1]]&lt;&gt;"House rose", "",SUMIF(ch_table[Day], ch_table[[#This Row],[Day]], ch_table[Duration]))</f>
        <v/>
      </c>
      <c r="I970" s="40">
        <f>SUM(INDEX(ch_table[Duration],1):ch_table[[#This Row],[Duration]])</f>
        <v>28.3645833333333</v>
      </c>
      <c r="J970" s="4" cm="1">
        <f t="array" ref="J9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970" s="4" t="str" cm="1">
        <f t="array" ref="K9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70" s="4" t="str">
        <f>IF(ch_table[[#This Row],[Subject 1]]&lt;&gt;"House rose", "",SUMIF(ch_table[Day], ch_table[[#This Row],[Day]], ch_table[AAT]))</f>
        <v/>
      </c>
      <c r="M970" s="39">
        <f>SUM(INDEX(ch_table[AAT],1):ch_table[[#This Row],[AAT]])</f>
        <v>1.246527777777777</v>
      </c>
    </row>
    <row r="971" spans="1:13" ht="16" hidden="1" x14ac:dyDescent="0.2">
      <c r="A971" s="2">
        <v>96</v>
      </c>
      <c r="B971" s="3">
        <v>45429</v>
      </c>
      <c r="C971" s="4">
        <v>0.40763888888888888</v>
      </c>
      <c r="D971" s="8" t="s">
        <v>75</v>
      </c>
      <c r="E971" s="9" t="s">
        <v>472</v>
      </c>
      <c r="F971" s="9" t="s">
        <v>470</v>
      </c>
      <c r="G971" s="4" cm="1">
        <f t="array" ref="G9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3.125E-2</v>
      </c>
      <c r="H971" s="4" t="str">
        <f>IF(ch_table[[#This Row],[Subject 1]]&lt;&gt;"House rose", "",SUMIF(ch_table[Day], ch_table[[#This Row],[Day]], ch_table[Duration]))</f>
        <v/>
      </c>
      <c r="I971" s="40">
        <f>SUM(INDEX(ch_table[Duration],1):ch_table[[#This Row],[Duration]])</f>
        <v>28.3958333333333</v>
      </c>
      <c r="J971" s="4" cm="1">
        <f t="array" ref="J9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971" s="4" t="str" cm="1">
        <f t="array" ref="K9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71" s="4" t="str">
        <f>IF(ch_table[[#This Row],[Subject 1]]&lt;&gt;"House rose", "",SUMIF(ch_table[Day], ch_table[[#This Row],[Day]], ch_table[AAT]))</f>
        <v/>
      </c>
      <c r="M971" s="39">
        <f>SUM(INDEX(ch_table[AAT],1):ch_table[[#This Row],[AAT]])</f>
        <v>1.246527777777777</v>
      </c>
    </row>
    <row r="972" spans="1:13" ht="16" hidden="1" x14ac:dyDescent="0.2">
      <c r="A972" s="2">
        <v>96</v>
      </c>
      <c r="B972" s="3">
        <v>45429</v>
      </c>
      <c r="C972" s="4">
        <v>0.43888888888888888</v>
      </c>
      <c r="D972" s="8" t="s">
        <v>73</v>
      </c>
      <c r="E972" s="9" t="s">
        <v>519</v>
      </c>
      <c r="F972" s="9" t="s">
        <v>470</v>
      </c>
      <c r="G972" s="4" cm="1">
        <f t="array" ref="G9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9.7222222222222432E-3</v>
      </c>
      <c r="H972" s="4" t="str">
        <f>IF(ch_table[[#This Row],[Subject 1]]&lt;&gt;"House rose", "",SUMIF(ch_table[Day], ch_table[[#This Row],[Day]], ch_table[Duration]))</f>
        <v/>
      </c>
      <c r="I972" s="40">
        <f>SUM(INDEX(ch_table[Duration],1):ch_table[[#This Row],[Duration]])</f>
        <v>28.405555555555523</v>
      </c>
      <c r="J972" s="4" cm="1">
        <f t="array" ref="J9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972" s="4" t="str" cm="1">
        <f t="array" ref="K9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72" s="4" t="str">
        <f>IF(ch_table[[#This Row],[Subject 1]]&lt;&gt;"House rose", "",SUMIF(ch_table[Day], ch_table[[#This Row],[Day]], ch_table[AAT]))</f>
        <v/>
      </c>
      <c r="M972" s="39">
        <f>SUM(INDEX(ch_table[AAT],1):ch_table[[#This Row],[AAT]])</f>
        <v>1.246527777777777</v>
      </c>
    </row>
    <row r="973" spans="1:13" ht="16" hidden="1" x14ac:dyDescent="0.2">
      <c r="A973" s="2">
        <v>96</v>
      </c>
      <c r="B973" s="3">
        <v>45429</v>
      </c>
      <c r="C973" s="4">
        <v>0.44861111111111113</v>
      </c>
      <c r="D973" s="8" t="s">
        <v>75</v>
      </c>
      <c r="E973" s="9" t="s">
        <v>519</v>
      </c>
      <c r="F973" s="9" t="s">
        <v>470</v>
      </c>
      <c r="G973" s="4" cm="1">
        <f t="array" ref="G9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2.2222222222222254E-2</v>
      </c>
      <c r="H973" s="4" t="str">
        <f>IF(ch_table[[#This Row],[Subject 1]]&lt;&gt;"House rose", "",SUMIF(ch_table[Day], ch_table[[#This Row],[Day]], ch_table[Duration]))</f>
        <v/>
      </c>
      <c r="I973" s="40">
        <f>SUM(INDEX(ch_table[Duration],1):ch_table[[#This Row],[Duration]])</f>
        <v>28.427777777777745</v>
      </c>
      <c r="J973" s="4" cm="1">
        <f t="array" ref="J9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973" s="4" t="str" cm="1">
        <f t="array" ref="K9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73" s="4" t="str">
        <f>IF(ch_table[[#This Row],[Subject 1]]&lt;&gt;"House rose", "",SUMIF(ch_table[Day], ch_table[[#This Row],[Day]], ch_table[AAT]))</f>
        <v/>
      </c>
      <c r="M973" s="39">
        <f>SUM(INDEX(ch_table[AAT],1):ch_table[[#This Row],[AAT]])</f>
        <v>1.246527777777777</v>
      </c>
    </row>
    <row r="974" spans="1:13" ht="16" hidden="1" x14ac:dyDescent="0.2">
      <c r="A974" s="2">
        <v>96</v>
      </c>
      <c r="B974" s="3">
        <v>45429</v>
      </c>
      <c r="C974" s="4">
        <v>0.47083333333333338</v>
      </c>
      <c r="D974" s="8" t="s">
        <v>75</v>
      </c>
      <c r="E974" s="9" t="s">
        <v>928</v>
      </c>
      <c r="F974" s="9" t="s">
        <v>470</v>
      </c>
      <c r="G974" s="4" cm="1">
        <f t="array" ref="G9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3.4027777777777712E-2</v>
      </c>
      <c r="H974" s="4" t="str">
        <f>IF(ch_table[[#This Row],[Subject 1]]&lt;&gt;"House rose", "",SUMIF(ch_table[Day], ch_table[[#This Row],[Day]], ch_table[Duration]))</f>
        <v/>
      </c>
      <c r="I974" s="40">
        <f>SUM(INDEX(ch_table[Duration],1):ch_table[[#This Row],[Duration]])</f>
        <v>28.461805555555522</v>
      </c>
      <c r="J974" s="4" cm="1">
        <f t="array" ref="J9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974" s="4" t="str" cm="1">
        <f t="array" ref="K9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74" s="4" t="str">
        <f>IF(ch_table[[#This Row],[Subject 1]]&lt;&gt;"House rose", "",SUMIF(ch_table[Day], ch_table[[#This Row],[Day]], ch_table[AAT]))</f>
        <v/>
      </c>
      <c r="M974" s="39">
        <f>SUM(INDEX(ch_table[AAT],1):ch_table[[#This Row],[AAT]])</f>
        <v>1.246527777777777</v>
      </c>
    </row>
    <row r="975" spans="1:13" ht="16" hidden="1" x14ac:dyDescent="0.2">
      <c r="A975" s="2">
        <v>96</v>
      </c>
      <c r="B975" s="3">
        <v>45429</v>
      </c>
      <c r="C975" s="4">
        <v>0.50486111111111109</v>
      </c>
      <c r="D975" s="8" t="s">
        <v>73</v>
      </c>
      <c r="E975" s="9" t="s">
        <v>521</v>
      </c>
      <c r="F975" s="9" t="s">
        <v>470</v>
      </c>
      <c r="G975" s="4" cm="1">
        <f t="array" ref="G9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1.3194444444444509E-2</v>
      </c>
      <c r="H975" s="4" t="str">
        <f>IF(ch_table[[#This Row],[Subject 1]]&lt;&gt;"House rose", "",SUMIF(ch_table[Day], ch_table[[#This Row],[Day]], ch_table[Duration]))</f>
        <v/>
      </c>
      <c r="I975" s="40">
        <f>SUM(INDEX(ch_table[Duration],1):ch_table[[#This Row],[Duration]])</f>
        <v>28.474999999999966</v>
      </c>
      <c r="J975" s="4" cm="1">
        <f t="array" ref="J9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975" s="4" t="str" cm="1">
        <f t="array" ref="K9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75" s="4" t="str">
        <f>IF(ch_table[[#This Row],[Subject 1]]&lt;&gt;"House rose", "",SUMIF(ch_table[Day], ch_table[[#This Row],[Day]], ch_table[AAT]))</f>
        <v/>
      </c>
      <c r="M975" s="39">
        <f>SUM(INDEX(ch_table[AAT],1):ch_table[[#This Row],[AAT]])</f>
        <v>1.246527777777777</v>
      </c>
    </row>
    <row r="976" spans="1:13" ht="16" hidden="1" x14ac:dyDescent="0.2">
      <c r="A976" s="2">
        <v>96</v>
      </c>
      <c r="B976" s="3">
        <v>45429</v>
      </c>
      <c r="C976" s="4">
        <v>0.5180555555555556</v>
      </c>
      <c r="D976" s="8" t="s">
        <v>75</v>
      </c>
      <c r="E976" s="9" t="s">
        <v>521</v>
      </c>
      <c r="F976" s="9" t="s">
        <v>470</v>
      </c>
      <c r="G976" s="4" cm="1">
        <f t="array" ref="G9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1.388888888888884E-2</v>
      </c>
      <c r="H976" s="4" t="str">
        <f>IF(ch_table[[#This Row],[Subject 1]]&lt;&gt;"House rose", "",SUMIF(ch_table[Day], ch_table[[#This Row],[Day]], ch_table[Duration]))</f>
        <v/>
      </c>
      <c r="I976" s="40">
        <f>SUM(INDEX(ch_table[Duration],1):ch_table[[#This Row],[Duration]])</f>
        <v>28.488888888888855</v>
      </c>
      <c r="J976" s="4" cm="1">
        <f t="array" ref="J9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976" s="4" t="str" cm="1">
        <f t="array" ref="K9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76" s="4" t="str">
        <f>IF(ch_table[[#This Row],[Subject 1]]&lt;&gt;"House rose", "",SUMIF(ch_table[Day], ch_table[[#This Row],[Day]], ch_table[AAT]))</f>
        <v/>
      </c>
      <c r="M976" s="39">
        <f>SUM(INDEX(ch_table[AAT],1):ch_table[[#This Row],[AAT]])</f>
        <v>1.246527777777777</v>
      </c>
    </row>
    <row r="977" spans="1:13" ht="16" hidden="1" x14ac:dyDescent="0.2">
      <c r="A977" s="2">
        <v>96</v>
      </c>
      <c r="B977" s="3">
        <v>45429</v>
      </c>
      <c r="C977" s="4">
        <v>0.53194444444444444</v>
      </c>
      <c r="D977" s="8" t="s">
        <v>75</v>
      </c>
      <c r="E977" s="9" t="s">
        <v>929</v>
      </c>
      <c r="F977" s="9" t="s">
        <v>470</v>
      </c>
      <c r="G977" s="4" cm="1">
        <f t="array" ref="G9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1.5277777777777724E-2</v>
      </c>
      <c r="H977" s="4" t="str">
        <f>IF(ch_table[[#This Row],[Subject 1]]&lt;&gt;"House rose", "",SUMIF(ch_table[Day], ch_table[[#This Row],[Day]], ch_table[Duration]))</f>
        <v/>
      </c>
      <c r="I977" s="40">
        <f>SUM(INDEX(ch_table[Duration],1):ch_table[[#This Row],[Duration]])</f>
        <v>28.504166666666634</v>
      </c>
      <c r="J977" s="4" cm="1">
        <f t="array" ref="J9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977" s="4" t="str" cm="1">
        <f t="array" ref="K9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77" s="4" t="str">
        <f>IF(ch_table[[#This Row],[Subject 1]]&lt;&gt;"House rose", "",SUMIF(ch_table[Day], ch_table[[#This Row],[Day]], ch_table[AAT]))</f>
        <v/>
      </c>
      <c r="M977" s="39">
        <f>SUM(INDEX(ch_table[AAT],1):ch_table[[#This Row],[AAT]])</f>
        <v>1.246527777777777</v>
      </c>
    </row>
    <row r="978" spans="1:13" ht="32" hidden="1" x14ac:dyDescent="0.2">
      <c r="A978" s="2">
        <v>96</v>
      </c>
      <c r="B978" s="3">
        <v>45429</v>
      </c>
      <c r="C978" s="4">
        <v>0.54722222222222217</v>
      </c>
      <c r="D978" s="8" t="s">
        <v>75</v>
      </c>
      <c r="E978" s="9" t="s">
        <v>522</v>
      </c>
      <c r="F978" s="9" t="s">
        <v>470</v>
      </c>
      <c r="G978" s="4" cm="1">
        <f t="array" ref="G9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2.5694444444444464E-2</v>
      </c>
      <c r="H978" s="4" t="str">
        <f>IF(ch_table[[#This Row],[Subject 1]]&lt;&gt;"House rose", "",SUMIF(ch_table[Day], ch_table[[#This Row],[Day]], ch_table[Duration]))</f>
        <v/>
      </c>
      <c r="I978" s="40">
        <f>SUM(INDEX(ch_table[Duration],1):ch_table[[#This Row],[Duration]])</f>
        <v>28.529861111111078</v>
      </c>
      <c r="J978" s="4" cm="1">
        <f t="array" ref="J9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978" s="4" t="str" cm="1">
        <f t="array" ref="K9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78" s="4" t="str">
        <f>IF(ch_table[[#This Row],[Subject 1]]&lt;&gt;"House rose", "",SUMIF(ch_table[Day], ch_table[[#This Row],[Day]], ch_table[AAT]))</f>
        <v/>
      </c>
      <c r="M978" s="39">
        <f>SUM(INDEX(ch_table[AAT],1):ch_table[[#This Row],[AAT]])</f>
        <v>1.246527777777777</v>
      </c>
    </row>
    <row r="979" spans="1:13" ht="16" hidden="1" x14ac:dyDescent="0.2">
      <c r="A979" s="2">
        <v>96</v>
      </c>
      <c r="B979" s="3">
        <v>45429</v>
      </c>
      <c r="C979" s="4">
        <v>0.57291666666666663</v>
      </c>
      <c r="D979" s="8" t="s">
        <v>75</v>
      </c>
      <c r="E979" s="9" t="s">
        <v>570</v>
      </c>
      <c r="F979" s="9" t="s">
        <v>470</v>
      </c>
      <c r="G979" s="4" cm="1">
        <f t="array" ref="G9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1.8750000000000044E-2</v>
      </c>
      <c r="H979" s="4" t="str">
        <f>IF(ch_table[[#This Row],[Subject 1]]&lt;&gt;"House rose", "",SUMIF(ch_table[Day], ch_table[[#This Row],[Day]], ch_table[Duration]))</f>
        <v/>
      </c>
      <c r="I979" s="40">
        <f>SUM(INDEX(ch_table[Duration],1):ch_table[[#This Row],[Duration]])</f>
        <v>28.548611111111079</v>
      </c>
      <c r="J979" s="4" cm="1">
        <f t="array" ref="J9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979" s="4" t="str" cm="1">
        <f t="array" ref="K9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79" s="4" t="str">
        <f>IF(ch_table[[#This Row],[Subject 1]]&lt;&gt;"House rose", "",SUMIF(ch_table[Day], ch_table[[#This Row],[Day]], ch_table[AAT]))</f>
        <v/>
      </c>
      <c r="M979" s="39">
        <f>SUM(INDEX(ch_table[AAT],1):ch_table[[#This Row],[AAT]])</f>
        <v>1.246527777777777</v>
      </c>
    </row>
    <row r="980" spans="1:13" ht="16" hidden="1" x14ac:dyDescent="0.2">
      <c r="A980" s="2">
        <v>96</v>
      </c>
      <c r="B980" s="3">
        <v>45429</v>
      </c>
      <c r="C980" s="4">
        <v>0.59166666666666667</v>
      </c>
      <c r="D980" s="8" t="s">
        <v>80</v>
      </c>
      <c r="E980" s="9" t="s">
        <v>930</v>
      </c>
      <c r="F980" s="9" t="s">
        <v>470</v>
      </c>
      <c r="G980" s="4" cm="1">
        <f t="array" ref="G9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1.3194444444444509E-2</v>
      </c>
      <c r="H980" s="4" t="str">
        <f>IF(ch_table[[#This Row],[Subject 1]]&lt;&gt;"House rose", "",SUMIF(ch_table[Day], ch_table[[#This Row],[Day]], ch_table[Duration]))</f>
        <v/>
      </c>
      <c r="I980" s="40">
        <f>SUM(INDEX(ch_table[Duration],1):ch_table[[#This Row],[Duration]])</f>
        <v>28.561805555555523</v>
      </c>
      <c r="J980" s="4" cm="1">
        <f t="array" ref="J9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980" s="4" cm="1">
        <f t="array" ref="K9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6.9444444444421993E-4</v>
      </c>
      <c r="L980" s="4" t="str">
        <f>IF(ch_table[[#This Row],[Subject 1]]&lt;&gt;"House rose", "",SUMIF(ch_table[Day], ch_table[[#This Row],[Day]], ch_table[AAT]))</f>
        <v/>
      </c>
      <c r="M980" s="39">
        <f>SUM(INDEX(ch_table[AAT],1):ch_table[[#This Row],[AAT]])</f>
        <v>1.2472222222222213</v>
      </c>
    </row>
    <row r="981" spans="1:13" ht="32" x14ac:dyDescent="0.2">
      <c r="A981" s="2">
        <v>96</v>
      </c>
      <c r="B981" s="3">
        <v>45429</v>
      </c>
      <c r="C981" s="4">
        <v>0.60486111111111118</v>
      </c>
      <c r="D981" s="8" t="s">
        <v>63</v>
      </c>
      <c r="E981" s="9" t="s">
        <v>931</v>
      </c>
      <c r="G981" s="4" cm="1">
        <f t="array" ref="G9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6.9444444444433095E-4</v>
      </c>
      <c r="H981" s="4" t="str">
        <f>IF(ch_table[[#This Row],[Subject 1]]&lt;&gt;"House rose", "",SUMIF(ch_table[Day], ch_table[[#This Row],[Day]], ch_table[Duration]))</f>
        <v/>
      </c>
      <c r="I981" s="40">
        <f>SUM(INDEX(ch_table[Duration],1):ch_table[[#This Row],[Duration]])</f>
        <v>28.562499999999968</v>
      </c>
      <c r="J981" s="4" cm="1">
        <f t="array" ref="J9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981" s="4" cm="1">
        <f t="array" ref="K9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6.9444444444433095E-4</v>
      </c>
      <c r="L981" s="4" t="str">
        <f>IF(ch_table[[#This Row],[Subject 1]]&lt;&gt;"House rose", "",SUMIF(ch_table[Day], ch_table[[#This Row],[Day]], ch_table[AAT]))</f>
        <v/>
      </c>
      <c r="M981" s="39">
        <f>SUM(INDEX(ch_table[AAT],1):ch_table[[#This Row],[AAT]])</f>
        <v>1.2479166666666657</v>
      </c>
    </row>
    <row r="982" spans="1:13" ht="16" x14ac:dyDescent="0.2">
      <c r="A982" s="2">
        <v>96</v>
      </c>
      <c r="B982" s="3">
        <v>45429</v>
      </c>
      <c r="C982" s="4">
        <v>0.60555555555555551</v>
      </c>
      <c r="D982" s="8" t="s">
        <v>20</v>
      </c>
      <c r="E982" s="9" t="s">
        <v>932</v>
      </c>
      <c r="G982" s="4" cm="1">
        <f t="array" ref="G9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1.3888888888888951E-2</v>
      </c>
      <c r="H982" s="4" t="str">
        <f>IF(ch_table[[#This Row],[Subject 1]]&lt;&gt;"House rose", "",SUMIF(ch_table[Day], ch_table[[#This Row],[Day]], ch_table[Duration]))</f>
        <v/>
      </c>
      <c r="I982" s="40">
        <f>SUM(INDEX(ch_table[Duration],1):ch_table[[#This Row],[Duration]])</f>
        <v>28.576388888888857</v>
      </c>
      <c r="J982" s="4" cm="1">
        <f t="array" ref="J9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982" s="4" cm="1">
        <f t="array" ref="K9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1.3888888888888951E-2</v>
      </c>
      <c r="L982" s="4" t="str">
        <f>IF(ch_table[[#This Row],[Subject 1]]&lt;&gt;"House rose", "",SUMIF(ch_table[Day], ch_table[[#This Row],[Day]], ch_table[AAT]))</f>
        <v/>
      </c>
      <c r="M982" s="39">
        <f>SUM(INDEX(ch_table[AAT],1):ch_table[[#This Row],[AAT]])</f>
        <v>1.2618055555555547</v>
      </c>
    </row>
    <row r="983" spans="1:13" x14ac:dyDescent="0.2">
      <c r="A983" s="2">
        <v>96</v>
      </c>
      <c r="B983" s="3">
        <v>45429</v>
      </c>
      <c r="C983" s="4">
        <v>0.61944444444444446</v>
      </c>
      <c r="D983" s="8" t="s">
        <v>22</v>
      </c>
      <c r="G983" s="4" t="str" cm="1">
        <f t="array" ref="G9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983" s="4">
        <f>IF(ch_table[[#This Row],[Subject 1]]&lt;&gt;"House rose", "",SUMIF(ch_table[Day], ch_table[[#This Row],[Day]], ch_table[Duration]))</f>
        <v>0.22361111111111115</v>
      </c>
      <c r="I983" s="40">
        <f>SUM(INDEX(ch_table[Duration],1):ch_table[[#This Row],[Duration]])</f>
        <v>28.576388888888857</v>
      </c>
      <c r="J983" s="4" cm="1">
        <f t="array" ref="J9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983" s="4" t="str" cm="1">
        <f t="array" ref="K9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83" s="4">
        <f>IF(ch_table[[#This Row],[Subject 1]]&lt;&gt;"House rose", "",SUMIF(ch_table[Day], ch_table[[#This Row],[Day]], ch_table[AAT]))</f>
        <v>1.5277777777777501E-2</v>
      </c>
      <c r="M983" s="39">
        <f>SUM(INDEX(ch_table[AAT],1):ch_table[[#This Row],[AAT]])</f>
        <v>1.2618055555555547</v>
      </c>
    </row>
    <row r="984" spans="1:13" x14ac:dyDescent="0.2">
      <c r="A984" s="2">
        <v>97</v>
      </c>
      <c r="B984" s="3">
        <v>45432</v>
      </c>
      <c r="C984" s="4">
        <v>0.60416666666666663</v>
      </c>
      <c r="D984" s="8" t="s">
        <v>13</v>
      </c>
      <c r="G984" s="4" cm="1">
        <f t="array" ref="G9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984" s="4" t="str">
        <f>IF(ch_table[[#This Row],[Subject 1]]&lt;&gt;"House rose", "",SUMIF(ch_table[Day], ch_table[[#This Row],[Day]], ch_table[Duration]))</f>
        <v/>
      </c>
      <c r="I984" s="40">
        <f>SUM(INDEX(ch_table[Duration],1):ch_table[[#This Row],[Duration]])</f>
        <v>28.579166666666634</v>
      </c>
      <c r="J984" s="4" cm="1">
        <f t="array" ref="J9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84" s="4" t="str" cm="1">
        <f t="array" ref="K9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84" s="4" t="str">
        <f>IF(ch_table[[#This Row],[Subject 1]]&lt;&gt;"House rose", "",SUMIF(ch_table[Day], ch_table[[#This Row],[Day]], ch_table[AAT]))</f>
        <v/>
      </c>
      <c r="M984" s="39">
        <f>SUM(INDEX(ch_table[AAT],1):ch_table[[#This Row],[AAT]])</f>
        <v>1.2618055555555547</v>
      </c>
    </row>
    <row r="985" spans="1:13" ht="16" x14ac:dyDescent="0.2">
      <c r="A985" s="2">
        <v>97</v>
      </c>
      <c r="B985" s="3">
        <v>45432</v>
      </c>
      <c r="C985" s="4">
        <v>0.6069444444444444</v>
      </c>
      <c r="D985" s="8" t="s">
        <v>41</v>
      </c>
      <c r="E985" s="9" t="s">
        <v>71</v>
      </c>
      <c r="G985" s="4" cm="1">
        <f t="array" ref="G9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3.1944444444444553E-2</v>
      </c>
      <c r="H985" s="4" t="str">
        <f>IF(ch_table[[#This Row],[Subject 1]]&lt;&gt;"House rose", "",SUMIF(ch_table[Day], ch_table[[#This Row],[Day]], ch_table[Duration]))</f>
        <v/>
      </c>
      <c r="I985" s="40">
        <f>SUM(INDEX(ch_table[Duration],1):ch_table[[#This Row],[Duration]])</f>
        <v>28.611111111111079</v>
      </c>
      <c r="J985" s="4" cm="1">
        <f t="array" ref="J9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85" s="4" t="str" cm="1">
        <f t="array" ref="K9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85" s="4" t="str">
        <f>IF(ch_table[[#This Row],[Subject 1]]&lt;&gt;"House rose", "",SUMIF(ch_table[Day], ch_table[[#This Row],[Day]], ch_table[AAT]))</f>
        <v/>
      </c>
      <c r="M985" s="39">
        <f>SUM(INDEX(ch_table[AAT],1):ch_table[[#This Row],[AAT]])</f>
        <v>1.2618055555555547</v>
      </c>
    </row>
    <row r="986" spans="1:13" ht="16" x14ac:dyDescent="0.2">
      <c r="A986" s="2">
        <v>97</v>
      </c>
      <c r="B986" s="3">
        <v>45432</v>
      </c>
      <c r="C986" s="4">
        <v>0.63888888888888895</v>
      </c>
      <c r="D986" s="8" t="s">
        <v>43</v>
      </c>
      <c r="E986" s="9" t="s">
        <v>71</v>
      </c>
      <c r="G986" s="4" cm="1">
        <f t="array" ref="G9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1.1805555555555514E-2</v>
      </c>
      <c r="H986" s="4" t="str">
        <f>IF(ch_table[[#This Row],[Subject 1]]&lt;&gt;"House rose", "",SUMIF(ch_table[Day], ch_table[[#This Row],[Day]], ch_table[Duration]))</f>
        <v/>
      </c>
      <c r="I986" s="40">
        <f>SUM(INDEX(ch_table[Duration],1):ch_table[[#This Row],[Duration]])</f>
        <v>28.622916666666633</v>
      </c>
      <c r="J986" s="4" cm="1">
        <f t="array" ref="J9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86" s="4" t="str" cm="1">
        <f t="array" ref="K9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86" s="4" t="str">
        <f>IF(ch_table[[#This Row],[Subject 1]]&lt;&gt;"House rose", "",SUMIF(ch_table[Day], ch_table[[#This Row],[Day]], ch_table[AAT]))</f>
        <v/>
      </c>
      <c r="M986" s="39">
        <f>SUM(INDEX(ch_table[AAT],1):ch_table[[#This Row],[AAT]])</f>
        <v>1.2618055555555547</v>
      </c>
    </row>
    <row r="987" spans="1:13" ht="64" x14ac:dyDescent="0.2">
      <c r="A987" s="2">
        <v>97</v>
      </c>
      <c r="B987" s="3">
        <v>45432</v>
      </c>
      <c r="C987" s="4">
        <v>0.65069444444444446</v>
      </c>
      <c r="D987" s="8" t="s">
        <v>24</v>
      </c>
      <c r="E987" s="9" t="s">
        <v>933</v>
      </c>
      <c r="G987" s="4" cm="1">
        <f t="array" ref="G9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1.8055555555555602E-2</v>
      </c>
      <c r="H987" s="4" t="str">
        <f>IF(ch_table[[#This Row],[Subject 1]]&lt;&gt;"House rose", "",SUMIF(ch_table[Day], ch_table[[#This Row],[Day]], ch_table[Duration]))</f>
        <v/>
      </c>
      <c r="I987" s="40">
        <f>SUM(INDEX(ch_table[Duration],1):ch_table[[#This Row],[Duration]])</f>
        <v>28.640972222222189</v>
      </c>
      <c r="J987" s="4" cm="1">
        <f t="array" ref="J9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87" s="4" t="str" cm="1">
        <f t="array" ref="K9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87" s="4" t="str">
        <f>IF(ch_table[[#This Row],[Subject 1]]&lt;&gt;"House rose", "",SUMIF(ch_table[Day], ch_table[[#This Row],[Day]], ch_table[AAT]))</f>
        <v/>
      </c>
      <c r="M987" s="39">
        <f>SUM(INDEX(ch_table[AAT],1):ch_table[[#This Row],[AAT]])</f>
        <v>1.2618055555555547</v>
      </c>
    </row>
    <row r="988" spans="1:13" ht="32" x14ac:dyDescent="0.2">
      <c r="A988" s="2">
        <v>97</v>
      </c>
      <c r="B988" s="3">
        <v>45432</v>
      </c>
      <c r="C988" s="4">
        <v>0.66875000000000007</v>
      </c>
      <c r="D988" s="8" t="s">
        <v>27</v>
      </c>
      <c r="E988" s="9" t="s">
        <v>934</v>
      </c>
      <c r="G988" s="4" cm="1">
        <f t="array" ref="G9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5.1388888888888928E-2</v>
      </c>
      <c r="H988" s="4" t="str">
        <f>IF(ch_table[[#This Row],[Subject 1]]&lt;&gt;"House rose", "",SUMIF(ch_table[Day], ch_table[[#This Row],[Day]], ch_table[Duration]))</f>
        <v/>
      </c>
      <c r="I988" s="40">
        <f>SUM(INDEX(ch_table[Duration],1):ch_table[[#This Row],[Duration]])</f>
        <v>28.692361111111076</v>
      </c>
      <c r="J988" s="4" cm="1">
        <f t="array" ref="J9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88" s="4" t="str" cm="1">
        <f t="array" ref="K9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88" s="4" t="str">
        <f>IF(ch_table[[#This Row],[Subject 1]]&lt;&gt;"House rose", "",SUMIF(ch_table[Day], ch_table[[#This Row],[Day]], ch_table[AAT]))</f>
        <v/>
      </c>
      <c r="M988" s="39">
        <f>SUM(INDEX(ch_table[AAT],1):ch_table[[#This Row],[AAT]])</f>
        <v>1.2618055555555547</v>
      </c>
    </row>
    <row r="989" spans="1:13" ht="32" x14ac:dyDescent="0.2">
      <c r="A989" s="2">
        <v>97</v>
      </c>
      <c r="B989" s="3">
        <v>45432</v>
      </c>
      <c r="C989" s="4">
        <v>0.72013888888888899</v>
      </c>
      <c r="D989" s="8" t="s">
        <v>27</v>
      </c>
      <c r="E989" s="9" t="s">
        <v>935</v>
      </c>
      <c r="G989" s="4" cm="1">
        <f t="array" ref="G9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2.0833333333333259E-2</v>
      </c>
      <c r="H989" s="4" t="str">
        <f>IF(ch_table[[#This Row],[Subject 1]]&lt;&gt;"House rose", "",SUMIF(ch_table[Day], ch_table[[#This Row],[Day]], ch_table[Duration]))</f>
        <v/>
      </c>
      <c r="I989" s="40">
        <f>SUM(INDEX(ch_table[Duration],1):ch_table[[#This Row],[Duration]])</f>
        <v>28.713194444444408</v>
      </c>
      <c r="J989" s="4" cm="1">
        <f t="array" ref="J9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89" s="4" t="str" cm="1">
        <f t="array" ref="K9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89" s="4" t="str">
        <f>IF(ch_table[[#This Row],[Subject 1]]&lt;&gt;"House rose", "",SUMIF(ch_table[Day], ch_table[[#This Row],[Day]], ch_table[AAT]))</f>
        <v/>
      </c>
      <c r="M989" s="39">
        <f>SUM(INDEX(ch_table[AAT],1):ch_table[[#This Row],[AAT]])</f>
        <v>1.2618055555555547</v>
      </c>
    </row>
    <row r="990" spans="1:13" ht="16" x14ac:dyDescent="0.2">
      <c r="A990" s="2">
        <v>97</v>
      </c>
      <c r="B990" s="3">
        <v>45432</v>
      </c>
      <c r="C990" s="4">
        <v>0.74097222222222225</v>
      </c>
      <c r="D990" s="8" t="s">
        <v>68</v>
      </c>
      <c r="E990" s="9" t="s">
        <v>936</v>
      </c>
      <c r="G990" s="4" cm="1">
        <f t="array" ref="G9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0.12569444444444444</v>
      </c>
      <c r="H990" s="4" t="str">
        <f>IF(ch_table[[#This Row],[Subject 1]]&lt;&gt;"House rose", "",SUMIF(ch_table[Day], ch_table[[#This Row],[Day]], ch_table[Duration]))</f>
        <v/>
      </c>
      <c r="I990" s="40">
        <f>SUM(INDEX(ch_table[Duration],1):ch_table[[#This Row],[Duration]])</f>
        <v>28.838888888888853</v>
      </c>
      <c r="J990" s="4" cm="1">
        <f t="array" ref="J9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90" s="4" t="str" cm="1">
        <f t="array" ref="K9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90" s="4" t="str">
        <f>IF(ch_table[[#This Row],[Subject 1]]&lt;&gt;"House rose", "",SUMIF(ch_table[Day], ch_table[[#This Row],[Day]], ch_table[AAT]))</f>
        <v/>
      </c>
      <c r="M990" s="39">
        <f>SUM(INDEX(ch_table[AAT],1):ch_table[[#This Row],[AAT]])</f>
        <v>1.2618055555555547</v>
      </c>
    </row>
    <row r="991" spans="1:13" ht="32" x14ac:dyDescent="0.2">
      <c r="A991" s="2">
        <v>97</v>
      </c>
      <c r="B991" s="3">
        <v>45432</v>
      </c>
      <c r="C991" s="4">
        <v>0.8666666666666667</v>
      </c>
      <c r="D991" s="8" t="s">
        <v>20</v>
      </c>
      <c r="E991" s="9" t="s">
        <v>937</v>
      </c>
      <c r="G991" s="4" cm="1">
        <f t="array" ref="G9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1.9444444444444375E-2</v>
      </c>
      <c r="H991" s="4" t="str">
        <f>IF(ch_table[[#This Row],[Subject 1]]&lt;&gt;"House rose", "",SUMIF(ch_table[Day], ch_table[[#This Row],[Day]], ch_table[Duration]))</f>
        <v/>
      </c>
      <c r="I991" s="40">
        <f>SUM(INDEX(ch_table[Duration],1):ch_table[[#This Row],[Duration]])</f>
        <v>28.858333333333299</v>
      </c>
      <c r="J991" s="4" cm="1">
        <f t="array" ref="J9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91" s="4" t="str" cm="1">
        <f t="array" ref="K9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91" s="4" t="str">
        <f>IF(ch_table[[#This Row],[Subject 1]]&lt;&gt;"House rose", "",SUMIF(ch_table[Day], ch_table[[#This Row],[Day]], ch_table[AAT]))</f>
        <v/>
      </c>
      <c r="M991" s="39">
        <f>SUM(INDEX(ch_table[AAT],1):ch_table[[#This Row],[AAT]])</f>
        <v>1.2618055555555547</v>
      </c>
    </row>
    <row r="992" spans="1:13" x14ac:dyDescent="0.2">
      <c r="A992" s="2">
        <v>97</v>
      </c>
      <c r="B992" s="3">
        <v>45432</v>
      </c>
      <c r="C992" s="4">
        <v>0.88611111111111107</v>
      </c>
      <c r="D992" s="8" t="s">
        <v>22</v>
      </c>
      <c r="G992" s="4" t="str" cm="1">
        <f t="array" ref="G9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992" s="4">
        <f>IF(ch_table[[#This Row],[Subject 1]]&lt;&gt;"House rose", "",SUMIF(ch_table[Day], ch_table[[#This Row],[Day]], ch_table[Duration]))</f>
        <v>0.28194444444444444</v>
      </c>
      <c r="I992" s="40">
        <f>SUM(INDEX(ch_table[Duration],1):ch_table[[#This Row],[Duration]])</f>
        <v>28.858333333333299</v>
      </c>
      <c r="J992" s="4" cm="1">
        <f t="array" ref="J9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92" s="4" t="str" cm="1">
        <f t="array" ref="K9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92" s="4">
        <f>IF(ch_table[[#This Row],[Subject 1]]&lt;&gt;"House rose", "",SUMIF(ch_table[Day], ch_table[[#This Row],[Day]], ch_table[AAT]))</f>
        <v>0</v>
      </c>
      <c r="M992" s="39">
        <f>SUM(INDEX(ch_table[AAT],1):ch_table[[#This Row],[AAT]])</f>
        <v>1.2618055555555547</v>
      </c>
    </row>
    <row r="993" spans="1:13" x14ac:dyDescent="0.2">
      <c r="A993" s="2">
        <v>98</v>
      </c>
      <c r="B993" s="3">
        <v>45433</v>
      </c>
      <c r="C993" s="4">
        <v>0.47916666666666669</v>
      </c>
      <c r="D993" s="8" t="s">
        <v>13</v>
      </c>
      <c r="G993" s="4" cm="1">
        <f t="array" ref="G9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993" s="4" t="str">
        <f>IF(ch_table[[#This Row],[Subject 1]]&lt;&gt;"House rose", "",SUMIF(ch_table[Day], ch_table[[#This Row],[Day]], ch_table[Duration]))</f>
        <v/>
      </c>
      <c r="I993" s="40">
        <f>SUM(INDEX(ch_table[Duration],1):ch_table[[#This Row],[Duration]])</f>
        <v>28.861111111111075</v>
      </c>
      <c r="J993" s="4" cm="1">
        <f t="array" ref="J9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93" s="4" t="str" cm="1">
        <f t="array" ref="K9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93" s="4" t="str">
        <f>IF(ch_table[[#This Row],[Subject 1]]&lt;&gt;"House rose", "",SUMIF(ch_table[Day], ch_table[[#This Row],[Day]], ch_table[AAT]))</f>
        <v/>
      </c>
      <c r="M993" s="39">
        <f>SUM(INDEX(ch_table[AAT],1):ch_table[[#This Row],[AAT]])</f>
        <v>1.2618055555555547</v>
      </c>
    </row>
    <row r="994" spans="1:13" ht="16" x14ac:dyDescent="0.2">
      <c r="A994" s="2">
        <v>98</v>
      </c>
      <c r="B994" s="3">
        <v>45433</v>
      </c>
      <c r="C994" s="4">
        <v>0.48194444444444445</v>
      </c>
      <c r="D994" s="8" t="s">
        <v>41</v>
      </c>
      <c r="E994" s="9" t="s">
        <v>100</v>
      </c>
      <c r="G994" s="4" cm="1">
        <f t="array" ref="G9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2.916666666666673E-2</v>
      </c>
      <c r="H994" s="4" t="str">
        <f>IF(ch_table[[#This Row],[Subject 1]]&lt;&gt;"House rose", "",SUMIF(ch_table[Day], ch_table[[#This Row],[Day]], ch_table[Duration]))</f>
        <v/>
      </c>
      <c r="I994" s="40">
        <f>SUM(INDEX(ch_table[Duration],1):ch_table[[#This Row],[Duration]])</f>
        <v>28.89027777777774</v>
      </c>
      <c r="J994" s="4" cm="1">
        <f t="array" ref="J9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94" s="4" t="str" cm="1">
        <f t="array" ref="K9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94" s="4" t="str">
        <f>IF(ch_table[[#This Row],[Subject 1]]&lt;&gt;"House rose", "",SUMIF(ch_table[Day], ch_table[[#This Row],[Day]], ch_table[AAT]))</f>
        <v/>
      </c>
      <c r="M994" s="39">
        <f>SUM(INDEX(ch_table[AAT],1):ch_table[[#This Row],[AAT]])</f>
        <v>1.2618055555555547</v>
      </c>
    </row>
    <row r="995" spans="1:13" ht="16" x14ac:dyDescent="0.2">
      <c r="A995" s="2">
        <v>98</v>
      </c>
      <c r="B995" s="3">
        <v>45433</v>
      </c>
      <c r="C995" s="4">
        <v>0.51111111111111118</v>
      </c>
      <c r="D995" s="8" t="s">
        <v>43</v>
      </c>
      <c r="E995" s="9" t="s">
        <v>100</v>
      </c>
      <c r="G995" s="4" cm="1">
        <f t="array" ref="G9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1.3194444444444398E-2</v>
      </c>
      <c r="H995" s="4" t="str">
        <f>IF(ch_table[[#This Row],[Subject 1]]&lt;&gt;"House rose", "",SUMIF(ch_table[Day], ch_table[[#This Row],[Day]], ch_table[Duration]))</f>
        <v/>
      </c>
      <c r="I995" s="40">
        <f>SUM(INDEX(ch_table[Duration],1):ch_table[[#This Row],[Duration]])</f>
        <v>28.903472222222184</v>
      </c>
      <c r="J995" s="4" cm="1">
        <f t="array" ref="J9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95" s="4" t="str" cm="1">
        <f t="array" ref="K9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95" s="4" t="str">
        <f>IF(ch_table[[#This Row],[Subject 1]]&lt;&gt;"House rose", "",SUMIF(ch_table[Day], ch_table[[#This Row],[Day]], ch_table[AAT]))</f>
        <v/>
      </c>
      <c r="M995" s="39">
        <f>SUM(INDEX(ch_table[AAT],1):ch_table[[#This Row],[AAT]])</f>
        <v>1.2618055555555547</v>
      </c>
    </row>
    <row r="996" spans="1:13" ht="16" x14ac:dyDescent="0.2">
      <c r="A996" s="2">
        <v>98</v>
      </c>
      <c r="B996" s="3">
        <v>45433</v>
      </c>
      <c r="C996" s="4">
        <v>0.52430555555555558</v>
      </c>
      <c r="D996" s="8" t="s">
        <v>27</v>
      </c>
      <c r="E996" s="9" t="s">
        <v>938</v>
      </c>
      <c r="G996" s="4" cm="1">
        <f t="array" ref="G9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9.4444444444444442E-2</v>
      </c>
      <c r="H996" s="4" t="str">
        <f>IF(ch_table[[#This Row],[Subject 1]]&lt;&gt;"House rose", "",SUMIF(ch_table[Day], ch_table[[#This Row],[Day]], ch_table[Duration]))</f>
        <v/>
      </c>
      <c r="I996" s="40">
        <f>SUM(INDEX(ch_table[Duration],1):ch_table[[#This Row],[Duration]])</f>
        <v>28.997916666666629</v>
      </c>
      <c r="J996" s="4" cm="1">
        <f t="array" ref="J9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96" s="4" t="str" cm="1">
        <f t="array" ref="K9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96" s="4" t="str">
        <f>IF(ch_table[[#This Row],[Subject 1]]&lt;&gt;"House rose", "",SUMIF(ch_table[Day], ch_table[[#This Row],[Day]], ch_table[AAT]))</f>
        <v/>
      </c>
      <c r="M996" s="39">
        <f>SUM(INDEX(ch_table[AAT],1):ch_table[[#This Row],[AAT]])</f>
        <v>1.2618055555555547</v>
      </c>
    </row>
    <row r="997" spans="1:13" ht="16" x14ac:dyDescent="0.2">
      <c r="A997" s="2">
        <v>98</v>
      </c>
      <c r="B997" s="3">
        <v>45433</v>
      </c>
      <c r="C997" s="4">
        <v>0.61875000000000002</v>
      </c>
      <c r="D997" s="8" t="s">
        <v>185</v>
      </c>
      <c r="E997" s="9" t="s">
        <v>939</v>
      </c>
      <c r="G997" s="4" cm="1">
        <f t="array" ref="G9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997" s="4" t="str">
        <f>IF(ch_table[[#This Row],[Subject 1]]&lt;&gt;"House rose", "",SUMIF(ch_table[Day], ch_table[[#This Row],[Day]], ch_table[Duration]))</f>
        <v/>
      </c>
      <c r="I997" s="40">
        <f>SUM(INDEX(ch_table[Duration],1):ch_table[[#This Row],[Duration]])</f>
        <v>28.999305555555519</v>
      </c>
      <c r="J997" s="4" cm="1">
        <f t="array" ref="J9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97" s="4" t="str" cm="1">
        <f t="array" ref="K9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97" s="4" t="str">
        <f>IF(ch_table[[#This Row],[Subject 1]]&lt;&gt;"House rose", "",SUMIF(ch_table[Day], ch_table[[#This Row],[Day]], ch_table[AAT]))</f>
        <v/>
      </c>
      <c r="M997" s="39">
        <f>SUM(INDEX(ch_table[AAT],1):ch_table[[#This Row],[AAT]])</f>
        <v>1.2618055555555547</v>
      </c>
    </row>
    <row r="998" spans="1:13" ht="16" x14ac:dyDescent="0.2">
      <c r="A998" s="2">
        <v>98</v>
      </c>
      <c r="B998" s="3">
        <v>45433</v>
      </c>
      <c r="C998" s="4">
        <v>0.62013888888888891</v>
      </c>
      <c r="D998" s="8" t="s">
        <v>194</v>
      </c>
      <c r="E998" s="9" t="s">
        <v>940</v>
      </c>
      <c r="G998" s="4" cm="1">
        <f t="array" ref="G9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6.2499999999999778E-3</v>
      </c>
      <c r="H998" s="4" t="str">
        <f>IF(ch_table[[#This Row],[Subject 1]]&lt;&gt;"House rose", "",SUMIF(ch_table[Day], ch_table[[#This Row],[Day]], ch_table[Duration]))</f>
        <v/>
      </c>
      <c r="I998" s="40">
        <f>SUM(INDEX(ch_table[Duration],1):ch_table[[#This Row],[Duration]])</f>
        <v>29.005555555555521</v>
      </c>
      <c r="J998" s="4" cm="1">
        <f t="array" ref="J9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98" s="4" t="str" cm="1">
        <f t="array" ref="K9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98" s="4" t="str">
        <f>IF(ch_table[[#This Row],[Subject 1]]&lt;&gt;"House rose", "",SUMIF(ch_table[Day], ch_table[[#This Row],[Day]], ch_table[AAT]))</f>
        <v/>
      </c>
      <c r="M998" s="39">
        <f>SUM(INDEX(ch_table[AAT],1):ch_table[[#This Row],[AAT]])</f>
        <v>1.2618055555555547</v>
      </c>
    </row>
    <row r="999" spans="1:13" ht="16" x14ac:dyDescent="0.2">
      <c r="A999" s="2">
        <v>98</v>
      </c>
      <c r="B999" s="3">
        <v>45433</v>
      </c>
      <c r="C999" s="4">
        <v>0.62638888888888888</v>
      </c>
      <c r="D999" s="8" t="s">
        <v>177</v>
      </c>
      <c r="E999" s="9" t="s">
        <v>74</v>
      </c>
      <c r="F999" s="9" t="s">
        <v>52</v>
      </c>
      <c r="G999" s="4" cm="1">
        <f t="array" ref="G9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4.8611111111111049E-2</v>
      </c>
      <c r="H999" s="4" t="str">
        <f>IF(ch_table[[#This Row],[Subject 1]]&lt;&gt;"House rose", "",SUMIF(ch_table[Day], ch_table[[#This Row],[Day]], ch_table[Duration]))</f>
        <v/>
      </c>
      <c r="I999" s="40">
        <f>SUM(INDEX(ch_table[Duration],1):ch_table[[#This Row],[Duration]])</f>
        <v>29.054166666666632</v>
      </c>
      <c r="J999" s="4" cm="1">
        <f t="array" ref="J9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99" s="4" t="str" cm="1">
        <f t="array" ref="K9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99" s="4" t="str">
        <f>IF(ch_table[[#This Row],[Subject 1]]&lt;&gt;"House rose", "",SUMIF(ch_table[Day], ch_table[[#This Row],[Day]], ch_table[AAT]))</f>
        <v/>
      </c>
      <c r="M999" s="39">
        <f>SUM(INDEX(ch_table[AAT],1):ch_table[[#This Row],[AAT]])</f>
        <v>1.2618055555555547</v>
      </c>
    </row>
    <row r="1000" spans="1:13" ht="32" x14ac:dyDescent="0.2">
      <c r="A1000" s="2">
        <v>98</v>
      </c>
      <c r="B1000" s="3">
        <v>45433</v>
      </c>
      <c r="C1000" s="4">
        <v>0.67499999999999993</v>
      </c>
      <c r="D1000" s="8" t="s">
        <v>104</v>
      </c>
      <c r="E1000" s="9" t="s">
        <v>941</v>
      </c>
      <c r="G1000" s="4" cm="1">
        <f t="array" ref="G10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2.2222222222222365E-2</v>
      </c>
      <c r="H1000" s="4" t="str">
        <f>IF(ch_table[[#This Row],[Subject 1]]&lt;&gt;"House rose", "",SUMIF(ch_table[Day], ch_table[[#This Row],[Day]], ch_table[Duration]))</f>
        <v/>
      </c>
      <c r="I1000" s="40">
        <f>SUM(INDEX(ch_table[Duration],1):ch_table[[#This Row],[Duration]])</f>
        <v>29.076388888888854</v>
      </c>
      <c r="J1000" s="4" cm="1">
        <f t="array" ref="J10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00" s="4" t="str" cm="1">
        <f t="array" ref="K10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00" s="4" t="str">
        <f>IF(ch_table[[#This Row],[Subject 1]]&lt;&gt;"House rose", "",SUMIF(ch_table[Day], ch_table[[#This Row],[Day]], ch_table[AAT]))</f>
        <v/>
      </c>
      <c r="M1000" s="39">
        <f>SUM(INDEX(ch_table[AAT],1):ch_table[[#This Row],[AAT]])</f>
        <v>1.2618055555555547</v>
      </c>
    </row>
    <row r="1001" spans="1:13" ht="16" x14ac:dyDescent="0.2">
      <c r="A1001" s="2">
        <v>98</v>
      </c>
      <c r="B1001" s="3">
        <v>45433</v>
      </c>
      <c r="C1001" s="4">
        <v>0.6972222222222223</v>
      </c>
      <c r="D1001" s="8" t="s">
        <v>66</v>
      </c>
      <c r="E1001" s="9" t="s">
        <v>942</v>
      </c>
      <c r="F1001" s="9" t="s">
        <v>52</v>
      </c>
      <c r="G1001" s="4" cm="1">
        <f t="array" ref="G10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6.8749999999999867E-2</v>
      </c>
      <c r="H1001" s="4" t="str">
        <f>IF(ch_table[[#This Row],[Subject 1]]&lt;&gt;"House rose", "",SUMIF(ch_table[Day], ch_table[[#This Row],[Day]], ch_table[Duration]))</f>
        <v/>
      </c>
      <c r="I1001" s="40">
        <f>SUM(INDEX(ch_table[Duration],1):ch_table[[#This Row],[Duration]])</f>
        <v>29.145138888888855</v>
      </c>
      <c r="J1001" s="4" cm="1">
        <f t="array" ref="J10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01" s="4" t="str" cm="1">
        <f t="array" ref="K10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01" s="4" t="str">
        <f>IF(ch_table[[#This Row],[Subject 1]]&lt;&gt;"House rose", "",SUMIF(ch_table[Day], ch_table[[#This Row],[Day]], ch_table[AAT]))</f>
        <v/>
      </c>
      <c r="M1001" s="39">
        <f>SUM(INDEX(ch_table[AAT],1):ch_table[[#This Row],[AAT]])</f>
        <v>1.2618055555555547</v>
      </c>
    </row>
    <row r="1002" spans="1:13" ht="48" x14ac:dyDescent="0.2">
      <c r="A1002" s="2">
        <v>98</v>
      </c>
      <c r="B1002" s="3">
        <v>45433</v>
      </c>
      <c r="C1002" s="4">
        <v>0.76597222222222217</v>
      </c>
      <c r="D1002" s="8" t="s">
        <v>63</v>
      </c>
      <c r="E1002" s="9" t="s">
        <v>943</v>
      </c>
      <c r="G1002" s="4" cm="1">
        <f t="array" ref="G10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1002" s="4" t="str">
        <f>IF(ch_table[[#This Row],[Subject 1]]&lt;&gt;"House rose", "",SUMIF(ch_table[Day], ch_table[[#This Row],[Day]], ch_table[Duration]))</f>
        <v/>
      </c>
      <c r="I1002" s="40">
        <f>SUM(INDEX(ch_table[Duration],1):ch_table[[#This Row],[Duration]])</f>
        <v>29.14722222222219</v>
      </c>
      <c r="J1002" s="4" cm="1">
        <f t="array" ref="J10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02" s="4" t="str" cm="1">
        <f t="array" ref="K10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02" s="4" t="str">
        <f>IF(ch_table[[#This Row],[Subject 1]]&lt;&gt;"House rose", "",SUMIF(ch_table[Day], ch_table[[#This Row],[Day]], ch_table[AAT]))</f>
        <v/>
      </c>
      <c r="M1002" s="39">
        <f>SUM(INDEX(ch_table[AAT],1):ch_table[[#This Row],[AAT]])</f>
        <v>1.2618055555555547</v>
      </c>
    </row>
    <row r="1003" spans="1:13" ht="16" x14ac:dyDescent="0.2">
      <c r="A1003" s="2">
        <v>98</v>
      </c>
      <c r="B1003" s="3">
        <v>45433</v>
      </c>
      <c r="C1003" s="4">
        <v>0.7680555555555556</v>
      </c>
      <c r="D1003" s="8" t="s">
        <v>20</v>
      </c>
      <c r="E1003" s="9" t="s">
        <v>944</v>
      </c>
      <c r="G1003" s="4" cm="1">
        <f t="array" ref="G10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2.2222222222222143E-2</v>
      </c>
      <c r="H1003" s="4" t="str">
        <f>IF(ch_table[[#This Row],[Subject 1]]&lt;&gt;"House rose", "",SUMIF(ch_table[Day], ch_table[[#This Row],[Day]], ch_table[Duration]))</f>
        <v/>
      </c>
      <c r="I1003" s="40">
        <f>SUM(INDEX(ch_table[Duration],1):ch_table[[#This Row],[Duration]])</f>
        <v>29.169444444444412</v>
      </c>
      <c r="J1003" s="4" cm="1">
        <f t="array" ref="J10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03" s="4" t="str" cm="1">
        <f t="array" ref="K10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03" s="4" t="str">
        <f>IF(ch_table[[#This Row],[Subject 1]]&lt;&gt;"House rose", "",SUMIF(ch_table[Day], ch_table[[#This Row],[Day]], ch_table[AAT]))</f>
        <v/>
      </c>
      <c r="M1003" s="39">
        <f>SUM(INDEX(ch_table[AAT],1):ch_table[[#This Row],[AAT]])</f>
        <v>1.2618055555555547</v>
      </c>
    </row>
    <row r="1004" spans="1:13" x14ac:dyDescent="0.2">
      <c r="A1004" s="2">
        <v>98</v>
      </c>
      <c r="B1004" s="3">
        <v>45433</v>
      </c>
      <c r="C1004" s="4">
        <v>0.79027777777777775</v>
      </c>
      <c r="D1004" s="8" t="s">
        <v>22</v>
      </c>
      <c r="G1004" s="4" t="str" cm="1">
        <f t="array" ref="G10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004" s="4">
        <f>IF(ch_table[[#This Row],[Subject 1]]&lt;&gt;"House rose", "",SUMIF(ch_table[Day], ch_table[[#This Row],[Day]], ch_table[Duration]))</f>
        <v>0.31111111111111106</v>
      </c>
      <c r="I1004" s="40">
        <f>SUM(INDEX(ch_table[Duration],1):ch_table[[#This Row],[Duration]])</f>
        <v>29.169444444444412</v>
      </c>
      <c r="J1004" s="4" cm="1">
        <f t="array" ref="J10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04" s="4" t="str" cm="1">
        <f t="array" ref="K10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04" s="4">
        <f>IF(ch_table[[#This Row],[Subject 1]]&lt;&gt;"House rose", "",SUMIF(ch_table[Day], ch_table[[#This Row],[Day]], ch_table[AAT]))</f>
        <v>0</v>
      </c>
      <c r="M1004" s="39">
        <f>SUM(INDEX(ch_table[AAT],1):ch_table[[#This Row],[AAT]])</f>
        <v>1.2618055555555547</v>
      </c>
    </row>
    <row r="1005" spans="1:13" x14ac:dyDescent="0.2">
      <c r="A1005" s="2">
        <v>99</v>
      </c>
      <c r="B1005" s="3">
        <v>45434</v>
      </c>
      <c r="C1005" s="4">
        <v>0.47916666666666669</v>
      </c>
      <c r="D1005" s="8" t="s">
        <v>13</v>
      </c>
      <c r="G1005" s="4" cm="1">
        <f t="array" ref="G10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005" s="4" t="str">
        <f>IF(ch_table[[#This Row],[Subject 1]]&lt;&gt;"House rose", "",SUMIF(ch_table[Day], ch_table[[#This Row],[Day]], ch_table[Duration]))</f>
        <v/>
      </c>
      <c r="I1005" s="40">
        <f>SUM(INDEX(ch_table[Duration],1):ch_table[[#This Row],[Duration]])</f>
        <v>29.171527777777747</v>
      </c>
      <c r="J1005" s="4" cm="1">
        <f t="array" ref="J10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05" s="4" t="str" cm="1">
        <f t="array" ref="K10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05" s="4" t="str">
        <f>IF(ch_table[[#This Row],[Subject 1]]&lt;&gt;"House rose", "",SUMIF(ch_table[Day], ch_table[[#This Row],[Day]], ch_table[AAT]))</f>
        <v/>
      </c>
      <c r="M1005" s="39">
        <f>SUM(INDEX(ch_table[AAT],1):ch_table[[#This Row],[AAT]])</f>
        <v>1.2618055555555547</v>
      </c>
    </row>
    <row r="1006" spans="1:13" ht="16" x14ac:dyDescent="0.2">
      <c r="A1006" s="2">
        <v>99</v>
      </c>
      <c r="B1006" s="3">
        <v>45434</v>
      </c>
      <c r="C1006" s="4">
        <v>0.48125000000000001</v>
      </c>
      <c r="D1006" s="8" t="s">
        <v>41</v>
      </c>
      <c r="E1006" s="9" t="s">
        <v>57</v>
      </c>
      <c r="G1006" s="4" cm="1">
        <f t="array" ref="G10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1.388888888888884E-2</v>
      </c>
      <c r="H1006" s="4" t="str">
        <f>IF(ch_table[[#This Row],[Subject 1]]&lt;&gt;"House rose", "",SUMIF(ch_table[Day], ch_table[[#This Row],[Day]], ch_table[Duration]))</f>
        <v/>
      </c>
      <c r="I1006" s="40">
        <f>SUM(INDEX(ch_table[Duration],1):ch_table[[#This Row],[Duration]])</f>
        <v>29.185416666666637</v>
      </c>
      <c r="J1006" s="4" cm="1">
        <f t="array" ref="J10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06" s="4" t="str" cm="1">
        <f t="array" ref="K10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06" s="4" t="str">
        <f>IF(ch_table[[#This Row],[Subject 1]]&lt;&gt;"House rose", "",SUMIF(ch_table[Day], ch_table[[#This Row],[Day]], ch_table[AAT]))</f>
        <v/>
      </c>
      <c r="M1006" s="39">
        <f>SUM(INDEX(ch_table[AAT],1):ch_table[[#This Row],[AAT]])</f>
        <v>1.2618055555555547</v>
      </c>
    </row>
    <row r="1007" spans="1:13" ht="16" x14ac:dyDescent="0.2">
      <c r="A1007" s="2">
        <v>99</v>
      </c>
      <c r="B1007" s="3">
        <v>45434</v>
      </c>
      <c r="C1007" s="4">
        <v>0.49513888888888885</v>
      </c>
      <c r="D1007" s="8" t="s">
        <v>43</v>
      </c>
      <c r="E1007" s="9" t="s">
        <v>57</v>
      </c>
      <c r="G1007" s="4" cm="1">
        <f t="array" ref="G10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4.8611111111111494E-3</v>
      </c>
      <c r="H1007" s="4" t="str">
        <f>IF(ch_table[[#This Row],[Subject 1]]&lt;&gt;"House rose", "",SUMIF(ch_table[Day], ch_table[[#This Row],[Day]], ch_table[Duration]))</f>
        <v/>
      </c>
      <c r="I1007" s="40">
        <f>SUM(INDEX(ch_table[Duration],1):ch_table[[#This Row],[Duration]])</f>
        <v>29.190277777777748</v>
      </c>
      <c r="J1007" s="4" cm="1">
        <f t="array" ref="J10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07" s="4" t="str" cm="1">
        <f t="array" ref="K10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07" s="4" t="str">
        <f>IF(ch_table[[#This Row],[Subject 1]]&lt;&gt;"House rose", "",SUMIF(ch_table[Day], ch_table[[#This Row],[Day]], ch_table[AAT]))</f>
        <v/>
      </c>
      <c r="M1007" s="39">
        <f>SUM(INDEX(ch_table[AAT],1):ch_table[[#This Row],[AAT]])</f>
        <v>1.2618055555555547</v>
      </c>
    </row>
    <row r="1008" spans="1:13" ht="16" x14ac:dyDescent="0.2">
      <c r="A1008" s="2">
        <v>99</v>
      </c>
      <c r="B1008" s="3">
        <v>45434</v>
      </c>
      <c r="C1008" s="4">
        <v>0.5</v>
      </c>
      <c r="D1008" s="8" t="s">
        <v>41</v>
      </c>
      <c r="E1008" s="9" t="s">
        <v>456</v>
      </c>
      <c r="G1008" s="4" cm="1">
        <f t="array" ref="G10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2.7083333333333348E-2</v>
      </c>
      <c r="H1008" s="4" t="str">
        <f>IF(ch_table[[#This Row],[Subject 1]]&lt;&gt;"House rose", "",SUMIF(ch_table[Day], ch_table[[#This Row],[Day]], ch_table[Duration]))</f>
        <v/>
      </c>
      <c r="I1008" s="40">
        <f>SUM(INDEX(ch_table[Duration],1):ch_table[[#This Row],[Duration]])</f>
        <v>29.217361111111082</v>
      </c>
      <c r="J1008" s="4" cm="1">
        <f t="array" ref="J10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08" s="4" t="str" cm="1">
        <f t="array" ref="K10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08" s="4" t="str">
        <f>IF(ch_table[[#This Row],[Subject 1]]&lt;&gt;"House rose", "",SUMIF(ch_table[Day], ch_table[[#This Row],[Day]], ch_table[AAT]))</f>
        <v/>
      </c>
      <c r="M1008" s="39">
        <f>SUM(INDEX(ch_table[AAT],1):ch_table[[#This Row],[AAT]])</f>
        <v>1.2618055555555547</v>
      </c>
    </row>
    <row r="1009" spans="1:13" ht="32" x14ac:dyDescent="0.2">
      <c r="A1009" s="2">
        <v>99</v>
      </c>
      <c r="B1009" s="3">
        <v>45434</v>
      </c>
      <c r="C1009" s="4">
        <v>0.52708333333333335</v>
      </c>
      <c r="D1009" s="8" t="s">
        <v>24</v>
      </c>
      <c r="E1009" s="9" t="s">
        <v>945</v>
      </c>
      <c r="G1009" s="4" cm="1">
        <f t="array" ref="G10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2.2916666666666585E-2</v>
      </c>
      <c r="H1009" s="4" t="str">
        <f>IF(ch_table[[#This Row],[Subject 1]]&lt;&gt;"House rose", "",SUMIF(ch_table[Day], ch_table[[#This Row],[Day]], ch_table[Duration]))</f>
        <v/>
      </c>
      <c r="I1009" s="40">
        <f>SUM(INDEX(ch_table[Duration],1):ch_table[[#This Row],[Duration]])</f>
        <v>29.240277777777749</v>
      </c>
      <c r="J1009" s="4" cm="1">
        <f t="array" ref="J10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09" s="4" t="str" cm="1">
        <f t="array" ref="K10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09" s="4" t="str">
        <f>IF(ch_table[[#This Row],[Subject 1]]&lt;&gt;"House rose", "",SUMIF(ch_table[Day], ch_table[[#This Row],[Day]], ch_table[AAT]))</f>
        <v/>
      </c>
      <c r="M1009" s="39">
        <f>SUM(INDEX(ch_table[AAT],1):ch_table[[#This Row],[AAT]])</f>
        <v>1.2618055555555547</v>
      </c>
    </row>
    <row r="1010" spans="1:13" ht="32" x14ac:dyDescent="0.2">
      <c r="A1010" s="2">
        <v>99</v>
      </c>
      <c r="B1010" s="3">
        <v>45434</v>
      </c>
      <c r="C1010" s="4">
        <v>0.54999999999999993</v>
      </c>
      <c r="D1010" s="8" t="s">
        <v>27</v>
      </c>
      <c r="E1010" s="9" t="s">
        <v>946</v>
      </c>
      <c r="G1010" s="4" cm="1">
        <f t="array" ref="G10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2.2916666666666696E-2</v>
      </c>
      <c r="H1010" s="4" t="str">
        <f>IF(ch_table[[#This Row],[Subject 1]]&lt;&gt;"House rose", "",SUMIF(ch_table[Day], ch_table[[#This Row],[Day]], ch_table[Duration]))</f>
        <v/>
      </c>
      <c r="I1010" s="40">
        <f>SUM(INDEX(ch_table[Duration],1):ch_table[[#This Row],[Duration]])</f>
        <v>29.263194444444416</v>
      </c>
      <c r="J1010" s="4" cm="1">
        <f t="array" ref="J10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10" s="4" t="str" cm="1">
        <f t="array" ref="K10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10" s="4" t="str">
        <f>IF(ch_table[[#This Row],[Subject 1]]&lt;&gt;"House rose", "",SUMIF(ch_table[Day], ch_table[[#This Row],[Day]], ch_table[AAT]))</f>
        <v/>
      </c>
      <c r="M1010" s="39">
        <f>SUM(INDEX(ch_table[AAT],1):ch_table[[#This Row],[AAT]])</f>
        <v>1.2618055555555547</v>
      </c>
    </row>
    <row r="1011" spans="1:13" ht="32" x14ac:dyDescent="0.2">
      <c r="A1011" s="2">
        <v>99</v>
      </c>
      <c r="B1011" s="3">
        <v>45434</v>
      </c>
      <c r="C1011" s="4">
        <v>0.57291666666666663</v>
      </c>
      <c r="D1011" s="8" t="s">
        <v>27</v>
      </c>
      <c r="E1011" s="9" t="s">
        <v>947</v>
      </c>
      <c r="G1011" s="4" cm="1">
        <f t="array" ref="G10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3.6111111111111205E-2</v>
      </c>
      <c r="H1011" s="4" t="str">
        <f>IF(ch_table[[#This Row],[Subject 1]]&lt;&gt;"House rose", "",SUMIF(ch_table[Day], ch_table[[#This Row],[Day]], ch_table[Duration]))</f>
        <v/>
      </c>
      <c r="I1011" s="40">
        <f>SUM(INDEX(ch_table[Duration],1):ch_table[[#This Row],[Duration]])</f>
        <v>29.299305555555527</v>
      </c>
      <c r="J1011" s="4" cm="1">
        <f t="array" ref="J10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11" s="4" t="str" cm="1">
        <f t="array" ref="K10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11" s="4" t="str">
        <f>IF(ch_table[[#This Row],[Subject 1]]&lt;&gt;"House rose", "",SUMIF(ch_table[Day], ch_table[[#This Row],[Day]], ch_table[AAT]))</f>
        <v/>
      </c>
      <c r="M1011" s="39">
        <f>SUM(INDEX(ch_table[AAT],1):ch_table[[#This Row],[AAT]])</f>
        <v>1.2618055555555547</v>
      </c>
    </row>
    <row r="1012" spans="1:13" ht="32" x14ac:dyDescent="0.2">
      <c r="A1012" s="2">
        <v>99</v>
      </c>
      <c r="B1012" s="3">
        <v>45434</v>
      </c>
      <c r="C1012" s="4">
        <v>0.60902777777777783</v>
      </c>
      <c r="D1012" s="8" t="s">
        <v>79</v>
      </c>
      <c r="E1012" s="9" t="s">
        <v>948</v>
      </c>
      <c r="G1012" s="4" cm="1">
        <f t="array" ref="G10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012" s="4" t="str">
        <f>IF(ch_table[[#This Row],[Subject 1]]&lt;&gt;"House rose", "",SUMIF(ch_table[Day], ch_table[[#This Row],[Day]], ch_table[Duration]))</f>
        <v/>
      </c>
      <c r="I1012" s="40">
        <f>SUM(INDEX(ch_table[Duration],1):ch_table[[#This Row],[Duration]])</f>
        <v>29.302083333333304</v>
      </c>
      <c r="J1012" s="4" cm="1">
        <f t="array" ref="J10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12" s="4" t="str" cm="1">
        <f t="array" ref="K10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12" s="4" t="str">
        <f>IF(ch_table[[#This Row],[Subject 1]]&lt;&gt;"House rose", "",SUMIF(ch_table[Day], ch_table[[#This Row],[Day]], ch_table[AAT]))</f>
        <v/>
      </c>
      <c r="M1012" s="39">
        <f>SUM(INDEX(ch_table[AAT],1):ch_table[[#This Row],[AAT]])</f>
        <v>1.2618055555555547</v>
      </c>
    </row>
    <row r="1013" spans="1:13" ht="16" x14ac:dyDescent="0.2">
      <c r="A1013" s="2">
        <v>99</v>
      </c>
      <c r="B1013" s="3">
        <v>45434</v>
      </c>
      <c r="C1013" s="4">
        <v>0.6118055555555556</v>
      </c>
      <c r="D1013" s="8" t="s">
        <v>194</v>
      </c>
      <c r="E1013" s="9" t="s">
        <v>949</v>
      </c>
      <c r="F1013" s="9" t="s">
        <v>52</v>
      </c>
      <c r="G1013" s="4" cm="1">
        <f t="array" ref="G10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2.2916666666666585E-2</v>
      </c>
      <c r="H1013" s="4" t="str">
        <f>IF(ch_table[[#This Row],[Subject 1]]&lt;&gt;"House rose", "",SUMIF(ch_table[Day], ch_table[[#This Row],[Day]], ch_table[Duration]))</f>
        <v/>
      </c>
      <c r="I1013" s="40">
        <f>SUM(INDEX(ch_table[Duration],1):ch_table[[#This Row],[Duration]])</f>
        <v>29.324999999999971</v>
      </c>
      <c r="J1013" s="4" cm="1">
        <f t="array" ref="J10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13" s="4" t="str" cm="1">
        <f t="array" ref="K10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13" s="4" t="str">
        <f>IF(ch_table[[#This Row],[Subject 1]]&lt;&gt;"House rose", "",SUMIF(ch_table[Day], ch_table[[#This Row],[Day]], ch_table[AAT]))</f>
        <v/>
      </c>
      <c r="M1013" s="39">
        <f>SUM(INDEX(ch_table[AAT],1):ch_table[[#This Row],[AAT]])</f>
        <v>1.2618055555555547</v>
      </c>
    </row>
    <row r="1014" spans="1:13" ht="32" x14ac:dyDescent="0.2">
      <c r="A1014" s="2">
        <v>99</v>
      </c>
      <c r="B1014" s="3">
        <v>45434</v>
      </c>
      <c r="C1014" s="4">
        <v>0.63472222222222219</v>
      </c>
      <c r="D1014" s="8" t="s">
        <v>104</v>
      </c>
      <c r="E1014" s="9" t="s">
        <v>950</v>
      </c>
      <c r="G1014" s="4" cm="1">
        <f t="array" ref="G10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2.2916666666666696E-2</v>
      </c>
      <c r="H1014" s="4" t="str">
        <f>IF(ch_table[[#This Row],[Subject 1]]&lt;&gt;"House rose", "",SUMIF(ch_table[Day], ch_table[[#This Row],[Day]], ch_table[Duration]))</f>
        <v/>
      </c>
      <c r="I1014" s="40">
        <f>SUM(INDEX(ch_table[Duration],1):ch_table[[#This Row],[Duration]])</f>
        <v>29.347916666666638</v>
      </c>
      <c r="J1014" s="4" cm="1">
        <f t="array" ref="J10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14" s="4" t="str" cm="1">
        <f t="array" ref="K10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14" s="4" t="str">
        <f>IF(ch_table[[#This Row],[Subject 1]]&lt;&gt;"House rose", "",SUMIF(ch_table[Day], ch_table[[#This Row],[Day]], ch_table[AAT]))</f>
        <v/>
      </c>
      <c r="M1014" s="39">
        <f>SUM(INDEX(ch_table[AAT],1):ch_table[[#This Row],[AAT]])</f>
        <v>1.2618055555555547</v>
      </c>
    </row>
    <row r="1015" spans="1:13" ht="32" x14ac:dyDescent="0.2">
      <c r="A1015" s="2">
        <v>99</v>
      </c>
      <c r="B1015" s="3">
        <v>45434</v>
      </c>
      <c r="C1015" s="4">
        <v>0.65763888888888888</v>
      </c>
      <c r="D1015" s="8" t="s">
        <v>104</v>
      </c>
      <c r="E1015" s="9" t="s">
        <v>951</v>
      </c>
      <c r="G1015" s="4" cm="1">
        <f t="array" ref="G10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1.5277777777777724E-2</v>
      </c>
      <c r="H1015" s="4" t="str">
        <f>IF(ch_table[[#This Row],[Subject 1]]&lt;&gt;"House rose", "",SUMIF(ch_table[Day], ch_table[[#This Row],[Day]], ch_table[Duration]))</f>
        <v/>
      </c>
      <c r="I1015" s="40">
        <f>SUM(INDEX(ch_table[Duration],1):ch_table[[#This Row],[Duration]])</f>
        <v>29.363194444444417</v>
      </c>
      <c r="J1015" s="4" cm="1">
        <f t="array" ref="J10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15" s="4" t="str" cm="1">
        <f t="array" ref="K10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15" s="4" t="str">
        <f>IF(ch_table[[#This Row],[Subject 1]]&lt;&gt;"House rose", "",SUMIF(ch_table[Day], ch_table[[#This Row],[Day]], ch_table[AAT]))</f>
        <v/>
      </c>
      <c r="M1015" s="39">
        <f>SUM(INDEX(ch_table[AAT],1):ch_table[[#This Row],[AAT]])</f>
        <v>1.2618055555555547</v>
      </c>
    </row>
    <row r="1016" spans="1:13" ht="16" x14ac:dyDescent="0.2">
      <c r="A1016" s="2">
        <v>99</v>
      </c>
      <c r="B1016" s="3">
        <v>45434</v>
      </c>
      <c r="C1016" s="4">
        <v>0.67291666666666661</v>
      </c>
      <c r="D1016" s="8" t="s">
        <v>119</v>
      </c>
      <c r="E1016" s="9" t="s">
        <v>952</v>
      </c>
      <c r="F1016" s="9" t="s">
        <v>52</v>
      </c>
      <c r="G1016" s="4" cm="1">
        <f t="array" ref="G10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0.13611111111111118</v>
      </c>
      <c r="H1016" s="4" t="str">
        <f>IF(ch_table[[#This Row],[Subject 1]]&lt;&gt;"House rose", "",SUMIF(ch_table[Day], ch_table[[#This Row],[Day]], ch_table[Duration]))</f>
        <v/>
      </c>
      <c r="I1016" s="40">
        <f>SUM(INDEX(ch_table[Duration],1):ch_table[[#This Row],[Duration]])</f>
        <v>29.49930555555553</v>
      </c>
      <c r="J1016" s="4" cm="1">
        <f t="array" ref="J10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16" s="4" cm="1">
        <f t="array" ref="K10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1.736111111111116E-2</v>
      </c>
      <c r="L1016" s="4" t="str">
        <f>IF(ch_table[[#This Row],[Subject 1]]&lt;&gt;"House rose", "",SUMIF(ch_table[Day], ch_table[[#This Row],[Day]], ch_table[AAT]))</f>
        <v/>
      </c>
      <c r="M1016" s="39">
        <f>SUM(INDEX(ch_table[AAT],1):ch_table[[#This Row],[AAT]])</f>
        <v>1.2791666666666659</v>
      </c>
    </row>
    <row r="1017" spans="1:13" ht="16" x14ac:dyDescent="0.2">
      <c r="A1017" s="2">
        <v>99</v>
      </c>
      <c r="B1017" s="3">
        <v>45434</v>
      </c>
      <c r="C1017" s="4">
        <v>0.80902777777777779</v>
      </c>
      <c r="D1017" s="8" t="s">
        <v>75</v>
      </c>
      <c r="E1017" s="9" t="s">
        <v>952</v>
      </c>
      <c r="G1017" s="4" cm="1">
        <f t="array" ref="G10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2.8472222222222232E-2</v>
      </c>
      <c r="H1017" s="4" t="str">
        <f>IF(ch_table[[#This Row],[Subject 1]]&lt;&gt;"House rose", "",SUMIF(ch_table[Day], ch_table[[#This Row],[Day]], ch_table[Duration]))</f>
        <v/>
      </c>
      <c r="I1017" s="40">
        <f>SUM(INDEX(ch_table[Duration],1):ch_table[[#This Row],[Duration]])</f>
        <v>29.527777777777754</v>
      </c>
      <c r="J1017" s="4" cm="1">
        <f t="array" ref="J10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17" s="4" cm="1">
        <f t="array" ref="K10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2.8472222222222232E-2</v>
      </c>
      <c r="L1017" s="4" t="str">
        <f>IF(ch_table[[#This Row],[Subject 1]]&lt;&gt;"House rose", "",SUMIF(ch_table[Day], ch_table[[#This Row],[Day]], ch_table[AAT]))</f>
        <v/>
      </c>
      <c r="M1017" s="39">
        <f>SUM(INDEX(ch_table[AAT],1):ch_table[[#This Row],[AAT]])</f>
        <v>1.3076388888888881</v>
      </c>
    </row>
    <row r="1018" spans="1:13" ht="16" x14ac:dyDescent="0.2">
      <c r="A1018" s="2">
        <v>99</v>
      </c>
      <c r="B1018" s="3">
        <v>45434</v>
      </c>
      <c r="C1018" s="4">
        <v>0.83750000000000002</v>
      </c>
      <c r="D1018" s="8" t="s">
        <v>167</v>
      </c>
      <c r="E1018" s="9" t="s">
        <v>36</v>
      </c>
      <c r="G1018" s="4" cm="1">
        <f t="array" ref="G10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4.1666666666666519E-3</v>
      </c>
      <c r="H1018" s="4" t="str">
        <f>IF(ch_table[[#This Row],[Subject 1]]&lt;&gt;"House rose", "",SUMIF(ch_table[Day], ch_table[[#This Row],[Day]], ch_table[Duration]))</f>
        <v/>
      </c>
      <c r="I1018" s="40">
        <f>SUM(INDEX(ch_table[Duration],1):ch_table[[#This Row],[Duration]])</f>
        <v>29.53194444444442</v>
      </c>
      <c r="J1018" s="4" cm="1">
        <f t="array" ref="J10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18" s="4" cm="1">
        <f t="array" ref="K10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4.1666666666666519E-3</v>
      </c>
      <c r="L1018" s="4" t="str">
        <f>IF(ch_table[[#This Row],[Subject 1]]&lt;&gt;"House rose", "",SUMIF(ch_table[Day], ch_table[[#This Row],[Day]], ch_table[AAT]))</f>
        <v/>
      </c>
      <c r="M1018" s="39">
        <f>SUM(INDEX(ch_table[AAT],1):ch_table[[#This Row],[AAT]])</f>
        <v>1.3118055555555548</v>
      </c>
    </row>
    <row r="1019" spans="1:13" ht="48" x14ac:dyDescent="0.2">
      <c r="A1019" s="2">
        <v>99</v>
      </c>
      <c r="B1019" s="3">
        <v>45434</v>
      </c>
      <c r="C1019" s="4">
        <v>0.84166666666666667</v>
      </c>
      <c r="D1019" s="8" t="s">
        <v>63</v>
      </c>
      <c r="E1019" s="9" t="s">
        <v>953</v>
      </c>
      <c r="G1019" s="4" cm="1">
        <f t="array" ref="G10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019" s="4" t="str">
        <f>IF(ch_table[[#This Row],[Subject 1]]&lt;&gt;"House rose", "",SUMIF(ch_table[Day], ch_table[[#This Row],[Day]], ch_table[Duration]))</f>
        <v/>
      </c>
      <c r="I1019" s="40">
        <f>SUM(INDEX(ch_table[Duration],1):ch_table[[#This Row],[Duration]])</f>
        <v>29.534027777777755</v>
      </c>
      <c r="J1019" s="4" cm="1">
        <f t="array" ref="J10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19" s="4" cm="1">
        <f t="array" ref="K10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2.0833333333333259E-3</v>
      </c>
      <c r="L1019" s="4" t="str">
        <f>IF(ch_table[[#This Row],[Subject 1]]&lt;&gt;"House rose", "",SUMIF(ch_table[Day], ch_table[[#This Row],[Day]], ch_table[AAT]))</f>
        <v/>
      </c>
      <c r="M1019" s="39">
        <f>SUM(INDEX(ch_table[AAT],1):ch_table[[#This Row],[AAT]])</f>
        <v>1.3138888888888882</v>
      </c>
    </row>
    <row r="1020" spans="1:13" ht="16" x14ac:dyDescent="0.2">
      <c r="A1020" s="2">
        <v>99</v>
      </c>
      <c r="B1020" s="3">
        <v>45434</v>
      </c>
      <c r="C1020" s="4">
        <v>0.84375</v>
      </c>
      <c r="D1020" s="8" t="s">
        <v>20</v>
      </c>
      <c r="E1020" s="9" t="s">
        <v>954</v>
      </c>
      <c r="G1020" s="4" cm="1">
        <f t="array" ref="G10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1.5277777777777835E-2</v>
      </c>
      <c r="H1020" s="4" t="str">
        <f>IF(ch_table[[#This Row],[Subject 1]]&lt;&gt;"House rose", "",SUMIF(ch_table[Day], ch_table[[#This Row],[Day]], ch_table[Duration]))</f>
        <v/>
      </c>
      <c r="I1020" s="40">
        <f>SUM(INDEX(ch_table[Duration],1):ch_table[[#This Row],[Duration]])</f>
        <v>29.549305555555534</v>
      </c>
      <c r="J1020" s="4" cm="1">
        <f t="array" ref="J10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20" s="4" cm="1">
        <f t="array" ref="K10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1.5277777777777835E-2</v>
      </c>
      <c r="L1020" s="4" t="str">
        <f>IF(ch_table[[#This Row],[Subject 1]]&lt;&gt;"House rose", "",SUMIF(ch_table[Day], ch_table[[#This Row],[Day]], ch_table[AAT]))</f>
        <v/>
      </c>
      <c r="M1020" s="39">
        <f>SUM(INDEX(ch_table[AAT],1):ch_table[[#This Row],[AAT]])</f>
        <v>1.3291666666666662</v>
      </c>
    </row>
    <row r="1021" spans="1:13" x14ac:dyDescent="0.2">
      <c r="A1021" s="2">
        <v>99</v>
      </c>
      <c r="B1021" s="3">
        <v>45434</v>
      </c>
      <c r="C1021" s="4">
        <v>0.85902777777777783</v>
      </c>
      <c r="D1021" s="8" t="s">
        <v>22</v>
      </c>
      <c r="G1021" s="4" t="str" cm="1">
        <f t="array" ref="G10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021" s="4">
        <f>IF(ch_table[[#This Row],[Subject 1]]&lt;&gt;"House rose", "",SUMIF(ch_table[Day], ch_table[[#This Row],[Day]], ch_table[Duration]))</f>
        <v>0.37986111111111115</v>
      </c>
      <c r="I1021" s="40">
        <f>SUM(INDEX(ch_table[Duration],1):ch_table[[#This Row],[Duration]])</f>
        <v>29.549305555555534</v>
      </c>
      <c r="J1021" s="4" cm="1">
        <f t="array" ref="J10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21" s="4" t="str" cm="1">
        <f t="array" ref="K10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21" s="4">
        <f>IF(ch_table[[#This Row],[Subject 1]]&lt;&gt;"House rose", "",SUMIF(ch_table[Day], ch_table[[#This Row],[Day]], ch_table[AAT]))</f>
        <v>6.7361111111111205E-2</v>
      </c>
      <c r="M1021" s="39">
        <f>SUM(INDEX(ch_table[AAT],1):ch_table[[#This Row],[AAT]])</f>
        <v>1.3291666666666662</v>
      </c>
    </row>
    <row r="1022" spans="1:13" x14ac:dyDescent="0.2">
      <c r="A1022" s="2">
        <v>100</v>
      </c>
      <c r="B1022" s="3">
        <v>45435</v>
      </c>
      <c r="C1022" s="4">
        <v>0.39583333333333331</v>
      </c>
      <c r="D1022" s="8" t="s">
        <v>13</v>
      </c>
      <c r="G1022" s="4" cm="1">
        <f t="array" ref="G10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2.0833333333333814E-3</v>
      </c>
      <c r="H1022" s="4" t="str">
        <f>IF(ch_table[[#This Row],[Subject 1]]&lt;&gt;"House rose", "",SUMIF(ch_table[Day], ch_table[[#This Row],[Day]], ch_table[Duration]))</f>
        <v/>
      </c>
      <c r="I1022" s="40">
        <f>SUM(INDEX(ch_table[Duration],1):ch_table[[#This Row],[Duration]])</f>
        <v>29.551388888888869</v>
      </c>
      <c r="J1022" s="4" cm="1">
        <f t="array" ref="J10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22" s="4" t="str" cm="1">
        <f t="array" ref="K10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22" s="4" t="str">
        <f>IF(ch_table[[#This Row],[Subject 1]]&lt;&gt;"House rose", "",SUMIF(ch_table[Day], ch_table[[#This Row],[Day]], ch_table[AAT]))</f>
        <v/>
      </c>
      <c r="M1022" s="39">
        <f>SUM(INDEX(ch_table[AAT],1):ch_table[[#This Row],[AAT]])</f>
        <v>1.3291666666666662</v>
      </c>
    </row>
    <row r="1023" spans="1:13" ht="32" x14ac:dyDescent="0.2">
      <c r="A1023" s="2">
        <v>100</v>
      </c>
      <c r="B1023" s="3">
        <v>45435</v>
      </c>
      <c r="C1023" s="4">
        <v>0.3979166666666667</v>
      </c>
      <c r="D1023" s="8" t="s">
        <v>16</v>
      </c>
      <c r="E1023" s="9" t="s">
        <v>958</v>
      </c>
      <c r="G1023" s="4" cm="1">
        <f t="array" ref="G10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023" s="4" t="str">
        <f>IF(ch_table[[#This Row],[Subject 1]]&lt;&gt;"House rose", "",SUMIF(ch_table[Day], ch_table[[#This Row],[Day]], ch_table[Duration]))</f>
        <v/>
      </c>
      <c r="I1023" s="40">
        <f>SUM(INDEX(ch_table[Duration],1):ch_table[[#This Row],[Duration]])</f>
        <v>29.552777777777759</v>
      </c>
      <c r="J1023" s="4" cm="1">
        <f t="array" ref="J10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23" s="4" t="str" cm="1">
        <f t="array" ref="K10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23" s="4" t="str">
        <f>IF(ch_table[[#This Row],[Subject 1]]&lt;&gt;"House rose", "",SUMIF(ch_table[Day], ch_table[[#This Row],[Day]], ch_table[AAT]))</f>
        <v/>
      </c>
      <c r="M1023" s="39">
        <f>SUM(INDEX(ch_table[AAT],1):ch_table[[#This Row],[AAT]])</f>
        <v>1.3291666666666662</v>
      </c>
    </row>
    <row r="1024" spans="1:13" ht="16" x14ac:dyDescent="0.2">
      <c r="A1024" s="2">
        <v>100</v>
      </c>
      <c r="B1024" s="3">
        <v>45435</v>
      </c>
      <c r="C1024" s="4">
        <v>0.39930555555555558</v>
      </c>
      <c r="D1024" s="8" t="s">
        <v>41</v>
      </c>
      <c r="E1024" s="9" t="s">
        <v>65</v>
      </c>
      <c r="G1024" s="4" cm="1">
        <f t="array" ref="G10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1.8055555555555547E-2</v>
      </c>
      <c r="H1024" s="4" t="str">
        <f>IF(ch_table[[#This Row],[Subject 1]]&lt;&gt;"House rose", "",SUMIF(ch_table[Day], ch_table[[#This Row],[Day]], ch_table[Duration]))</f>
        <v/>
      </c>
      <c r="I1024" s="40">
        <f>SUM(INDEX(ch_table[Duration],1):ch_table[[#This Row],[Duration]])</f>
        <v>29.570833333333315</v>
      </c>
      <c r="J1024" s="4" cm="1">
        <f t="array" ref="J10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24" s="4" t="str" cm="1">
        <f t="array" ref="K10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24" s="4" t="str">
        <f>IF(ch_table[[#This Row],[Subject 1]]&lt;&gt;"House rose", "",SUMIF(ch_table[Day], ch_table[[#This Row],[Day]], ch_table[AAT]))</f>
        <v/>
      </c>
      <c r="M1024" s="39">
        <f>SUM(INDEX(ch_table[AAT],1):ch_table[[#This Row],[AAT]])</f>
        <v>1.3291666666666662</v>
      </c>
    </row>
    <row r="1025" spans="1:13" ht="16" x14ac:dyDescent="0.2">
      <c r="A1025" s="2">
        <v>100</v>
      </c>
      <c r="B1025" s="3">
        <v>45435</v>
      </c>
      <c r="C1025" s="4">
        <v>0.41736111111111113</v>
      </c>
      <c r="D1025" s="8" t="s">
        <v>43</v>
      </c>
      <c r="E1025" s="9" t="s">
        <v>65</v>
      </c>
      <c r="G1025" s="4" cm="1">
        <f t="array" ref="G10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9.0277777777777457E-3</v>
      </c>
      <c r="H1025" s="4" t="str">
        <f>IF(ch_table[[#This Row],[Subject 1]]&lt;&gt;"House rose", "",SUMIF(ch_table[Day], ch_table[[#This Row],[Day]], ch_table[Duration]))</f>
        <v/>
      </c>
      <c r="I1025" s="40">
        <f>SUM(INDEX(ch_table[Duration],1):ch_table[[#This Row],[Duration]])</f>
        <v>29.579861111111093</v>
      </c>
      <c r="J1025" s="4" cm="1">
        <f t="array" ref="J10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25" s="4" t="str" cm="1">
        <f t="array" ref="K10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25" s="4" t="str">
        <f>IF(ch_table[[#This Row],[Subject 1]]&lt;&gt;"House rose", "",SUMIF(ch_table[Day], ch_table[[#This Row],[Day]], ch_table[AAT]))</f>
        <v/>
      </c>
      <c r="M1025" s="39">
        <f>SUM(INDEX(ch_table[AAT],1):ch_table[[#This Row],[AAT]])</f>
        <v>1.3291666666666662</v>
      </c>
    </row>
    <row r="1026" spans="1:13" ht="64" x14ac:dyDescent="0.2">
      <c r="A1026" s="2">
        <v>100</v>
      </c>
      <c r="B1026" s="3">
        <v>45435</v>
      </c>
      <c r="C1026" s="4">
        <v>0.42638888888888887</v>
      </c>
      <c r="D1026" s="8" t="s">
        <v>41</v>
      </c>
      <c r="E1026" s="9" t="s">
        <v>439</v>
      </c>
      <c r="G1026" s="4" cm="1">
        <f t="array" ref="G10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1.4583333333333393E-2</v>
      </c>
      <c r="H1026" s="4" t="str">
        <f>IF(ch_table[[#This Row],[Subject 1]]&lt;&gt;"House rose", "",SUMIF(ch_table[Day], ch_table[[#This Row],[Day]], ch_table[Duration]))</f>
        <v/>
      </c>
      <c r="I1026" s="40">
        <f>SUM(INDEX(ch_table[Duration],1):ch_table[[#This Row],[Duration]])</f>
        <v>29.594444444444427</v>
      </c>
      <c r="J1026" s="4" cm="1">
        <f t="array" ref="J10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26" s="4" t="str" cm="1">
        <f t="array" ref="K10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26" s="4" t="str">
        <f>IF(ch_table[[#This Row],[Subject 1]]&lt;&gt;"House rose", "",SUMIF(ch_table[Day], ch_table[[#This Row],[Day]], ch_table[AAT]))</f>
        <v/>
      </c>
      <c r="M1026" s="39">
        <f>SUM(INDEX(ch_table[AAT],1):ch_table[[#This Row],[AAT]])</f>
        <v>1.3291666666666662</v>
      </c>
    </row>
    <row r="1027" spans="1:13" ht="32" x14ac:dyDescent="0.2">
      <c r="A1027" s="2">
        <v>100</v>
      </c>
      <c r="B1027" s="3">
        <v>45435</v>
      </c>
      <c r="C1027" s="4">
        <v>0.44097222222222227</v>
      </c>
      <c r="D1027" s="8" t="s">
        <v>24</v>
      </c>
      <c r="E1027" s="9" t="s">
        <v>955</v>
      </c>
      <c r="G1027" s="4" cm="1">
        <f t="array" ref="G10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2.5694444444444353E-2</v>
      </c>
      <c r="H1027" s="4" t="str">
        <f>IF(ch_table[[#This Row],[Subject 1]]&lt;&gt;"House rose", "",SUMIF(ch_table[Day], ch_table[[#This Row],[Day]], ch_table[Duration]))</f>
        <v/>
      </c>
      <c r="I1027" s="40">
        <f>SUM(INDEX(ch_table[Duration],1):ch_table[[#This Row],[Duration]])</f>
        <v>29.620138888888871</v>
      </c>
      <c r="J1027" s="4" cm="1">
        <f t="array" ref="J10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27" s="4" t="str" cm="1">
        <f t="array" ref="K10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27" s="4" t="str">
        <f>IF(ch_table[[#This Row],[Subject 1]]&lt;&gt;"House rose", "",SUMIF(ch_table[Day], ch_table[[#This Row],[Day]], ch_table[AAT]))</f>
        <v/>
      </c>
      <c r="M1027" s="39">
        <f>SUM(INDEX(ch_table[AAT],1):ch_table[[#This Row],[AAT]])</f>
        <v>1.3291666666666662</v>
      </c>
    </row>
    <row r="1028" spans="1:13" ht="32" x14ac:dyDescent="0.2">
      <c r="A1028" s="2">
        <v>100</v>
      </c>
      <c r="B1028" s="3">
        <v>45435</v>
      </c>
      <c r="C1028" s="4">
        <v>0.46666666666666662</v>
      </c>
      <c r="D1028" s="8" t="s">
        <v>27</v>
      </c>
      <c r="E1028" s="9" t="s">
        <v>956</v>
      </c>
      <c r="G1028" s="4" cm="1">
        <f t="array" ref="G10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2.3611111111111194E-2</v>
      </c>
      <c r="H1028" s="4" t="str">
        <f>IF(ch_table[[#This Row],[Subject 1]]&lt;&gt;"House rose", "",SUMIF(ch_table[Day], ch_table[[#This Row],[Day]], ch_table[Duration]))</f>
        <v/>
      </c>
      <c r="I1028" s="40">
        <f>SUM(INDEX(ch_table[Duration],1):ch_table[[#This Row],[Duration]])</f>
        <v>29.643749999999983</v>
      </c>
      <c r="J1028" s="4" cm="1">
        <f t="array" ref="J10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28" s="4" t="str" cm="1">
        <f t="array" ref="K10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28" s="4" t="str">
        <f>IF(ch_table[[#This Row],[Subject 1]]&lt;&gt;"House rose", "",SUMIF(ch_table[Day], ch_table[[#This Row],[Day]], ch_table[AAT]))</f>
        <v/>
      </c>
      <c r="M1028" s="39">
        <f>SUM(INDEX(ch_table[AAT],1):ch_table[[#This Row],[AAT]])</f>
        <v>1.3291666666666662</v>
      </c>
    </row>
    <row r="1029" spans="1:13" ht="32" x14ac:dyDescent="0.2">
      <c r="A1029" s="2">
        <v>100</v>
      </c>
      <c r="B1029" s="3">
        <v>45435</v>
      </c>
      <c r="C1029" s="4">
        <v>0.49027777777777781</v>
      </c>
      <c r="D1029" s="8" t="s">
        <v>27</v>
      </c>
      <c r="E1029" s="9" t="s">
        <v>957</v>
      </c>
      <c r="G1029" s="4" cm="1">
        <f t="array" ref="G10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4.4444444444444398E-2</v>
      </c>
      <c r="H1029" s="4" t="str">
        <f>IF(ch_table[[#This Row],[Subject 1]]&lt;&gt;"House rose", "",SUMIF(ch_table[Day], ch_table[[#This Row],[Day]], ch_table[Duration]))</f>
        <v/>
      </c>
      <c r="I1029" s="40">
        <f>SUM(INDEX(ch_table[Duration],1):ch_table[[#This Row],[Duration]])</f>
        <v>29.688194444444427</v>
      </c>
      <c r="J1029" s="4" cm="1">
        <f t="array" ref="J10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29" s="4" t="str" cm="1">
        <f t="array" ref="K10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29" s="4" t="str">
        <f>IF(ch_table[[#This Row],[Subject 1]]&lt;&gt;"House rose", "",SUMIF(ch_table[Day], ch_table[[#This Row],[Day]], ch_table[AAT]))</f>
        <v/>
      </c>
      <c r="M1029" s="39">
        <f>SUM(INDEX(ch_table[AAT],1):ch_table[[#This Row],[AAT]])</f>
        <v>1.3291666666666662</v>
      </c>
    </row>
    <row r="1030" spans="1:13" ht="16" x14ac:dyDescent="0.2">
      <c r="A1030" s="2">
        <v>100</v>
      </c>
      <c r="B1030" s="3">
        <v>45435</v>
      </c>
      <c r="C1030" s="4">
        <v>0.53472222222222221</v>
      </c>
      <c r="D1030" s="8" t="s">
        <v>35</v>
      </c>
      <c r="E1030" s="9" t="s">
        <v>36</v>
      </c>
      <c r="G1030" s="4" cm="1">
        <f t="array" ref="G10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6.597222222222221E-2</v>
      </c>
      <c r="H1030" s="4" t="str">
        <f>IF(ch_table[[#This Row],[Subject 1]]&lt;&gt;"House rose", "",SUMIF(ch_table[Day], ch_table[[#This Row],[Day]], ch_table[Duration]))</f>
        <v/>
      </c>
      <c r="I1030" s="40">
        <f>SUM(INDEX(ch_table[Duration],1):ch_table[[#This Row],[Duration]])</f>
        <v>29.754166666666649</v>
      </c>
      <c r="J1030" s="4" cm="1">
        <f t="array" ref="J10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30" s="4" t="str" cm="1">
        <f t="array" ref="K10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30" s="4" t="str">
        <f>IF(ch_table[[#This Row],[Subject 1]]&lt;&gt;"House rose", "",SUMIF(ch_table[Day], ch_table[[#This Row],[Day]], ch_table[AAT]))</f>
        <v/>
      </c>
      <c r="M1030" s="39">
        <f>SUM(INDEX(ch_table[AAT],1):ch_table[[#This Row],[AAT]])</f>
        <v>1.3291666666666662</v>
      </c>
    </row>
    <row r="1031" spans="1:13" ht="32" x14ac:dyDescent="0.2">
      <c r="A1031" s="2">
        <v>100</v>
      </c>
      <c r="B1031" s="3">
        <v>45435</v>
      </c>
      <c r="C1031" s="4">
        <v>0.60069444444444442</v>
      </c>
      <c r="D1031" s="8" t="s">
        <v>185</v>
      </c>
      <c r="E1031" s="9" t="s">
        <v>959</v>
      </c>
      <c r="G1031" s="4" cm="1">
        <f t="array" ref="G10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6.9444444444445308E-3</v>
      </c>
      <c r="H1031" s="4" t="str">
        <f>IF(ch_table[[#This Row],[Subject 1]]&lt;&gt;"House rose", "",SUMIF(ch_table[Day], ch_table[[#This Row],[Day]], ch_table[Duration]))</f>
        <v/>
      </c>
      <c r="I1031" s="40">
        <f>SUM(INDEX(ch_table[Duration],1):ch_table[[#This Row],[Duration]])</f>
        <v>29.761111111111092</v>
      </c>
      <c r="J1031" s="4" cm="1">
        <f t="array" ref="J10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31" s="4" t="str" cm="1">
        <f t="array" ref="K10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31" s="4" t="str">
        <f>IF(ch_table[[#This Row],[Subject 1]]&lt;&gt;"House rose", "",SUMIF(ch_table[Day], ch_table[[#This Row],[Day]], ch_table[AAT]))</f>
        <v/>
      </c>
      <c r="M1031" s="39">
        <f>SUM(INDEX(ch_table[AAT],1):ch_table[[#This Row],[AAT]])</f>
        <v>1.3291666666666662</v>
      </c>
    </row>
    <row r="1032" spans="1:13" ht="16" x14ac:dyDescent="0.2">
      <c r="A1032" s="2">
        <v>100</v>
      </c>
      <c r="B1032" s="3">
        <v>45435</v>
      </c>
      <c r="C1032" s="4">
        <v>0.60763888888888895</v>
      </c>
      <c r="D1032" s="8" t="s">
        <v>75</v>
      </c>
      <c r="E1032" s="9" t="s">
        <v>894</v>
      </c>
      <c r="F1032" s="9" t="s">
        <v>52</v>
      </c>
      <c r="G1032" s="4" cm="1">
        <f t="array" ref="G10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0.19236111111111098</v>
      </c>
      <c r="H1032" s="4" t="str">
        <f>IF(ch_table[[#This Row],[Subject 1]]&lt;&gt;"House rose", "",SUMIF(ch_table[Day], ch_table[[#This Row],[Day]], ch_table[Duration]))</f>
        <v/>
      </c>
      <c r="I1032" s="40">
        <f>SUM(INDEX(ch_table[Duration],1):ch_table[[#This Row],[Duration]])</f>
        <v>29.953472222222203</v>
      </c>
      <c r="J1032" s="4" cm="1">
        <f t="array" ref="J10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32" s="4" cm="1">
        <f t="array" ref="K10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9.1666666666666563E-2</v>
      </c>
      <c r="L1032" s="4" t="str">
        <f>IF(ch_table[[#This Row],[Subject 1]]&lt;&gt;"House rose", "",SUMIF(ch_table[Day], ch_table[[#This Row],[Day]], ch_table[AAT]))</f>
        <v/>
      </c>
      <c r="M1032" s="39">
        <f>SUM(INDEX(ch_table[AAT],1):ch_table[[#This Row],[AAT]])</f>
        <v>1.4208333333333327</v>
      </c>
    </row>
    <row r="1033" spans="1:13" ht="16" x14ac:dyDescent="0.2">
      <c r="A1033" s="2">
        <v>100</v>
      </c>
      <c r="B1033" s="3">
        <v>45435</v>
      </c>
      <c r="C1033" s="4">
        <v>0.79999999999999993</v>
      </c>
      <c r="D1033" s="8" t="s">
        <v>167</v>
      </c>
      <c r="E1033" s="9" t="s">
        <v>960</v>
      </c>
      <c r="G1033" s="4" cm="1">
        <f t="array" ref="G10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1033" s="4" t="str">
        <f>IF(ch_table[[#This Row],[Subject 1]]&lt;&gt;"House rose", "",SUMIF(ch_table[Day], ch_table[[#This Row],[Day]], ch_table[Duration]))</f>
        <v/>
      </c>
      <c r="I1033" s="40">
        <f>SUM(INDEX(ch_table[Duration],1):ch_table[[#This Row],[Duration]])</f>
        <v>29.955555555555538</v>
      </c>
      <c r="J1033" s="4" cm="1">
        <f t="array" ref="J10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33" s="4" cm="1">
        <f t="array" ref="K10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2.083333333333437E-3</v>
      </c>
      <c r="L1033" s="4" t="str">
        <f>IF(ch_table[[#This Row],[Subject 1]]&lt;&gt;"House rose", "",SUMIF(ch_table[Day], ch_table[[#This Row],[Day]], ch_table[AAT]))</f>
        <v/>
      </c>
      <c r="M1033" s="39">
        <f>SUM(INDEX(ch_table[AAT],1):ch_table[[#This Row],[AAT]])</f>
        <v>1.4229166666666662</v>
      </c>
    </row>
    <row r="1034" spans="1:13" ht="16" x14ac:dyDescent="0.2">
      <c r="A1034" s="2">
        <v>100</v>
      </c>
      <c r="B1034" s="3">
        <v>45435</v>
      </c>
      <c r="C1034" s="4">
        <v>0.80208333333333337</v>
      </c>
      <c r="D1034" s="8" t="s">
        <v>177</v>
      </c>
      <c r="E1034" s="9" t="s">
        <v>863</v>
      </c>
      <c r="G1034" s="4" cm="1">
        <f t="array" ref="G10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1.4583333333333393E-2</v>
      </c>
      <c r="H1034" s="4" t="str">
        <f>IF(ch_table[[#This Row],[Subject 1]]&lt;&gt;"House rose", "",SUMIF(ch_table[Day], ch_table[[#This Row],[Day]], ch_table[Duration]))</f>
        <v/>
      </c>
      <c r="I1034" s="40">
        <f>SUM(INDEX(ch_table[Duration],1):ch_table[[#This Row],[Duration]])</f>
        <v>29.970138888888872</v>
      </c>
      <c r="J1034" s="4" cm="1">
        <f t="array" ref="J10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34" s="4" cm="1">
        <f t="array" ref="K10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1.4583333333333393E-2</v>
      </c>
      <c r="L1034" s="4" t="str">
        <f>IF(ch_table[[#This Row],[Subject 1]]&lt;&gt;"House rose", "",SUMIF(ch_table[Day], ch_table[[#This Row],[Day]], ch_table[AAT]))</f>
        <v/>
      </c>
      <c r="M1034" s="39">
        <f>SUM(INDEX(ch_table[AAT],1):ch_table[[#This Row],[AAT]])</f>
        <v>1.4374999999999996</v>
      </c>
    </row>
    <row r="1035" spans="1:13" ht="16" x14ac:dyDescent="0.2">
      <c r="A1035" s="2">
        <v>100</v>
      </c>
      <c r="B1035" s="3">
        <v>45435</v>
      </c>
      <c r="C1035" s="4">
        <v>0.81666666666666676</v>
      </c>
      <c r="D1035" s="8" t="s">
        <v>177</v>
      </c>
      <c r="E1035" s="9" t="s">
        <v>81</v>
      </c>
      <c r="G1035" s="4" cm="1">
        <f t="array" ref="G10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9.0277777777776347E-3</v>
      </c>
      <c r="H1035" s="4" t="str">
        <f>IF(ch_table[[#This Row],[Subject 1]]&lt;&gt;"House rose", "",SUMIF(ch_table[Day], ch_table[[#This Row],[Day]], ch_table[Duration]))</f>
        <v/>
      </c>
      <c r="I1035" s="40">
        <f>SUM(INDEX(ch_table[Duration],1):ch_table[[#This Row],[Duration]])</f>
        <v>29.97916666666665</v>
      </c>
      <c r="J1035" s="4" cm="1">
        <f t="array" ref="J10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35" s="4" cm="1">
        <f t="array" ref="K10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9.0277777777776347E-3</v>
      </c>
      <c r="L1035" s="4" t="str">
        <f>IF(ch_table[[#This Row],[Subject 1]]&lt;&gt;"House rose", "",SUMIF(ch_table[Day], ch_table[[#This Row],[Day]], ch_table[AAT]))</f>
        <v/>
      </c>
      <c r="M1035" s="39">
        <f>SUM(INDEX(ch_table[AAT],1):ch_table[[#This Row],[AAT]])</f>
        <v>1.4465277777777772</v>
      </c>
    </row>
    <row r="1036" spans="1:13" ht="32" x14ac:dyDescent="0.2">
      <c r="A1036" s="2">
        <v>100</v>
      </c>
      <c r="B1036" s="3">
        <v>45435</v>
      </c>
      <c r="C1036" s="4">
        <v>0.8256944444444444</v>
      </c>
      <c r="D1036" s="8" t="s">
        <v>63</v>
      </c>
      <c r="E1036" s="9" t="s">
        <v>961</v>
      </c>
      <c r="G1036" s="4" cm="1">
        <f t="array" ref="G10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1036" s="4" t="str">
        <f>IF(ch_table[[#This Row],[Subject 1]]&lt;&gt;"House rose", "",SUMIF(ch_table[Day], ch_table[[#This Row],[Day]], ch_table[Duration]))</f>
        <v/>
      </c>
      <c r="I1036" s="40">
        <f>SUM(INDEX(ch_table[Duration],1):ch_table[[#This Row],[Duration]])</f>
        <v>29.981249999999985</v>
      </c>
      <c r="J1036" s="4" cm="1">
        <f t="array" ref="J10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36" s="4" cm="1">
        <f t="array" ref="K10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2.083333333333437E-3</v>
      </c>
      <c r="L1036" s="4" t="str">
        <f>IF(ch_table[[#This Row],[Subject 1]]&lt;&gt;"House rose", "",SUMIF(ch_table[Day], ch_table[[#This Row],[Day]], ch_table[AAT]))</f>
        <v/>
      </c>
      <c r="M1036" s="39">
        <f>SUM(INDEX(ch_table[AAT],1):ch_table[[#This Row],[AAT]])</f>
        <v>1.4486111111111106</v>
      </c>
    </row>
    <row r="1037" spans="1:13" ht="32" x14ac:dyDescent="0.2">
      <c r="A1037" s="2">
        <v>100</v>
      </c>
      <c r="B1037" s="3">
        <v>45435</v>
      </c>
      <c r="C1037" s="4">
        <v>0.82777777777777783</v>
      </c>
      <c r="D1037" s="8" t="s">
        <v>20</v>
      </c>
      <c r="E1037" s="9" t="s">
        <v>962</v>
      </c>
      <c r="G1037" s="4" cm="1">
        <f t="array" ref="G10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1.8749999999999933E-2</v>
      </c>
      <c r="H1037" s="4" t="str">
        <f>IF(ch_table[[#This Row],[Subject 1]]&lt;&gt;"House rose", "",SUMIF(ch_table[Day], ch_table[[#This Row],[Day]], ch_table[Duration]))</f>
        <v/>
      </c>
      <c r="I1037" s="40">
        <f>SUM(INDEX(ch_table[Duration],1):ch_table[[#This Row],[Duration]])</f>
        <v>29.999999999999986</v>
      </c>
      <c r="J1037" s="4" cm="1">
        <f t="array" ref="J10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37" s="4" cm="1">
        <f t="array" ref="K10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1.8749999999999933E-2</v>
      </c>
      <c r="L1037" s="4" t="str">
        <f>IF(ch_table[[#This Row],[Subject 1]]&lt;&gt;"House rose", "",SUMIF(ch_table[Day], ch_table[[#This Row],[Day]], ch_table[AAT]))</f>
        <v/>
      </c>
      <c r="M1037" s="39">
        <f>SUM(INDEX(ch_table[AAT],1):ch_table[[#This Row],[AAT]])</f>
        <v>1.4673611111111104</v>
      </c>
    </row>
    <row r="1038" spans="1:13" x14ac:dyDescent="0.2">
      <c r="A1038" s="2">
        <v>100</v>
      </c>
      <c r="B1038" s="3">
        <v>45435</v>
      </c>
      <c r="C1038" s="4">
        <v>0.84652777777777777</v>
      </c>
      <c r="D1038" s="8" t="s">
        <v>22</v>
      </c>
      <c r="G1038" s="4" t="str" cm="1">
        <f t="array" ref="G10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038" s="4">
        <f>IF(ch_table[[#This Row],[Subject 1]]&lt;&gt;"House rose", "",SUMIF(ch_table[Day], ch_table[[#This Row],[Day]], ch_table[Duration]))</f>
        <v>0.45069444444444445</v>
      </c>
      <c r="I1038" s="40">
        <f>SUM(INDEX(ch_table[Duration],1):ch_table[[#This Row],[Duration]])</f>
        <v>29.999999999999986</v>
      </c>
      <c r="J1038" s="4" cm="1">
        <f t="array" ref="J10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38" s="4" t="str" cm="1">
        <f t="array" ref="K10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38" s="4">
        <f>IF(ch_table[[#This Row],[Subject 1]]&lt;&gt;"House rose", "",SUMIF(ch_table[Day], ch_table[[#This Row],[Day]], ch_table[AAT]))</f>
        <v>0.1381944444444444</v>
      </c>
      <c r="M1038" s="39">
        <f>SUM(INDEX(ch_table[AAT],1):ch_table[[#This Row],[AAT]])</f>
        <v>1.4673611111111104</v>
      </c>
    </row>
    <row r="1039" spans="1:13" x14ac:dyDescent="0.2">
      <c r="A1039" s="2">
        <v>101</v>
      </c>
      <c r="B1039" s="3">
        <v>45436</v>
      </c>
      <c r="C1039" s="4">
        <v>0.39583333333333331</v>
      </c>
      <c r="D1039" s="8" t="s">
        <v>13</v>
      </c>
      <c r="G1039" s="4" cm="1">
        <f t="array" ref="G10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039" s="4" t="str">
        <f>IF(ch_table[[#This Row],[Subject 1]]&lt;&gt;"House rose", "",SUMIF(ch_table[Day], ch_table[[#This Row],[Day]], ch_table[Duration]))</f>
        <v/>
      </c>
      <c r="I1039" s="40">
        <f>SUM(INDEX(ch_table[Duration],1):ch_table[[#This Row],[Duration]])</f>
        <v>30.002777777777762</v>
      </c>
      <c r="J1039" s="4" cm="1">
        <f t="array" ref="J10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039" s="4" t="str" cm="1">
        <f t="array" ref="K10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39" s="4" t="str">
        <f>IF(ch_table[[#This Row],[Subject 1]]&lt;&gt;"House rose", "",SUMIF(ch_table[Day], ch_table[[#This Row],[Day]], ch_table[AAT]))</f>
        <v/>
      </c>
      <c r="M1039" s="39">
        <f>SUM(INDEX(ch_table[AAT],1):ch_table[[#This Row],[AAT]])</f>
        <v>1.4673611111111104</v>
      </c>
    </row>
    <row r="1040" spans="1:13" ht="32" x14ac:dyDescent="0.2">
      <c r="A1040" s="2">
        <v>101</v>
      </c>
      <c r="B1040" s="3">
        <v>45436</v>
      </c>
      <c r="C1040" s="4">
        <v>0.39861111111111108</v>
      </c>
      <c r="D1040" s="8" t="s">
        <v>16</v>
      </c>
      <c r="E1040" s="9" t="s">
        <v>963</v>
      </c>
      <c r="G1040" s="4" cm="1">
        <f t="array" ref="G10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3.4722222222222654E-3</v>
      </c>
      <c r="H1040" s="4" t="str">
        <f>IF(ch_table[[#This Row],[Subject 1]]&lt;&gt;"House rose", "",SUMIF(ch_table[Day], ch_table[[#This Row],[Day]], ch_table[Duration]))</f>
        <v/>
      </c>
      <c r="I1040" s="40">
        <f>SUM(INDEX(ch_table[Duration],1):ch_table[[#This Row],[Duration]])</f>
        <v>30.006249999999984</v>
      </c>
      <c r="J1040" s="4" cm="1">
        <f t="array" ref="J10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040" s="4" t="str" cm="1">
        <f t="array" ref="K10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40" s="4" t="str">
        <f>IF(ch_table[[#This Row],[Subject 1]]&lt;&gt;"House rose", "",SUMIF(ch_table[Day], ch_table[[#This Row],[Day]], ch_table[AAT]))</f>
        <v/>
      </c>
      <c r="M1040" s="39">
        <f>SUM(INDEX(ch_table[AAT],1):ch_table[[#This Row],[AAT]])</f>
        <v>1.4673611111111104</v>
      </c>
    </row>
    <row r="1041" spans="1:13" ht="32" x14ac:dyDescent="0.2">
      <c r="A1041" s="2">
        <v>101</v>
      </c>
      <c r="B1041" s="3">
        <v>45436</v>
      </c>
      <c r="C1041" s="4">
        <v>0.40208333333333335</v>
      </c>
      <c r="D1041" s="8" t="s">
        <v>104</v>
      </c>
      <c r="E1041" s="9" t="s">
        <v>964</v>
      </c>
      <c r="G1041" s="4" cm="1">
        <f t="array" ref="G10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2.6388888888888851E-2</v>
      </c>
      <c r="H1041" s="4" t="str">
        <f>IF(ch_table[[#This Row],[Subject 1]]&lt;&gt;"House rose", "",SUMIF(ch_table[Day], ch_table[[#This Row],[Day]], ch_table[Duration]))</f>
        <v/>
      </c>
      <c r="I1041" s="40">
        <f>SUM(INDEX(ch_table[Duration],1):ch_table[[#This Row],[Duration]])</f>
        <v>30.032638888888872</v>
      </c>
      <c r="J1041" s="4" cm="1">
        <f t="array" ref="J10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041" s="4" t="str" cm="1">
        <f t="array" ref="K10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41" s="4" t="str">
        <f>IF(ch_table[[#This Row],[Subject 1]]&lt;&gt;"House rose", "",SUMIF(ch_table[Day], ch_table[[#This Row],[Day]], ch_table[AAT]))</f>
        <v/>
      </c>
      <c r="M1041" s="39">
        <f>SUM(INDEX(ch_table[AAT],1):ch_table[[#This Row],[AAT]])</f>
        <v>1.4673611111111104</v>
      </c>
    </row>
    <row r="1042" spans="1:13" ht="32" x14ac:dyDescent="0.2">
      <c r="A1042" s="2">
        <v>101</v>
      </c>
      <c r="B1042" s="3">
        <v>45436</v>
      </c>
      <c r="C1042" s="4">
        <v>0.4284722222222222</v>
      </c>
      <c r="D1042" s="8" t="s">
        <v>104</v>
      </c>
      <c r="E1042" s="9" t="s">
        <v>965</v>
      </c>
      <c r="G1042" s="4" cm="1">
        <f t="array" ref="G10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1.3194444444444453E-2</v>
      </c>
      <c r="H1042" s="4" t="str">
        <f>IF(ch_table[[#This Row],[Subject 1]]&lt;&gt;"House rose", "",SUMIF(ch_table[Day], ch_table[[#This Row],[Day]], ch_table[Duration]))</f>
        <v/>
      </c>
      <c r="I1042" s="40">
        <f>SUM(INDEX(ch_table[Duration],1):ch_table[[#This Row],[Duration]])</f>
        <v>30.045833333333317</v>
      </c>
      <c r="J1042" s="4" cm="1">
        <f t="array" ref="J10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042" s="4" t="str" cm="1">
        <f t="array" ref="K10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42" s="4" t="str">
        <f>IF(ch_table[[#This Row],[Subject 1]]&lt;&gt;"House rose", "",SUMIF(ch_table[Day], ch_table[[#This Row],[Day]], ch_table[AAT]))</f>
        <v/>
      </c>
      <c r="M1042" s="39">
        <f>SUM(INDEX(ch_table[AAT],1):ch_table[[#This Row],[AAT]])</f>
        <v>1.4673611111111104</v>
      </c>
    </row>
    <row r="1043" spans="1:13" x14ac:dyDescent="0.2">
      <c r="A1043" s="2">
        <v>101</v>
      </c>
      <c r="B1043" s="3">
        <v>45436</v>
      </c>
      <c r="C1043" s="4">
        <v>0.44166666666666665</v>
      </c>
      <c r="D1043" s="8" t="s">
        <v>15</v>
      </c>
      <c r="G1043" s="4" cm="1">
        <f t="array" ref="G10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1.2500000000000011E-2</v>
      </c>
      <c r="H1043" s="4" t="str">
        <f>IF(ch_table[[#This Row],[Subject 1]]&lt;&gt;"House rose", "",SUMIF(ch_table[Day], ch_table[[#This Row],[Day]], ch_table[Duration]))</f>
        <v/>
      </c>
      <c r="I1043" s="40">
        <f>SUM(INDEX(ch_table[Duration],1):ch_table[[#This Row],[Duration]])</f>
        <v>30.058333333333316</v>
      </c>
      <c r="J1043" s="4" cm="1">
        <f t="array" ref="J10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043" s="4" t="str" cm="1">
        <f t="array" ref="K10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43" s="4" t="str">
        <f>IF(ch_table[[#This Row],[Subject 1]]&lt;&gt;"House rose", "",SUMIF(ch_table[Day], ch_table[[#This Row],[Day]], ch_table[AAT]))</f>
        <v/>
      </c>
      <c r="M1043" s="39">
        <f>SUM(INDEX(ch_table[AAT],1):ch_table[[#This Row],[AAT]])</f>
        <v>1.4673611111111104</v>
      </c>
    </row>
    <row r="1044" spans="1:13" ht="16" x14ac:dyDescent="0.2">
      <c r="A1044" s="2">
        <v>101</v>
      </c>
      <c r="B1044" s="3">
        <v>45436</v>
      </c>
      <c r="C1044" s="4">
        <v>0.45416666666666666</v>
      </c>
      <c r="D1044" s="8" t="s">
        <v>177</v>
      </c>
      <c r="E1044" s="9" t="s">
        <v>361</v>
      </c>
      <c r="G1044" s="4" cm="1">
        <f t="array" ref="G10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4.513888888888884E-2</v>
      </c>
      <c r="H1044" s="4" t="str">
        <f>IF(ch_table[[#This Row],[Subject 1]]&lt;&gt;"House rose", "",SUMIF(ch_table[Day], ch_table[[#This Row],[Day]], ch_table[Duration]))</f>
        <v/>
      </c>
      <c r="I1044" s="40">
        <f>SUM(INDEX(ch_table[Duration],1):ch_table[[#This Row],[Duration]])</f>
        <v>30.103472222222205</v>
      </c>
      <c r="J1044" s="4" cm="1">
        <f t="array" ref="J10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044" s="4" t="str" cm="1">
        <f t="array" ref="K10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44" s="4" t="str">
        <f>IF(ch_table[[#This Row],[Subject 1]]&lt;&gt;"House rose", "",SUMIF(ch_table[Day], ch_table[[#This Row],[Day]], ch_table[AAT]))</f>
        <v/>
      </c>
      <c r="M1044" s="39">
        <f>SUM(INDEX(ch_table[AAT],1):ch_table[[#This Row],[AAT]])</f>
        <v>1.4673611111111104</v>
      </c>
    </row>
    <row r="1045" spans="1:13" ht="32" x14ac:dyDescent="0.2">
      <c r="A1045" s="2">
        <v>101</v>
      </c>
      <c r="B1045" s="3">
        <v>45436</v>
      </c>
      <c r="C1045" s="4">
        <v>0.4993055555555555</v>
      </c>
      <c r="D1045" s="8" t="s">
        <v>104</v>
      </c>
      <c r="E1045" s="9" t="s">
        <v>966</v>
      </c>
      <c r="G1045" s="4" cm="1">
        <f t="array" ref="G10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7.6388888888889173E-3</v>
      </c>
      <c r="H1045" s="4" t="str">
        <f>IF(ch_table[[#This Row],[Subject 1]]&lt;&gt;"House rose", "",SUMIF(ch_table[Day], ch_table[[#This Row],[Day]], ch_table[Duration]))</f>
        <v/>
      </c>
      <c r="I1045" s="40">
        <f>SUM(INDEX(ch_table[Duration],1):ch_table[[#This Row],[Duration]])</f>
        <v>30.111111111111093</v>
      </c>
      <c r="J1045" s="4" cm="1">
        <f t="array" ref="J10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045" s="4" t="str" cm="1">
        <f t="array" ref="K10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45" s="4" t="str">
        <f>IF(ch_table[[#This Row],[Subject 1]]&lt;&gt;"House rose", "",SUMIF(ch_table[Day], ch_table[[#This Row],[Day]], ch_table[AAT]))</f>
        <v/>
      </c>
      <c r="M1045" s="39">
        <f>SUM(INDEX(ch_table[AAT],1):ch_table[[#This Row],[AAT]])</f>
        <v>1.4673611111111104</v>
      </c>
    </row>
    <row r="1046" spans="1:13" ht="32" x14ac:dyDescent="0.2">
      <c r="A1046" s="2">
        <v>101</v>
      </c>
      <c r="B1046" s="3">
        <v>45436</v>
      </c>
      <c r="C1046" s="4">
        <v>0.50694444444444442</v>
      </c>
      <c r="D1046" s="8" t="s">
        <v>104</v>
      </c>
      <c r="E1046" s="9" t="s">
        <v>967</v>
      </c>
      <c r="F1046" s="9" t="s">
        <v>52</v>
      </c>
      <c r="G1046" s="4" cm="1">
        <f t="array" ref="G10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2.3611111111111138E-2</v>
      </c>
      <c r="H1046" s="4" t="str">
        <f>IF(ch_table[[#This Row],[Subject 1]]&lt;&gt;"House rose", "",SUMIF(ch_table[Day], ch_table[[#This Row],[Day]], ch_table[Duration]))</f>
        <v/>
      </c>
      <c r="I1046" s="40">
        <f>SUM(INDEX(ch_table[Duration],1):ch_table[[#This Row],[Duration]])</f>
        <v>30.134722222222205</v>
      </c>
      <c r="J1046" s="4" cm="1">
        <f t="array" ref="J10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046" s="4" t="str" cm="1">
        <f t="array" ref="K10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46" s="4" t="str">
        <f>IF(ch_table[[#This Row],[Subject 1]]&lt;&gt;"House rose", "",SUMIF(ch_table[Day], ch_table[[#This Row],[Day]], ch_table[AAT]))</f>
        <v/>
      </c>
      <c r="M1046" s="39">
        <f>SUM(INDEX(ch_table[AAT],1):ch_table[[#This Row],[AAT]])</f>
        <v>1.4673611111111104</v>
      </c>
    </row>
    <row r="1047" spans="1:13" ht="16" x14ac:dyDescent="0.2">
      <c r="A1047" s="2">
        <v>101</v>
      </c>
      <c r="B1047" s="3">
        <v>45436</v>
      </c>
      <c r="C1047" s="4">
        <v>0.53055555555555556</v>
      </c>
      <c r="D1047" s="8" t="s">
        <v>68</v>
      </c>
      <c r="E1047" s="9" t="s">
        <v>968</v>
      </c>
      <c r="G1047" s="4" cm="1">
        <f t="array" ref="G10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0.27569444444444446</v>
      </c>
      <c r="H1047" s="4" t="str">
        <f>IF(ch_table[[#This Row],[Subject 1]]&lt;&gt;"House rose", "",SUMIF(ch_table[Day], ch_table[[#This Row],[Day]], ch_table[Duration]))</f>
        <v/>
      </c>
      <c r="I1047" s="40">
        <f>SUM(INDEX(ch_table[Duration],1):ch_table[[#This Row],[Duration]])</f>
        <v>30.410416666666649</v>
      </c>
      <c r="J1047" s="4" cm="1">
        <f t="array" ref="J10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047" s="4" cm="1">
        <f t="array" ref="K10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0.20208333333333306</v>
      </c>
      <c r="L1047" s="4" t="str">
        <f>IF(ch_table[[#This Row],[Subject 1]]&lt;&gt;"House rose", "",SUMIF(ch_table[Day], ch_table[[#This Row],[Day]], ch_table[AAT]))</f>
        <v/>
      </c>
      <c r="M1047" s="39">
        <f>SUM(INDEX(ch_table[AAT],1):ch_table[[#This Row],[AAT]])</f>
        <v>1.6694444444444434</v>
      </c>
    </row>
    <row r="1048" spans="1:13" ht="16" x14ac:dyDescent="0.2">
      <c r="A1048" s="2">
        <v>101</v>
      </c>
      <c r="B1048" s="3">
        <v>45436</v>
      </c>
      <c r="C1048" s="4">
        <v>0.80625000000000002</v>
      </c>
      <c r="D1048" s="8" t="s">
        <v>177</v>
      </c>
      <c r="E1048" s="9" t="s">
        <v>969</v>
      </c>
      <c r="G1048" s="4" cm="1">
        <f t="array" ref="G10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4.2361111111111072E-2</v>
      </c>
      <c r="H1048" s="4" t="str">
        <f>IF(ch_table[[#This Row],[Subject 1]]&lt;&gt;"House rose", "",SUMIF(ch_table[Day], ch_table[[#This Row],[Day]], ch_table[Duration]))</f>
        <v/>
      </c>
      <c r="I1048" s="40">
        <f>SUM(INDEX(ch_table[Duration],1):ch_table[[#This Row],[Duration]])</f>
        <v>30.452777777777762</v>
      </c>
      <c r="J1048" s="4" cm="1">
        <f t="array" ref="J10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048" s="4" cm="1">
        <f t="array" ref="K10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4.2361111111111072E-2</v>
      </c>
      <c r="L1048" s="4" t="str">
        <f>IF(ch_table[[#This Row],[Subject 1]]&lt;&gt;"House rose", "",SUMIF(ch_table[Day], ch_table[[#This Row],[Day]], ch_table[AAT]))</f>
        <v/>
      </c>
      <c r="M1048" s="39">
        <f>SUM(INDEX(ch_table[AAT],1):ch_table[[#This Row],[AAT]])</f>
        <v>1.7118055555555545</v>
      </c>
    </row>
    <row r="1049" spans="1:13" x14ac:dyDescent="0.2">
      <c r="A1049" s="2">
        <v>101</v>
      </c>
      <c r="B1049" s="3">
        <v>45436</v>
      </c>
      <c r="C1049" s="4">
        <v>0.84861111111111109</v>
      </c>
      <c r="D1049" s="8" t="s">
        <v>14</v>
      </c>
      <c r="G1049" s="4" cm="1">
        <f t="array" ref="G10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2.2916666666666696E-2</v>
      </c>
      <c r="H1049" s="4" t="str">
        <f>IF(ch_table[[#This Row],[Subject 1]]&lt;&gt;"House rose", "",SUMIF(ch_table[Day], ch_table[[#This Row],[Day]], ch_table[Duration]))</f>
        <v/>
      </c>
      <c r="I1049" s="40">
        <f>SUM(INDEX(ch_table[Duration],1):ch_table[[#This Row],[Duration]])</f>
        <v>30.475694444444429</v>
      </c>
      <c r="J1049" s="4" cm="1">
        <f t="array" ref="J10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049" s="4" cm="1">
        <f t="array" ref="K10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2.2916666666666696E-2</v>
      </c>
      <c r="L1049" s="4" t="str">
        <f>IF(ch_table[[#This Row],[Subject 1]]&lt;&gt;"House rose", "",SUMIF(ch_table[Day], ch_table[[#This Row],[Day]], ch_table[AAT]))</f>
        <v/>
      </c>
      <c r="M1049" s="39">
        <f>SUM(INDEX(ch_table[AAT],1):ch_table[[#This Row],[AAT]])</f>
        <v>1.7347222222222212</v>
      </c>
    </row>
    <row r="1050" spans="1:13" x14ac:dyDescent="0.2">
      <c r="A1050" s="2">
        <v>101</v>
      </c>
      <c r="B1050" s="3">
        <v>45436</v>
      </c>
      <c r="C1050" s="4">
        <v>0.87152777777777779</v>
      </c>
      <c r="D1050" s="8" t="s">
        <v>22</v>
      </c>
      <c r="G1050" s="4" t="str" cm="1">
        <f t="array" ref="G10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050" s="4">
        <f>IF(ch_table[[#This Row],[Subject 1]]&lt;&gt;"House rose", "",SUMIF(ch_table[Day], ch_table[[#This Row],[Day]], ch_table[Duration]))</f>
        <v>0.47569444444444448</v>
      </c>
      <c r="I1050" s="40">
        <f>SUM(INDEX(ch_table[Duration],1):ch_table[[#This Row],[Duration]])</f>
        <v>30.475694444444429</v>
      </c>
      <c r="J1050" s="4" t="str" cm="1">
        <f t="array" ref="J10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/>
      </c>
      <c r="K1050" s="4" t="str" cm="1">
        <f t="array" ref="K10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50" s="4">
        <f>IF(ch_table[[#This Row],[Subject 1]]&lt;&gt;"House rose", "",SUMIF(ch_table[Day], ch_table[[#This Row],[Day]], ch_table[AAT]))</f>
        <v>0.26736111111111083</v>
      </c>
      <c r="M1050" s="39">
        <f>SUM(INDEX(ch_table[AAT],1):ch_table[[#This Row],[AAT]])</f>
        <v>1.7347222222222212</v>
      </c>
    </row>
  </sheetData>
  <phoneticPr fontId="3" type="noConversion"/>
  <conditionalFormatting sqref="A298">
    <cfRule type="expression" dxfId="232" priority="219">
      <formula>INDIRECT("ch_table[@Subject 1]")="House rose"</formula>
    </cfRule>
  </conditionalFormatting>
  <conditionalFormatting sqref="A304:A305">
    <cfRule type="expression" dxfId="231" priority="217">
      <formula>INDIRECT("ch_table[@Subject 1]")="House rose"</formula>
    </cfRule>
  </conditionalFormatting>
  <conditionalFormatting sqref="A312">
    <cfRule type="expression" dxfId="230" priority="216">
      <formula>INDIRECT("ch_table[@Subject 1]")="House rose"</formula>
    </cfRule>
  </conditionalFormatting>
  <conditionalFormatting sqref="A320">
    <cfRule type="expression" dxfId="229" priority="214">
      <formula>INDIRECT("ch_table[@Subject 1]")="House rose"</formula>
    </cfRule>
  </conditionalFormatting>
  <conditionalFormatting sqref="A335">
    <cfRule type="expression" dxfId="228" priority="201">
      <formula>INDIRECT("ch_table[@Subject 1]")="House rose"</formula>
    </cfRule>
  </conditionalFormatting>
  <conditionalFormatting sqref="A347">
    <cfRule type="expression" dxfId="227" priority="200">
      <formula>INDIRECT("ch_table[@Subject 1]")="House rose"</formula>
    </cfRule>
  </conditionalFormatting>
  <conditionalFormatting sqref="A368">
    <cfRule type="expression" dxfId="226" priority="199">
      <formula>INDIRECT("ch_table[@Subject 1]")="House rose"</formula>
    </cfRule>
  </conditionalFormatting>
  <conditionalFormatting sqref="A370:A386 A371:D372">
    <cfRule type="expression" dxfId="225" priority="196">
      <formula>INDIRECT("ch_table[@Subject 1]")="House rose"</formula>
    </cfRule>
  </conditionalFormatting>
  <conditionalFormatting sqref="A661">
    <cfRule type="expression" dxfId="224" priority="110">
      <formula>INDIRECT("ch_table[@Subject 1]")="House rose"</formula>
    </cfRule>
  </conditionalFormatting>
  <conditionalFormatting sqref="A667">
    <cfRule type="expression" dxfId="223" priority="107">
      <formula>INDIRECT("ch_table[@Subject 1]")="House rose"</formula>
    </cfRule>
  </conditionalFormatting>
  <conditionalFormatting sqref="A675">
    <cfRule type="expression" dxfId="222" priority="104">
      <formula>INDIRECT("ch_table[@Subject 1]")="House rose"</formula>
    </cfRule>
  </conditionalFormatting>
  <conditionalFormatting sqref="A687">
    <cfRule type="expression" dxfId="221" priority="100">
      <formula>INDIRECT("ch_table[@Subject 1]")="House rose"</formula>
    </cfRule>
  </conditionalFormatting>
  <conditionalFormatting sqref="A697">
    <cfRule type="expression" dxfId="220" priority="97">
      <formula>INDIRECT("ch_table[@Subject 1]")="House rose"</formula>
    </cfRule>
  </conditionalFormatting>
  <conditionalFormatting sqref="A707">
    <cfRule type="expression" dxfId="219" priority="94">
      <formula>INDIRECT("ch_table[@Subject 1]")="House rose"</formula>
    </cfRule>
  </conditionalFormatting>
  <conditionalFormatting sqref="A713">
    <cfRule type="expression" dxfId="218" priority="90">
      <formula>INDIRECT("ch_table[@Subject 1]")="House rose"</formula>
    </cfRule>
  </conditionalFormatting>
  <conditionalFormatting sqref="A724">
    <cfRule type="expression" dxfId="217" priority="87">
      <formula>INDIRECT("ch_table[@Subject 1]")="House rose"</formula>
    </cfRule>
  </conditionalFormatting>
  <conditionalFormatting sqref="A737">
    <cfRule type="expression" dxfId="216" priority="83">
      <formula>INDIRECT("ch_table[@Subject 1]")="House rose"</formula>
    </cfRule>
  </conditionalFormatting>
  <conditionalFormatting sqref="A747">
    <cfRule type="expression" dxfId="215" priority="80">
      <formula>INDIRECT("ch_table[@Subject 1]")="House rose"</formula>
    </cfRule>
  </conditionalFormatting>
  <conditionalFormatting sqref="A757">
    <cfRule type="expression" dxfId="214" priority="77">
      <formula>INDIRECT("ch_table[@Subject 1]")="House rose"</formula>
    </cfRule>
  </conditionalFormatting>
  <conditionalFormatting sqref="A769">
    <cfRule type="expression" dxfId="213" priority="74">
      <formula>INDIRECT("ch_table[@Subject 1]")="House rose"</formula>
    </cfRule>
  </conditionalFormatting>
  <conditionalFormatting sqref="A779">
    <cfRule type="expression" dxfId="212" priority="70">
      <formula>INDIRECT("ch_table[@Subject 1]")="House rose"</formula>
    </cfRule>
  </conditionalFormatting>
  <conditionalFormatting sqref="A790">
    <cfRule type="expression" dxfId="211" priority="67">
      <formula>INDIRECT("ch_table[@Subject 1]")="House rose"</formula>
    </cfRule>
  </conditionalFormatting>
  <conditionalFormatting sqref="A803">
    <cfRule type="expression" dxfId="210" priority="64">
      <formula>INDIRECT("ch_table[@Subject 1]")="House rose"</formula>
    </cfRule>
  </conditionalFormatting>
  <conditionalFormatting sqref="A814">
    <cfRule type="expression" dxfId="209" priority="61">
      <formula>INDIRECT("ch_table[@Subject 1]")="House rose"</formula>
    </cfRule>
  </conditionalFormatting>
  <conditionalFormatting sqref="A826">
    <cfRule type="expression" dxfId="208" priority="58">
      <formula>INDIRECT("ch_table[@Subject 1]")="House rose"</formula>
    </cfRule>
  </conditionalFormatting>
  <conditionalFormatting sqref="A836">
    <cfRule type="expression" dxfId="207" priority="55">
      <formula>INDIRECT("ch_table[@Subject 1]")="House rose"</formula>
    </cfRule>
  </conditionalFormatting>
  <conditionalFormatting sqref="A845">
    <cfRule type="expression" dxfId="206" priority="52">
      <formula>INDIRECT("ch_table[@Subject 1]")="House rose"</formula>
    </cfRule>
  </conditionalFormatting>
  <conditionalFormatting sqref="A860">
    <cfRule type="expression" dxfId="205" priority="49">
      <formula>INDIRECT("ch_table[@Subject 1]")="House rose"</formula>
    </cfRule>
  </conditionalFormatting>
  <conditionalFormatting sqref="A871">
    <cfRule type="expression" dxfId="204" priority="46">
      <formula>INDIRECT("ch_table[@Subject 1]")="House rose"</formula>
    </cfRule>
  </conditionalFormatting>
  <conditionalFormatting sqref="A882">
    <cfRule type="expression" dxfId="203" priority="43">
      <formula>INDIRECT("ch_table[@Subject 1]")="House rose"</formula>
    </cfRule>
  </conditionalFormatting>
  <conditionalFormatting sqref="A890">
    <cfRule type="expression" dxfId="202" priority="40">
      <formula>INDIRECT("ch_table[@Subject 1]")="House rose"</formula>
    </cfRule>
  </conditionalFormatting>
  <conditionalFormatting sqref="A901">
    <cfRule type="expression" dxfId="201" priority="37">
      <formula>INDIRECT("ch_table[@Subject 1]")="House rose"</formula>
    </cfRule>
  </conditionalFormatting>
  <conditionalFormatting sqref="A913">
    <cfRule type="expression" dxfId="200" priority="34">
      <formula>INDIRECT("ch_table[@Subject 1]")="House rose"</formula>
    </cfRule>
  </conditionalFormatting>
  <conditionalFormatting sqref="A924">
    <cfRule type="expression" dxfId="199" priority="31">
      <formula>INDIRECT("ch_table[@Subject 1]")="House rose"</formula>
    </cfRule>
  </conditionalFormatting>
  <conditionalFormatting sqref="A934">
    <cfRule type="expression" dxfId="198" priority="28">
      <formula>INDIRECT("ch_table[@Subject 1]")="House rose"</formula>
    </cfRule>
  </conditionalFormatting>
  <conditionalFormatting sqref="A945">
    <cfRule type="expression" dxfId="197" priority="25">
      <formula>INDIRECT("ch_table[@Subject 1]")="House rose"</formula>
    </cfRule>
  </conditionalFormatting>
  <conditionalFormatting sqref="A956">
    <cfRule type="expression" dxfId="196" priority="22">
      <formula>INDIRECT("ch_table[@Subject 1]")="House rose"</formula>
    </cfRule>
  </conditionalFormatting>
  <conditionalFormatting sqref="A968">
    <cfRule type="expression" dxfId="195" priority="19">
      <formula>INDIRECT("ch_table[@Subject 1]")="House rose"</formula>
    </cfRule>
  </conditionalFormatting>
  <conditionalFormatting sqref="A983">
    <cfRule type="expression" dxfId="194" priority="16">
      <formula>INDIRECT("ch_table[@Subject 1]")="House rose"</formula>
    </cfRule>
  </conditionalFormatting>
  <conditionalFormatting sqref="A992">
    <cfRule type="expression" dxfId="193" priority="13">
      <formula>INDIRECT("ch_table[@Subject 1]")="House rose"</formula>
    </cfRule>
  </conditionalFormatting>
  <conditionalFormatting sqref="A1004">
    <cfRule type="expression" dxfId="192" priority="10">
      <formula>INDIRECT("ch_table[@Subject 1]")="House rose"</formula>
    </cfRule>
  </conditionalFormatting>
  <conditionalFormatting sqref="A1021">
    <cfRule type="expression" dxfId="191" priority="7">
      <formula>INDIRECT("ch_table[@Subject 1]")="House rose"</formula>
    </cfRule>
  </conditionalFormatting>
  <conditionalFormatting sqref="A1038">
    <cfRule type="expression" dxfId="190" priority="4">
      <formula>INDIRECT("ch_table[@Subject 1]")="House rose"</formula>
    </cfRule>
  </conditionalFormatting>
  <conditionalFormatting sqref="A1050">
    <cfRule type="expression" dxfId="189" priority="1">
      <formula>INDIRECT("ch_table[@Subject 1]")="House rose"</formula>
    </cfRule>
  </conditionalFormatting>
  <conditionalFormatting sqref="A331:D333">
    <cfRule type="expression" dxfId="188" priority="208">
      <formula>INDIRECT("ch_table[@Subject 1]")="House rose"</formula>
    </cfRule>
  </conditionalFormatting>
  <conditionalFormatting sqref="A372:E372">
    <cfRule type="expression" dxfId="187" priority="197">
      <formula>INDIRECT("ch_table[@Subject 1]")="House rose"</formula>
    </cfRule>
  </conditionalFormatting>
  <conditionalFormatting sqref="A2:M372 F373:M374 A377:M386 D652:D660">
    <cfRule type="expression" dxfId="186" priority="225">
      <formula>INDIRECT("ch_table[@Subject 1]")="House rose"</formula>
    </cfRule>
  </conditionalFormatting>
  <conditionalFormatting sqref="A397:M397">
    <cfRule type="expression" dxfId="185" priority="171">
      <formula>INDIRECT("ch_table[@Subject 1]")="House rose"</formula>
    </cfRule>
  </conditionalFormatting>
  <conditionalFormatting sqref="A407:M407">
    <cfRule type="expression" dxfId="184" priority="169">
      <formula>INDIRECT("ch_table[@Subject 1]")="House rose"</formula>
    </cfRule>
  </conditionalFormatting>
  <conditionalFormatting sqref="A419:M419">
    <cfRule type="expression" dxfId="183" priority="167">
      <formula>INDIRECT("ch_table[@Subject 1]")="House rose"</formula>
    </cfRule>
  </conditionalFormatting>
  <conditionalFormatting sqref="A431:M431">
    <cfRule type="expression" dxfId="182" priority="164">
      <formula>INDIRECT("ch_table[@Subject 1]")="House rose"</formula>
    </cfRule>
  </conditionalFormatting>
  <conditionalFormatting sqref="A438:M438">
    <cfRule type="expression" dxfId="181" priority="162">
      <formula>INDIRECT("ch_table[@Subject 1]")="House rose"</formula>
    </cfRule>
  </conditionalFormatting>
  <conditionalFormatting sqref="A449:M449">
    <cfRule type="expression" dxfId="180" priority="160">
      <formula>INDIRECT("ch_table[@Subject 1]")="House rose"</formula>
    </cfRule>
  </conditionalFormatting>
  <conditionalFormatting sqref="A458:M458">
    <cfRule type="expression" dxfId="179" priority="158">
      <formula>INDIRECT("ch_table[@Subject 1]")="House rose"</formula>
    </cfRule>
  </conditionalFormatting>
  <conditionalFormatting sqref="A468:M468">
    <cfRule type="expression" dxfId="178" priority="156">
      <formula>INDIRECT("ch_table[@Subject 1]")="House rose"</formula>
    </cfRule>
  </conditionalFormatting>
  <conditionalFormatting sqref="A477:M477">
    <cfRule type="expression" dxfId="177" priority="154">
      <formula>INDIRECT("ch_table[@Subject 1]")="House rose"</formula>
    </cfRule>
  </conditionalFormatting>
  <conditionalFormatting sqref="A490:M490">
    <cfRule type="expression" dxfId="176" priority="152">
      <formula>INDIRECT("ch_table[@Subject 1]")="House rose"</formula>
    </cfRule>
  </conditionalFormatting>
  <conditionalFormatting sqref="A500:M500">
    <cfRule type="expression" dxfId="175" priority="150">
      <formula>INDIRECT("ch_table[@Subject 1]")="House rose"</formula>
    </cfRule>
  </conditionalFormatting>
  <conditionalFormatting sqref="A513:M513">
    <cfRule type="expression" dxfId="174" priority="148">
      <formula>INDIRECT("ch_table[@Subject 1]")="House rose"</formula>
    </cfRule>
  </conditionalFormatting>
  <conditionalFormatting sqref="A527:M527">
    <cfRule type="expression" dxfId="173" priority="142">
      <formula>INDIRECT("ch_table[@Subject 1]")="House rose"</formula>
    </cfRule>
  </conditionalFormatting>
  <conditionalFormatting sqref="A535:M535">
    <cfRule type="expression" dxfId="172" priority="140">
      <formula>INDIRECT("ch_table[@Subject 1]")="House rose"</formula>
    </cfRule>
  </conditionalFormatting>
  <conditionalFormatting sqref="A545:M545">
    <cfRule type="expression" dxfId="171" priority="138">
      <formula>INDIRECT("ch_table[@Subject 1]")="House rose"</formula>
    </cfRule>
  </conditionalFormatting>
  <conditionalFormatting sqref="A556:M556">
    <cfRule type="expression" dxfId="170" priority="136">
      <formula>INDIRECT("ch_table[@Subject 1]")="House rose"</formula>
    </cfRule>
  </conditionalFormatting>
  <conditionalFormatting sqref="A568:M568">
    <cfRule type="expression" dxfId="169" priority="134">
      <formula>INDIRECT("ch_table[@Subject 1]")="House rose"</formula>
    </cfRule>
  </conditionalFormatting>
  <conditionalFormatting sqref="A578:M578">
    <cfRule type="expression" dxfId="168" priority="132">
      <formula>INDIRECT("ch_table[@Subject 1]")="House rose"</formula>
    </cfRule>
  </conditionalFormatting>
  <conditionalFormatting sqref="A583:M583">
    <cfRule type="expression" dxfId="167" priority="130">
      <formula>INDIRECT("ch_table[@Subject 1]")="House rose"</formula>
    </cfRule>
  </conditionalFormatting>
  <conditionalFormatting sqref="A593:M593">
    <cfRule type="expression" dxfId="166" priority="127">
      <formula>INDIRECT("ch_table[@Subject 1]")="House rose"</formula>
    </cfRule>
  </conditionalFormatting>
  <conditionalFormatting sqref="A604:M604">
    <cfRule type="expression" dxfId="165" priority="125">
      <formula>INDIRECT("ch_table[@Subject 1]")="House rose"</formula>
    </cfRule>
  </conditionalFormatting>
  <conditionalFormatting sqref="A611:M611">
    <cfRule type="expression" dxfId="164" priority="122">
      <formula>INDIRECT("ch_table[@Subject 1]")="House rose"</formula>
    </cfRule>
  </conditionalFormatting>
  <conditionalFormatting sqref="A618:M618">
    <cfRule type="expression" dxfId="163" priority="119">
      <formula>INDIRECT("ch_table[@Subject 1]")="House rose"</formula>
    </cfRule>
  </conditionalFormatting>
  <conditionalFormatting sqref="A628:M628">
    <cfRule type="expression" dxfId="162" priority="117">
      <formula>INDIRECT("ch_table[@Subject 1]")="House rose"</formula>
    </cfRule>
  </conditionalFormatting>
  <conditionalFormatting sqref="A638:M638">
    <cfRule type="expression" dxfId="161" priority="115">
      <formula>INDIRECT("ch_table[@Subject 1]")="House rose"</formula>
    </cfRule>
  </conditionalFormatting>
  <conditionalFormatting sqref="A651:M651">
    <cfRule type="expression" dxfId="160" priority="113">
      <formula>INDIRECT("ch_table[@Subject 1]")="House rose"</formula>
    </cfRule>
  </conditionalFormatting>
  <conditionalFormatting sqref="B52:B53">
    <cfRule type="expression" dxfId="159" priority="223">
      <formula>INDIRECT("ch_table[@Subject 1]")="House rose"</formula>
    </cfRule>
  </conditionalFormatting>
  <conditionalFormatting sqref="B157:B167">
    <cfRule type="expression" dxfId="158" priority="222">
      <formula>INDIRECT("ch_table[@Subject 1]")="House rose"</formula>
    </cfRule>
  </conditionalFormatting>
  <conditionalFormatting sqref="B297:B306">
    <cfRule type="expression" dxfId="157" priority="220">
      <formula>INDIRECT("ch_table[@Subject 1]")="House rose"</formula>
    </cfRule>
  </conditionalFormatting>
  <conditionalFormatting sqref="B334:B335">
    <cfRule type="expression" dxfId="156" priority="205">
      <formula>INDIRECT("ch_table[@Subject 1]")="House rose"</formula>
    </cfRule>
  </conditionalFormatting>
  <conditionalFormatting sqref="B373:B376">
    <cfRule type="expression" dxfId="155" priority="143">
      <formula>INDIRECT("ch_table[@Subject 1]")="House rose"</formula>
    </cfRule>
  </conditionalFormatting>
  <conditionalFormatting sqref="B661:M661">
    <cfRule type="expression" dxfId="154" priority="111">
      <formula>INDIRECT("ch_table[@Subject 1]")="House rose"</formula>
    </cfRule>
  </conditionalFormatting>
  <conditionalFormatting sqref="B667:M667">
    <cfRule type="expression" dxfId="153" priority="108">
      <formula>INDIRECT("ch_table[@Subject 1]")="House rose"</formula>
    </cfRule>
  </conditionalFormatting>
  <conditionalFormatting sqref="B675:M675">
    <cfRule type="expression" dxfId="152" priority="105">
      <formula>INDIRECT("ch_table[@Subject 1]")="House rose"</formula>
    </cfRule>
  </conditionalFormatting>
  <conditionalFormatting sqref="B687:M687">
    <cfRule type="expression" dxfId="151" priority="101">
      <formula>INDIRECT("ch_table[@Subject 1]")="House rose"</formula>
    </cfRule>
  </conditionalFormatting>
  <conditionalFormatting sqref="B697:M697">
    <cfRule type="expression" dxfId="150" priority="98">
      <formula>INDIRECT("ch_table[@Subject 1]")="House rose"</formula>
    </cfRule>
  </conditionalFormatting>
  <conditionalFormatting sqref="B707:M707">
    <cfRule type="expression" dxfId="149" priority="95">
      <formula>INDIRECT("ch_table[@Subject 1]")="House rose"</formula>
    </cfRule>
  </conditionalFormatting>
  <conditionalFormatting sqref="B713:M713">
    <cfRule type="expression" dxfId="148" priority="91">
      <formula>INDIRECT("ch_table[@Subject 1]")="House rose"</formula>
    </cfRule>
  </conditionalFormatting>
  <conditionalFormatting sqref="B724:M724">
    <cfRule type="expression" dxfId="147" priority="88">
      <formula>INDIRECT("ch_table[@Subject 1]")="House rose"</formula>
    </cfRule>
  </conditionalFormatting>
  <conditionalFormatting sqref="B737:M737">
    <cfRule type="expression" dxfId="146" priority="84">
      <formula>INDIRECT("ch_table[@Subject 1]")="House rose"</formula>
    </cfRule>
  </conditionalFormatting>
  <conditionalFormatting sqref="B747:M747">
    <cfRule type="expression" dxfId="145" priority="81">
      <formula>INDIRECT("ch_table[@Subject 1]")="House rose"</formula>
    </cfRule>
  </conditionalFormatting>
  <conditionalFormatting sqref="B757:M757">
    <cfRule type="expression" dxfId="144" priority="78">
      <formula>INDIRECT("ch_table[@Subject 1]")="House rose"</formula>
    </cfRule>
  </conditionalFormatting>
  <conditionalFormatting sqref="B769:M769">
    <cfRule type="expression" dxfId="143" priority="75">
      <formula>INDIRECT("ch_table[@Subject 1]")="House rose"</formula>
    </cfRule>
  </conditionalFormatting>
  <conditionalFormatting sqref="B779:M779">
    <cfRule type="expression" dxfId="142" priority="71">
      <formula>INDIRECT("ch_table[@Subject 1]")="House rose"</formula>
    </cfRule>
  </conditionalFormatting>
  <conditionalFormatting sqref="B790:M790">
    <cfRule type="expression" dxfId="141" priority="68">
      <formula>INDIRECT("ch_table[@Subject 1]")="House rose"</formula>
    </cfRule>
  </conditionalFormatting>
  <conditionalFormatting sqref="B803:M803">
    <cfRule type="expression" dxfId="140" priority="65">
      <formula>INDIRECT("ch_table[@Subject 1]")="House rose"</formula>
    </cfRule>
  </conditionalFormatting>
  <conditionalFormatting sqref="B814:M814">
    <cfRule type="expression" dxfId="139" priority="62">
      <formula>INDIRECT("ch_table[@Subject 1]")="House rose"</formula>
    </cfRule>
  </conditionalFormatting>
  <conditionalFormatting sqref="B826:M826">
    <cfRule type="expression" dxfId="138" priority="59">
      <formula>INDIRECT("ch_table[@Subject 1]")="House rose"</formula>
    </cfRule>
  </conditionalFormatting>
  <conditionalFormatting sqref="B836:M836">
    <cfRule type="expression" dxfId="137" priority="56">
      <formula>INDIRECT("ch_table[@Subject 1]")="House rose"</formula>
    </cfRule>
  </conditionalFormatting>
  <conditionalFormatting sqref="B845:M845">
    <cfRule type="expression" dxfId="136" priority="53">
      <formula>INDIRECT("ch_table[@Subject 1]")="House rose"</formula>
    </cfRule>
  </conditionalFormatting>
  <conditionalFormatting sqref="B860:M860">
    <cfRule type="expression" dxfId="135" priority="50">
      <formula>INDIRECT("ch_table[@Subject 1]")="House rose"</formula>
    </cfRule>
  </conditionalFormatting>
  <conditionalFormatting sqref="B871:M871">
    <cfRule type="expression" dxfId="134" priority="47">
      <formula>INDIRECT("ch_table[@Subject 1]")="House rose"</formula>
    </cfRule>
  </conditionalFormatting>
  <conditionalFormatting sqref="B882:M882">
    <cfRule type="expression" dxfId="133" priority="44">
      <formula>INDIRECT("ch_table[@Subject 1]")="House rose"</formula>
    </cfRule>
  </conditionalFormatting>
  <conditionalFormatting sqref="B890:M890">
    <cfRule type="expression" dxfId="132" priority="41">
      <formula>INDIRECT("ch_table[@Subject 1]")="House rose"</formula>
    </cfRule>
  </conditionalFormatting>
  <conditionalFormatting sqref="B901:M901">
    <cfRule type="expression" dxfId="131" priority="38">
      <formula>INDIRECT("ch_table[@Subject 1]")="House rose"</formula>
    </cfRule>
  </conditionalFormatting>
  <conditionalFormatting sqref="B913:M913">
    <cfRule type="expression" dxfId="130" priority="35">
      <formula>INDIRECT("ch_table[@Subject 1]")="House rose"</formula>
    </cfRule>
  </conditionalFormatting>
  <conditionalFormatting sqref="B924:M924">
    <cfRule type="expression" dxfId="129" priority="32">
      <formula>INDIRECT("ch_table[@Subject 1]")="House rose"</formula>
    </cfRule>
  </conditionalFormatting>
  <conditionalFormatting sqref="B934:M934">
    <cfRule type="expression" dxfId="128" priority="29">
      <formula>INDIRECT("ch_table[@Subject 1]")="House rose"</formula>
    </cfRule>
  </conditionalFormatting>
  <conditionalFormatting sqref="B945:M945">
    <cfRule type="expression" dxfId="127" priority="26">
      <formula>INDIRECT("ch_table[@Subject 1]")="House rose"</formula>
    </cfRule>
  </conditionalFormatting>
  <conditionalFormatting sqref="B956:M956">
    <cfRule type="expression" dxfId="126" priority="23">
      <formula>INDIRECT("ch_table[@Subject 1]")="House rose"</formula>
    </cfRule>
  </conditionalFormatting>
  <conditionalFormatting sqref="B968:M968">
    <cfRule type="expression" dxfId="125" priority="20">
      <formula>INDIRECT("ch_table[@Subject 1]")="House rose"</formula>
    </cfRule>
  </conditionalFormatting>
  <conditionalFormatting sqref="B983:M983">
    <cfRule type="expression" dxfId="124" priority="17">
      <formula>INDIRECT("ch_table[@Subject 1]")="House rose"</formula>
    </cfRule>
  </conditionalFormatting>
  <conditionalFormatting sqref="B992:M992">
    <cfRule type="expression" dxfId="123" priority="14">
      <formula>INDIRECT("ch_table[@Subject 1]")="House rose"</formula>
    </cfRule>
  </conditionalFormatting>
  <conditionalFormatting sqref="B1004:M1004">
    <cfRule type="expression" dxfId="122" priority="11">
      <formula>INDIRECT("ch_table[@Subject 1]")="House rose"</formula>
    </cfRule>
  </conditionalFormatting>
  <conditionalFormatting sqref="B1021:M1021">
    <cfRule type="expression" dxfId="121" priority="8">
      <formula>INDIRECT("ch_table[@Subject 1]")="House rose"</formula>
    </cfRule>
  </conditionalFormatting>
  <conditionalFormatting sqref="B1038:M1038">
    <cfRule type="expression" dxfId="120" priority="5">
      <formula>INDIRECT("ch_table[@Subject 1]")="House rose"</formula>
    </cfRule>
  </conditionalFormatting>
  <conditionalFormatting sqref="B1050:M1050">
    <cfRule type="expression" dxfId="119" priority="2">
      <formula>INDIRECT("ch_table[@Subject 1]")="House rose"</formula>
    </cfRule>
  </conditionalFormatting>
  <conditionalFormatting sqref="C373">
    <cfRule type="expression" dxfId="118" priority="184">
      <formula>INDIRECT("ch_table[@Subject 1]")="House rose"</formula>
    </cfRule>
  </conditionalFormatting>
  <conditionalFormatting sqref="D334:D336">
    <cfRule type="expression" dxfId="117" priority="202">
      <formula>INDIRECT("ch_table[@Subject 1]")="House rose"</formula>
    </cfRule>
  </conditionalFormatting>
  <conditionalFormatting sqref="D373:D376">
    <cfRule type="expression" dxfId="116" priority="173">
      <formula>INDIRECT("ch_table[@Subject 1]")="House rose"</formula>
    </cfRule>
  </conditionalFormatting>
  <conditionalFormatting sqref="D387:D396">
    <cfRule type="expression" dxfId="115" priority="172">
      <formula>INDIRECT("ch_table[@Subject 1]")="House rose"</formula>
    </cfRule>
  </conditionalFormatting>
  <conditionalFormatting sqref="D398:D406">
    <cfRule type="expression" dxfId="114" priority="170">
      <formula>INDIRECT("ch_table[@Subject 1]")="House rose"</formula>
    </cfRule>
  </conditionalFormatting>
  <conditionalFormatting sqref="D408:D418">
    <cfRule type="expression" dxfId="113" priority="168">
      <formula>INDIRECT("ch_table[@Subject 1]")="House rose"</formula>
    </cfRule>
  </conditionalFormatting>
  <conditionalFormatting sqref="D420:D430">
    <cfRule type="expression" dxfId="112" priority="165">
      <formula>INDIRECT("ch_table[@Subject 1]")="House rose"</formula>
    </cfRule>
  </conditionalFormatting>
  <conditionalFormatting sqref="D432:D437">
    <cfRule type="expression" dxfId="111" priority="163">
      <formula>INDIRECT("ch_table[@Subject 1]")="House rose"</formula>
    </cfRule>
  </conditionalFormatting>
  <conditionalFormatting sqref="D439:D448">
    <cfRule type="expression" dxfId="110" priority="161">
      <formula>INDIRECT("ch_table[@Subject 1]")="House rose"</formula>
    </cfRule>
  </conditionalFormatting>
  <conditionalFormatting sqref="D450:D457">
    <cfRule type="expression" dxfId="109" priority="159">
      <formula>INDIRECT("ch_table[@Subject 1]")="House rose"</formula>
    </cfRule>
  </conditionalFormatting>
  <conditionalFormatting sqref="D459:D467">
    <cfRule type="expression" dxfId="108" priority="157">
      <formula>INDIRECT("ch_table[@Subject 1]")="House rose"</formula>
    </cfRule>
  </conditionalFormatting>
  <conditionalFormatting sqref="D469:D476">
    <cfRule type="expression" dxfId="107" priority="155">
      <formula>INDIRECT("ch_table[@Subject 1]")="House rose"</formula>
    </cfRule>
  </conditionalFormatting>
  <conditionalFormatting sqref="D478:D489">
    <cfRule type="expression" dxfId="106" priority="153">
      <formula>INDIRECT("ch_table[@Subject 1]")="House rose"</formula>
    </cfRule>
  </conditionalFormatting>
  <conditionalFormatting sqref="D491:D499">
    <cfRule type="expression" dxfId="105" priority="151">
      <formula>INDIRECT("ch_table[@Subject 1]")="House rose"</formula>
    </cfRule>
  </conditionalFormatting>
  <conditionalFormatting sqref="D501:D512">
    <cfRule type="expression" dxfId="104" priority="149">
      <formula>INDIRECT("ch_table[@Subject 1]")="House rose"</formula>
    </cfRule>
  </conditionalFormatting>
  <conditionalFormatting sqref="D514:D526">
    <cfRule type="expression" dxfId="103" priority="147">
      <formula>INDIRECT("ch_table[@Subject 1]")="House rose"</formula>
    </cfRule>
  </conditionalFormatting>
  <conditionalFormatting sqref="D528:D534">
    <cfRule type="expression" dxfId="102" priority="141">
      <formula>INDIRECT("ch_table[@Subject 1]")="House rose"</formula>
    </cfRule>
  </conditionalFormatting>
  <conditionalFormatting sqref="D536:D544">
    <cfRule type="expression" dxfId="101" priority="139">
      <formula>INDIRECT("ch_table[@Subject 1]")="House rose"</formula>
    </cfRule>
  </conditionalFormatting>
  <conditionalFormatting sqref="D546:D555">
    <cfRule type="expression" dxfId="100" priority="137">
      <formula>INDIRECT("ch_table[@Subject 1]")="House rose"</formula>
    </cfRule>
  </conditionalFormatting>
  <conditionalFormatting sqref="D557:D567">
    <cfRule type="expression" dxfId="99" priority="135">
      <formula>INDIRECT("ch_table[@Subject 1]")="House rose"</formula>
    </cfRule>
  </conditionalFormatting>
  <conditionalFormatting sqref="D569:D577">
    <cfRule type="expression" dxfId="98" priority="133">
      <formula>INDIRECT("ch_table[@Subject 1]")="House rose"</formula>
    </cfRule>
  </conditionalFormatting>
  <conditionalFormatting sqref="D579:D582">
    <cfRule type="expression" dxfId="97" priority="131">
      <formula>INDIRECT("ch_table[@Subject 1]")="House rose"</formula>
    </cfRule>
  </conditionalFormatting>
  <conditionalFormatting sqref="D584:D592">
    <cfRule type="expression" dxfId="96" priority="128">
      <formula>INDIRECT("ch_table[@Subject 1]")="House rose"</formula>
    </cfRule>
  </conditionalFormatting>
  <conditionalFormatting sqref="D594:D603">
    <cfRule type="expression" dxfId="95" priority="126">
      <formula>INDIRECT("ch_table[@Subject 1]")="House rose"</formula>
    </cfRule>
  </conditionalFormatting>
  <conditionalFormatting sqref="D605:D610">
    <cfRule type="expression" dxfId="94" priority="123">
      <formula>INDIRECT("ch_table[@Subject 1]")="House rose"</formula>
    </cfRule>
  </conditionalFormatting>
  <conditionalFormatting sqref="D612:D617">
    <cfRule type="expression" dxfId="93" priority="120">
      <formula>INDIRECT("ch_table[@Subject 1]")="House rose"</formula>
    </cfRule>
  </conditionalFormatting>
  <conditionalFormatting sqref="D619:D627">
    <cfRule type="expression" dxfId="92" priority="118">
      <formula>INDIRECT("ch_table[@Subject 1]")="House rose"</formula>
    </cfRule>
  </conditionalFormatting>
  <conditionalFormatting sqref="D629:D637">
    <cfRule type="expression" dxfId="91" priority="116">
      <formula>INDIRECT("ch_table[@Subject 1]")="House rose"</formula>
    </cfRule>
  </conditionalFormatting>
  <conditionalFormatting sqref="D639:D650">
    <cfRule type="expression" dxfId="90" priority="114">
      <formula>INDIRECT("ch_table[@Subject 1]")="House rose"</formula>
    </cfRule>
  </conditionalFormatting>
  <conditionalFormatting sqref="D662:D666">
    <cfRule type="expression" dxfId="89" priority="109">
      <formula>INDIRECT("ch_table[@Subject 1]")="House rose"</formula>
    </cfRule>
  </conditionalFormatting>
  <conditionalFormatting sqref="D668:D674">
    <cfRule type="expression" dxfId="88" priority="106">
      <formula>INDIRECT("ch_table[@Subject 1]")="House rose"</formula>
    </cfRule>
  </conditionalFormatting>
  <conditionalFormatting sqref="D676:D686">
    <cfRule type="expression" dxfId="87" priority="102">
      <formula>INDIRECT("ch_table[@Subject 1]")="House rose"</formula>
    </cfRule>
  </conditionalFormatting>
  <conditionalFormatting sqref="D688:D696">
    <cfRule type="expression" dxfId="86" priority="99">
      <formula>INDIRECT("ch_table[@Subject 1]")="House rose"</formula>
    </cfRule>
  </conditionalFormatting>
  <conditionalFormatting sqref="D698:D706">
    <cfRule type="expression" dxfId="85" priority="96">
      <formula>INDIRECT("ch_table[@Subject 1]")="House rose"</formula>
    </cfRule>
  </conditionalFormatting>
  <conditionalFormatting sqref="D708:D712">
    <cfRule type="expression" dxfId="84" priority="92">
      <formula>INDIRECT("ch_table[@Subject 1]")="House rose"</formula>
    </cfRule>
  </conditionalFormatting>
  <conditionalFormatting sqref="D714:D723">
    <cfRule type="expression" dxfId="83" priority="89">
      <formula>INDIRECT("ch_table[@Subject 1]")="House rose"</formula>
    </cfRule>
  </conditionalFormatting>
  <conditionalFormatting sqref="D725:D736">
    <cfRule type="expression" dxfId="82" priority="85">
      <formula>INDIRECT("ch_table[@Subject 1]")="House rose"</formula>
    </cfRule>
  </conditionalFormatting>
  <conditionalFormatting sqref="D738:D746">
    <cfRule type="expression" dxfId="81" priority="82">
      <formula>INDIRECT("ch_table[@Subject 1]")="House rose"</formula>
    </cfRule>
  </conditionalFormatting>
  <conditionalFormatting sqref="D748:D756">
    <cfRule type="expression" dxfId="80" priority="79">
      <formula>INDIRECT("ch_table[@Subject 1]")="House rose"</formula>
    </cfRule>
  </conditionalFormatting>
  <conditionalFormatting sqref="D758:D768">
    <cfRule type="expression" dxfId="79" priority="76">
      <formula>INDIRECT("ch_table[@Subject 1]")="House rose"</formula>
    </cfRule>
  </conditionalFormatting>
  <conditionalFormatting sqref="D770:D778">
    <cfRule type="expression" dxfId="78" priority="72">
      <formula>INDIRECT("ch_table[@Subject 1]")="House rose"</formula>
    </cfRule>
  </conditionalFormatting>
  <conditionalFormatting sqref="D780:D789">
    <cfRule type="expression" dxfId="77" priority="69">
      <formula>INDIRECT("ch_table[@Subject 1]")="House rose"</formula>
    </cfRule>
  </conditionalFormatting>
  <conditionalFormatting sqref="D791:D802">
    <cfRule type="expression" dxfId="76" priority="66">
      <formula>INDIRECT("ch_table[@Subject 1]")="House rose"</formula>
    </cfRule>
  </conditionalFormatting>
  <conditionalFormatting sqref="D804:D813">
    <cfRule type="expression" dxfId="75" priority="63">
      <formula>INDIRECT("ch_table[@Subject 1]")="House rose"</formula>
    </cfRule>
  </conditionalFormatting>
  <conditionalFormatting sqref="D815:D825">
    <cfRule type="expression" dxfId="74" priority="60">
      <formula>INDIRECT("ch_table[@Subject 1]")="House rose"</formula>
    </cfRule>
  </conditionalFormatting>
  <conditionalFormatting sqref="D827:D835">
    <cfRule type="expression" dxfId="73" priority="57">
      <formula>INDIRECT("ch_table[@Subject 1]")="House rose"</formula>
    </cfRule>
  </conditionalFormatting>
  <conditionalFormatting sqref="D837:D844">
    <cfRule type="expression" dxfId="72" priority="54">
      <formula>INDIRECT("ch_table[@Subject 1]")="House rose"</formula>
    </cfRule>
  </conditionalFormatting>
  <conditionalFormatting sqref="D846:D859">
    <cfRule type="expression" dxfId="71" priority="51">
      <formula>INDIRECT("ch_table[@Subject 1]")="House rose"</formula>
    </cfRule>
  </conditionalFormatting>
  <conditionalFormatting sqref="D861:D870">
    <cfRule type="expression" dxfId="70" priority="48">
      <formula>INDIRECT("ch_table[@Subject 1]")="House rose"</formula>
    </cfRule>
  </conditionalFormatting>
  <conditionalFormatting sqref="D872:D881">
    <cfRule type="expression" dxfId="69" priority="45">
      <formula>INDIRECT("ch_table[@Subject 1]")="House rose"</formula>
    </cfRule>
  </conditionalFormatting>
  <conditionalFormatting sqref="D883:D889">
    <cfRule type="expression" dxfId="68" priority="42">
      <formula>INDIRECT("ch_table[@Subject 1]")="House rose"</formula>
    </cfRule>
  </conditionalFormatting>
  <conditionalFormatting sqref="D891:D900">
    <cfRule type="expression" dxfId="67" priority="39">
      <formula>INDIRECT("ch_table[@Subject 1]")="House rose"</formula>
    </cfRule>
  </conditionalFormatting>
  <conditionalFormatting sqref="D902:D912">
    <cfRule type="expression" dxfId="66" priority="36">
      <formula>INDIRECT("ch_table[@Subject 1]")="House rose"</formula>
    </cfRule>
  </conditionalFormatting>
  <conditionalFormatting sqref="D914:D923">
    <cfRule type="expression" dxfId="65" priority="33">
      <formula>INDIRECT("ch_table[@Subject 1]")="House rose"</formula>
    </cfRule>
  </conditionalFormatting>
  <conditionalFormatting sqref="D925:D933">
    <cfRule type="expression" dxfId="64" priority="30">
      <formula>INDIRECT("ch_table[@Subject 1]")="House rose"</formula>
    </cfRule>
  </conditionalFormatting>
  <conditionalFormatting sqref="D935:D944">
    <cfRule type="expression" dxfId="63" priority="27">
      <formula>INDIRECT("ch_table[@Subject 1]")="House rose"</formula>
    </cfRule>
  </conditionalFormatting>
  <conditionalFormatting sqref="D946:D955">
    <cfRule type="expression" dxfId="62" priority="24">
      <formula>INDIRECT("ch_table[@Subject 1]")="House rose"</formula>
    </cfRule>
  </conditionalFormatting>
  <conditionalFormatting sqref="D957:D967">
    <cfRule type="expression" dxfId="61" priority="21">
      <formula>INDIRECT("ch_table[@Subject 1]")="House rose"</formula>
    </cfRule>
  </conditionalFormatting>
  <conditionalFormatting sqref="D969:D982">
    <cfRule type="expression" dxfId="60" priority="18">
      <formula>INDIRECT("ch_table[@Subject 1]")="House rose"</formula>
    </cfRule>
  </conditionalFormatting>
  <conditionalFormatting sqref="D984:D991">
    <cfRule type="expression" dxfId="59" priority="15">
      <formula>INDIRECT("ch_table[@Subject 1]")="House rose"</formula>
    </cfRule>
  </conditionalFormatting>
  <conditionalFormatting sqref="D993:D1003">
    <cfRule type="expression" dxfId="58" priority="12">
      <formula>INDIRECT("ch_table[@Subject 1]")="House rose"</formula>
    </cfRule>
  </conditionalFormatting>
  <conditionalFormatting sqref="D1005:D1020">
    <cfRule type="expression" dxfId="57" priority="9">
      <formula>INDIRECT("ch_table[@Subject 1]")="House rose"</formula>
    </cfRule>
  </conditionalFormatting>
  <conditionalFormatting sqref="D1022:D1037">
    <cfRule type="expression" dxfId="56" priority="6">
      <formula>INDIRECT("ch_table[@Subject 1]")="House rose"</formula>
    </cfRule>
  </conditionalFormatting>
  <conditionalFormatting sqref="D1039:D1049">
    <cfRule type="expression" dxfId="55" priority="3">
      <formula>INDIRECT("ch_table[@Subject 1]")="House rose"</formula>
    </cfRule>
  </conditionalFormatting>
  <conditionalFormatting sqref="E319">
    <cfRule type="expression" dxfId="54" priority="215">
      <formula>INDIRECT("ch_table[@Subject 1]")="House rose"</formula>
    </cfRule>
  </conditionalFormatting>
  <conditionalFormatting sqref="E373">
    <cfRule type="expression" dxfId="53" priority="179">
      <formula>INDIRECT("ch_table[@Subject 1]")="House rose"</formula>
    </cfRule>
  </conditionalFormatting>
  <pageMargins left="0.75" right="0.75" top="1" bottom="1" header="0.5" footer="0.5"/>
  <pageSetup paperSize="9"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5E7308-D537-4131-BC57-EF878C498CAC}">
          <x14:formula1>
            <xm:f>'Subject list - Chamber'!$A$2:$A$56</xm:f>
          </x14:formula1>
          <xm:sqref>D2:D155 D157:D1050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1A1A4-09A3-824D-9F78-407D1C5298CD}">
  <sheetPr>
    <outlinePr summaryRight="0"/>
  </sheetPr>
  <dimension ref="A1:K503"/>
  <sheetViews>
    <sheetView zoomScale="68" workbookViewId="0">
      <pane ySplit="1" topLeftCell="A420" activePane="bottomLeft" state="frozen"/>
      <selection pane="bottomLeft" activeCell="E1" sqref="E1"/>
    </sheetView>
  </sheetViews>
  <sheetFormatPr baseColWidth="10" defaultColWidth="11.5" defaultRowHeight="15" customHeight="1" x14ac:dyDescent="0.2"/>
  <cols>
    <col min="1" max="1" width="6.5" style="16" customWidth="1"/>
    <col min="2" max="2" width="12.6640625" style="16" customWidth="1"/>
    <col min="3" max="3" width="11" style="14" customWidth="1"/>
    <col min="4" max="4" width="29.6640625" style="17" customWidth="1"/>
    <col min="5" max="5" width="83.5" style="18" customWidth="1"/>
    <col min="6" max="6" width="21.1640625" style="17" customWidth="1"/>
    <col min="7" max="7" width="12" style="14" customWidth="1"/>
    <col min="8" max="8" width="12.1640625" style="14" customWidth="1"/>
    <col min="9" max="9" width="10.33203125" style="19" customWidth="1"/>
    <col min="10" max="10" width="9" style="14" customWidth="1"/>
    <col min="11" max="11" width="9" style="32" customWidth="1"/>
    <col min="12" max="16384" width="11.5" style="17"/>
  </cols>
  <sheetData>
    <row r="1" spans="1:11" s="15" customFormat="1" ht="75" customHeight="1" x14ac:dyDescent="0.2">
      <c r="A1" s="26" t="s">
        <v>0</v>
      </c>
      <c r="B1" s="26" t="s">
        <v>1</v>
      </c>
      <c r="C1" s="27" t="s">
        <v>2</v>
      </c>
      <c r="D1" s="28" t="s">
        <v>3</v>
      </c>
      <c r="E1" s="29" t="s">
        <v>4</v>
      </c>
      <c r="F1" s="28" t="s">
        <v>5</v>
      </c>
      <c r="G1" s="30" t="s">
        <v>6</v>
      </c>
      <c r="H1" s="30" t="s">
        <v>7</v>
      </c>
      <c r="I1" s="31" t="s">
        <v>8</v>
      </c>
      <c r="J1" s="30" t="s">
        <v>122</v>
      </c>
      <c r="K1" s="31" t="s">
        <v>123</v>
      </c>
    </row>
    <row r="2" spans="1:11" ht="15" customHeight="1" x14ac:dyDescent="0.2">
      <c r="A2" s="25">
        <v>1</v>
      </c>
      <c r="B2" s="21">
        <v>45246</v>
      </c>
      <c r="C2" s="22">
        <v>0.5625</v>
      </c>
      <c r="D2" s="20" t="s">
        <v>124</v>
      </c>
      <c r="E2" s="23" t="s">
        <v>125</v>
      </c>
      <c r="F2" s="20"/>
      <c r="G2" s="22" cm="1">
        <f t="array" ref="G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4.5833333333333282E-2</v>
      </c>
      <c r="H2" s="22" t="str">
        <f>IF(wh_table[[#This Row],[Subject 1]]&lt;&gt;"Sitting Adjourned", "", SUMIF(wh_table[Day], wh_table[[#This Row],[Day]],wh_table[Duration]))</f>
        <v/>
      </c>
      <c r="I2" s="24">
        <f>SUM(INDEX(wh_table[Duration],1):wh_table[[#This Row],[Duration]])</f>
        <v>4.5833333333333282E-2</v>
      </c>
      <c r="J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4.5833333333333282E-2</v>
      </c>
    </row>
    <row r="3" spans="1:11" ht="15" customHeight="1" x14ac:dyDescent="0.2">
      <c r="A3" s="25">
        <v>1</v>
      </c>
      <c r="B3" s="21">
        <v>45246</v>
      </c>
      <c r="C3" s="22">
        <v>0.60833333333333328</v>
      </c>
      <c r="D3" s="20" t="s">
        <v>15</v>
      </c>
      <c r="E3" s="23"/>
      <c r="F3" s="20"/>
      <c r="G3" s="22" cm="1">
        <f t="array" ref="G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1.6666666666666718E-2</v>
      </c>
      <c r="H3" s="22" t="str">
        <f>IF(wh_table[[#This Row],[Subject 1]]&lt;&gt;"Sitting Adjourned", "", SUMIF(wh_table[Day], wh_table[[#This Row],[Day]],wh_table[Duration]))</f>
        <v/>
      </c>
      <c r="I3" s="24">
        <f>SUM(INDEX(wh_table[Duration],1):wh_table[[#This Row],[Duration]])</f>
        <v>6.25E-2</v>
      </c>
      <c r="J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6.25E-2</v>
      </c>
    </row>
    <row r="4" spans="1:11" ht="15" customHeight="1" x14ac:dyDescent="0.2">
      <c r="A4" s="25">
        <v>1</v>
      </c>
      <c r="B4" s="21">
        <v>45246</v>
      </c>
      <c r="C4" s="22">
        <v>0.625</v>
      </c>
      <c r="D4" s="20" t="s">
        <v>124</v>
      </c>
      <c r="E4" s="23" t="s">
        <v>126</v>
      </c>
      <c r="F4" s="20"/>
      <c r="G4" s="22" cm="1">
        <f t="array" ref="G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3.6111111111111094E-2</v>
      </c>
      <c r="H4" s="22" t="str">
        <f>IF(wh_table[[#This Row],[Subject 1]]&lt;&gt;"Sitting Adjourned", "", SUMIF(wh_table[Day], wh_table[[#This Row],[Day]],wh_table[Duration]))</f>
        <v/>
      </c>
      <c r="I4" s="24">
        <f>SUM(INDEX(wh_table[Duration],1):wh_table[[#This Row],[Duration]])</f>
        <v>9.8611111111111094E-2</v>
      </c>
      <c r="J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9.8611111111111094E-2</v>
      </c>
    </row>
    <row r="5" spans="1:11" ht="15" customHeight="1" x14ac:dyDescent="0.2">
      <c r="A5" s="25">
        <v>1</v>
      </c>
      <c r="B5" s="21">
        <v>45246</v>
      </c>
      <c r="C5" s="22">
        <v>0.66111111111111109</v>
      </c>
      <c r="D5" s="20" t="s">
        <v>127</v>
      </c>
      <c r="E5" s="23"/>
      <c r="F5" s="20"/>
      <c r="G5" s="22" t="str" cm="1">
        <f t="array" ref="G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5" s="22">
        <f>IF(wh_table[[#This Row],[Subject 1]]&lt;&gt;"Sitting Adjourned", "", SUMIF(wh_table[Day], wh_table[[#This Row],[Day]],wh_table[Duration]))</f>
        <v>9.8611111111111094E-2</v>
      </c>
      <c r="I5" s="24">
        <f>SUM(INDEX(wh_table[Duration],1):wh_table[[#This Row],[Duration]])</f>
        <v>9.8611111111111094E-2</v>
      </c>
      <c r="J5" s="22">
        <f>IF(wh_table[[#This Row],[Subject 1]]&lt;&gt;"Sitting Adjourned", "", SUMIFS(wh_table[Duration], wh_table[Day], wh_table[[#This Row],[Day]], wh_table[Tags], "&lt;&gt;[Questions]", wh_table[Tags], "&lt;&gt;[Questions][Divisions]"))</f>
        <v>9.8611111111111094E-2</v>
      </c>
      <c r="K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9.8611111111111094E-2</v>
      </c>
    </row>
    <row r="6" spans="1:11" ht="15" customHeight="1" x14ac:dyDescent="0.2">
      <c r="A6" s="25">
        <v>2</v>
      </c>
      <c r="B6" s="21">
        <v>45250</v>
      </c>
      <c r="C6" s="22">
        <v>0.60416666666666663</v>
      </c>
      <c r="D6" s="20" t="s">
        <v>128</v>
      </c>
      <c r="E6" s="23" t="s">
        <v>129</v>
      </c>
      <c r="F6" s="20"/>
      <c r="G6" s="22" cm="1">
        <f t="array" ref="G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0.10833333333333339</v>
      </c>
      <c r="H6" s="22" t="str">
        <f>IF(wh_table[[#This Row],[Subject 1]]&lt;&gt;"Sitting Adjourned", "", SUMIF(wh_table[Day], wh_table[[#This Row],[Day]],wh_table[Duration]))</f>
        <v/>
      </c>
      <c r="I6" s="24">
        <f>SUM(INDEX(wh_table[Duration],1):wh_table[[#This Row],[Duration]])</f>
        <v>0.20694444444444449</v>
      </c>
      <c r="J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0.20694444444444449</v>
      </c>
    </row>
    <row r="7" spans="1:11" ht="15" customHeight="1" x14ac:dyDescent="0.2">
      <c r="A7" s="25">
        <v>2</v>
      </c>
      <c r="B7" s="21">
        <v>45250</v>
      </c>
      <c r="C7" s="22">
        <v>0.71250000000000002</v>
      </c>
      <c r="D7" s="20" t="s">
        <v>127</v>
      </c>
      <c r="E7" s="23"/>
      <c r="F7" s="20"/>
      <c r="G7" s="22" t="str" cm="1">
        <f t="array" ref="G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7" s="22">
        <f>IF(wh_table[[#This Row],[Subject 1]]&lt;&gt;"Sitting Adjourned", "", SUMIF(wh_table[Day], wh_table[[#This Row],[Day]],wh_table[Duration]))</f>
        <v>0.10833333333333339</v>
      </c>
      <c r="I7" s="24">
        <f>SUM(INDEX(wh_table[Duration],1):wh_table[[#This Row],[Duration]])</f>
        <v>0.20694444444444449</v>
      </c>
      <c r="J7" s="22">
        <f>IF(wh_table[[#This Row],[Subject 1]]&lt;&gt;"Sitting Adjourned", "", SUMIFS(wh_table[Duration], wh_table[Day], wh_table[[#This Row],[Day]], wh_table[Tags], "&lt;&gt;[Questions]", wh_table[Tags], "&lt;&gt;[Questions][Divisions]"))</f>
        <v>0.10833333333333339</v>
      </c>
      <c r="K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0.20694444444444449</v>
      </c>
    </row>
    <row r="8" spans="1:11" ht="15" customHeight="1" x14ac:dyDescent="0.2">
      <c r="A8" s="25">
        <v>3</v>
      </c>
      <c r="B8" s="21">
        <v>45251</v>
      </c>
      <c r="C8" s="22">
        <v>0.39583333333333331</v>
      </c>
      <c r="D8" s="20" t="s">
        <v>124</v>
      </c>
      <c r="E8" s="23" t="s">
        <v>130</v>
      </c>
      <c r="F8" s="20"/>
      <c r="G8" s="22" cm="1">
        <f t="array" ref="G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8" s="22" t="str">
        <f>IF(wh_table[[#This Row],[Subject 1]]&lt;&gt;"Sitting Adjourned", "", SUMIF(wh_table[Day], wh_table[[#This Row],[Day]],wh_table[Duration]))</f>
        <v/>
      </c>
      <c r="I8" s="24">
        <f>SUM(INDEX(wh_table[Duration],1):wh_table[[#This Row],[Duration]])</f>
        <v>0.26944444444444449</v>
      </c>
      <c r="J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0.26944444444444449</v>
      </c>
    </row>
    <row r="9" spans="1:11" ht="15" customHeight="1" x14ac:dyDescent="0.2">
      <c r="A9" s="25">
        <v>3</v>
      </c>
      <c r="B9" s="21">
        <v>45251</v>
      </c>
      <c r="C9" s="22">
        <v>0.45833333333333331</v>
      </c>
      <c r="D9" s="20" t="s">
        <v>124</v>
      </c>
      <c r="E9" s="23" t="s">
        <v>131</v>
      </c>
      <c r="F9" s="20"/>
      <c r="G9" s="22" cm="1">
        <f t="array" ref="G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1.6666666666666718E-2</v>
      </c>
      <c r="H9" s="22" t="str">
        <f>IF(wh_table[[#This Row],[Subject 1]]&lt;&gt;"Sitting Adjourned", "", SUMIF(wh_table[Day], wh_table[[#This Row],[Day]],wh_table[Duration]))</f>
        <v/>
      </c>
      <c r="I9" s="24">
        <f>SUM(INDEX(wh_table[Duration],1):wh_table[[#This Row],[Duration]])</f>
        <v>0.2861111111111112</v>
      </c>
      <c r="J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0.2861111111111112</v>
      </c>
    </row>
    <row r="10" spans="1:11" ht="15" customHeight="1" x14ac:dyDescent="0.2">
      <c r="A10" s="25">
        <v>3</v>
      </c>
      <c r="B10" s="21">
        <v>45251</v>
      </c>
      <c r="C10" s="22">
        <v>0.47500000000000003</v>
      </c>
      <c r="D10" s="20" t="s">
        <v>15</v>
      </c>
      <c r="E10" s="23"/>
      <c r="F10" s="20" t="s">
        <v>132</v>
      </c>
      <c r="G10" s="22" cm="1">
        <f t="array" ref="G1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0.1291666666666666</v>
      </c>
      <c r="H10" s="22" t="str">
        <f>IF(wh_table[[#This Row],[Subject 1]]&lt;&gt;"Sitting Adjourned", "", SUMIF(wh_table[Day], wh_table[[#This Row],[Day]],wh_table[Duration]))</f>
        <v/>
      </c>
      <c r="I10" s="24">
        <f>SUM(INDEX(wh_table[Duration],1):wh_table[[#This Row],[Duration]])</f>
        <v>0.4152777777777778</v>
      </c>
      <c r="J1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0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11" spans="1:11" ht="15" customHeight="1" x14ac:dyDescent="0.2">
      <c r="A11" s="25">
        <v>3</v>
      </c>
      <c r="B11" s="21">
        <v>45251</v>
      </c>
      <c r="C11" s="22">
        <v>0.60416666666666663</v>
      </c>
      <c r="D11" s="20" t="s">
        <v>124</v>
      </c>
      <c r="E11" s="23" t="s">
        <v>133</v>
      </c>
      <c r="F11" s="20"/>
      <c r="G11" s="22" cm="1">
        <f t="array" ref="G1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11" s="22" t="str">
        <f>IF(wh_table[[#This Row],[Subject 1]]&lt;&gt;"Sitting Adjourned", "", SUMIF(wh_table[Day], wh_table[[#This Row],[Day]],wh_table[Duration]))</f>
        <v/>
      </c>
      <c r="I11" s="24">
        <f>SUM(INDEX(wh_table[Duration],1):wh_table[[#This Row],[Duration]])</f>
        <v>0.4777777777777778</v>
      </c>
      <c r="J1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0.3486111111111112</v>
      </c>
    </row>
    <row r="12" spans="1:11" ht="15" customHeight="1" x14ac:dyDescent="0.2">
      <c r="A12" s="25">
        <v>3</v>
      </c>
      <c r="B12" s="21">
        <v>45251</v>
      </c>
      <c r="C12" s="22">
        <v>0.66666666666666663</v>
      </c>
      <c r="D12" s="20" t="s">
        <v>124</v>
      </c>
      <c r="E12" s="23" t="s">
        <v>134</v>
      </c>
      <c r="F12" s="20"/>
      <c r="G12" s="22" cm="1">
        <f t="array" ref="G1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1.736111111111116E-2</v>
      </c>
      <c r="H12" s="22" t="str">
        <f>IF(wh_table[[#This Row],[Subject 1]]&lt;&gt;"Sitting Adjourned", "", SUMIF(wh_table[Day], wh_table[[#This Row],[Day]],wh_table[Duration]))</f>
        <v/>
      </c>
      <c r="I12" s="24">
        <f>SUM(INDEX(wh_table[Duration],1):wh_table[[#This Row],[Duration]])</f>
        <v>0.49513888888888896</v>
      </c>
      <c r="J1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0.36597222222222237</v>
      </c>
    </row>
    <row r="13" spans="1:11" ht="15" customHeight="1" x14ac:dyDescent="0.2">
      <c r="A13" s="25">
        <v>3</v>
      </c>
      <c r="B13" s="21">
        <v>45251</v>
      </c>
      <c r="C13" s="22">
        <v>0.68402777777777779</v>
      </c>
      <c r="D13" s="20" t="s">
        <v>124</v>
      </c>
      <c r="E13" s="23" t="s">
        <v>135</v>
      </c>
      <c r="F13" s="20"/>
      <c r="G13" s="22" cm="1">
        <f t="array" ref="G1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4.513888888888884E-2</v>
      </c>
      <c r="H13" s="22" t="str">
        <f>IF(wh_table[[#This Row],[Subject 1]]&lt;&gt;"Sitting Adjourned", "", SUMIF(wh_table[Day], wh_table[[#This Row],[Day]],wh_table[Duration]))</f>
        <v/>
      </c>
      <c r="I13" s="24">
        <f>SUM(INDEX(wh_table[Duration],1):wh_table[[#This Row],[Duration]])</f>
        <v>0.54027777777777786</v>
      </c>
      <c r="J1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0.4111111111111112</v>
      </c>
    </row>
    <row r="14" spans="1:11" ht="15" customHeight="1" x14ac:dyDescent="0.2">
      <c r="A14" s="25">
        <v>3</v>
      </c>
      <c r="B14" s="21">
        <v>45251</v>
      </c>
      <c r="C14" s="22">
        <v>0.72916666666666663</v>
      </c>
      <c r="D14" s="20" t="s">
        <v>127</v>
      </c>
      <c r="E14" s="23"/>
      <c r="F14" s="20"/>
      <c r="G14" s="22" t="str" cm="1">
        <f t="array" ref="G1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4" s="22">
        <f>IF(wh_table[[#This Row],[Subject 1]]&lt;&gt;"Sitting Adjourned", "", SUMIF(wh_table[Day], wh_table[[#This Row],[Day]],wh_table[Duration]))</f>
        <v>0.33333333333333331</v>
      </c>
      <c r="I14" s="24">
        <f>SUM(INDEX(wh_table[Duration],1):wh_table[[#This Row],[Duration]])</f>
        <v>0.54027777777777786</v>
      </c>
      <c r="J14" s="22">
        <f>IF(wh_table[[#This Row],[Subject 1]]&lt;&gt;"Sitting Adjourned", "", SUMIFS(wh_table[Duration], wh_table[Day], wh_table[[#This Row],[Day]], wh_table[Tags], "&lt;&gt;[Questions]", wh_table[Tags], "&lt;&gt;[Questions][Divisions]"))</f>
        <v>0.20416666666666672</v>
      </c>
      <c r="K1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0.4111111111111112</v>
      </c>
    </row>
    <row r="15" spans="1:11" ht="15" customHeight="1" x14ac:dyDescent="0.2">
      <c r="A15" s="25">
        <v>4</v>
      </c>
      <c r="B15" s="21">
        <v>45252</v>
      </c>
      <c r="C15" s="22">
        <v>0.45833333333333331</v>
      </c>
      <c r="D15" s="20" t="s">
        <v>124</v>
      </c>
      <c r="E15" s="23" t="s">
        <v>136</v>
      </c>
      <c r="F15" s="20"/>
      <c r="G15" s="22" cm="1">
        <f t="array" ref="G1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1.4583333333333337E-2</v>
      </c>
      <c r="H15" s="22" t="str">
        <f>IF(wh_table[[#This Row],[Subject 1]]&lt;&gt;"Sitting Adjourned", "", SUMIF(wh_table[Day], wh_table[[#This Row],[Day]],wh_table[Duration]))</f>
        <v/>
      </c>
      <c r="I15" s="24">
        <f>SUM(INDEX(wh_table[Duration],1):wh_table[[#This Row],[Duration]])</f>
        <v>0.55486111111111125</v>
      </c>
      <c r="J1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0.42569444444444454</v>
      </c>
    </row>
    <row r="16" spans="1:11" ht="15" customHeight="1" x14ac:dyDescent="0.2">
      <c r="A16" s="25">
        <v>4</v>
      </c>
      <c r="B16" s="21">
        <v>45252</v>
      </c>
      <c r="C16" s="22">
        <v>0.47291666666666665</v>
      </c>
      <c r="D16" s="20" t="s">
        <v>15</v>
      </c>
      <c r="E16" s="23"/>
      <c r="F16" s="20" t="s">
        <v>132</v>
      </c>
      <c r="G16" s="22" cm="1">
        <f t="array" ref="G1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0.13124999999999998</v>
      </c>
      <c r="H16" s="22" t="str">
        <f>IF(wh_table[[#This Row],[Subject 1]]&lt;&gt;"Sitting Adjourned", "", SUMIF(wh_table[Day], wh_table[[#This Row],[Day]],wh_table[Duration]))</f>
        <v/>
      </c>
      <c r="I16" s="24">
        <f>SUM(INDEX(wh_table[Duration],1):wh_table[[#This Row],[Duration]])</f>
        <v>0.68611111111111123</v>
      </c>
      <c r="J1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6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17" spans="1:11" ht="15" customHeight="1" x14ac:dyDescent="0.2">
      <c r="A17" s="25">
        <v>4</v>
      </c>
      <c r="B17" s="21">
        <v>45252</v>
      </c>
      <c r="C17" s="22">
        <v>0.60416666666666663</v>
      </c>
      <c r="D17" s="20" t="s">
        <v>124</v>
      </c>
      <c r="E17" s="23" t="s">
        <v>137</v>
      </c>
      <c r="F17" s="20"/>
      <c r="G17" s="22" cm="1">
        <f t="array" ref="G1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17" s="22" t="str">
        <f>IF(wh_table[[#This Row],[Subject 1]]&lt;&gt;"Sitting Adjourned", "", SUMIF(wh_table[Day], wh_table[[#This Row],[Day]],wh_table[Duration]))</f>
        <v/>
      </c>
      <c r="I17" s="24">
        <f>SUM(INDEX(wh_table[Duration],1):wh_table[[#This Row],[Duration]])</f>
        <v>0.74861111111111123</v>
      </c>
      <c r="J1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0.48819444444444454</v>
      </c>
    </row>
    <row r="18" spans="1:11" ht="15" customHeight="1" x14ac:dyDescent="0.2">
      <c r="A18" s="25">
        <v>4</v>
      </c>
      <c r="B18" s="21">
        <v>45252</v>
      </c>
      <c r="C18" s="22">
        <v>0.66666666666666663</v>
      </c>
      <c r="D18" s="20" t="s">
        <v>124</v>
      </c>
      <c r="E18" s="23" t="s">
        <v>138</v>
      </c>
      <c r="F18" s="20"/>
      <c r="G18" s="22" cm="1">
        <f t="array" ref="G1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1.8055555555555602E-2</v>
      </c>
      <c r="H18" s="22" t="str">
        <f>IF(wh_table[[#This Row],[Subject 1]]&lt;&gt;"Sitting Adjourned", "", SUMIF(wh_table[Day], wh_table[[#This Row],[Day]],wh_table[Duration]))</f>
        <v/>
      </c>
      <c r="I18" s="24">
        <f>SUM(INDEX(wh_table[Duration],1):wh_table[[#This Row],[Duration]])</f>
        <v>0.76666666666666683</v>
      </c>
      <c r="J1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0.50625000000000009</v>
      </c>
    </row>
    <row r="19" spans="1:11" ht="15" customHeight="1" x14ac:dyDescent="0.2">
      <c r="A19" s="25">
        <v>4</v>
      </c>
      <c r="B19" s="21">
        <v>45252</v>
      </c>
      <c r="C19" s="22">
        <v>0.68472222222222223</v>
      </c>
      <c r="D19" s="20" t="s">
        <v>15</v>
      </c>
      <c r="E19" s="23"/>
      <c r="F19" s="20"/>
      <c r="G19" s="22" cm="1">
        <f t="array" ref="G1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2.7777777777777679E-3</v>
      </c>
      <c r="H19" s="22" t="str">
        <f>IF(wh_table[[#This Row],[Subject 1]]&lt;&gt;"Sitting Adjourned", "", SUMIF(wh_table[Day], wh_table[[#This Row],[Day]],wh_table[Duration]))</f>
        <v/>
      </c>
      <c r="I19" s="24">
        <f>SUM(INDEX(wh_table[Duration],1):wh_table[[#This Row],[Duration]])</f>
        <v>0.7694444444444446</v>
      </c>
      <c r="J1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0.50902777777777786</v>
      </c>
    </row>
    <row r="20" spans="1:11" ht="32.5" customHeight="1" x14ac:dyDescent="0.2">
      <c r="A20" s="25">
        <v>4</v>
      </c>
      <c r="B20" s="21">
        <v>45252</v>
      </c>
      <c r="C20" s="22">
        <v>0.6875</v>
      </c>
      <c r="D20" s="20" t="s">
        <v>124</v>
      </c>
      <c r="E20" s="23" t="s">
        <v>139</v>
      </c>
      <c r="F20" s="20"/>
      <c r="G20" s="22" cm="1">
        <f t="array" ref="G2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4.166666666666663E-2</v>
      </c>
      <c r="H20" s="22" t="str">
        <f>IF(wh_table[[#This Row],[Subject 1]]&lt;&gt;"Sitting Adjourned", "", SUMIF(wh_table[Day], wh_table[[#This Row],[Day]],wh_table[Duration]))</f>
        <v/>
      </c>
      <c r="I20" s="24">
        <f>SUM(INDEX(wh_table[Duration],1):wh_table[[#This Row],[Duration]])</f>
        <v>0.81111111111111123</v>
      </c>
      <c r="J2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0.55069444444444449</v>
      </c>
    </row>
    <row r="21" spans="1:11" ht="15" customHeight="1" x14ac:dyDescent="0.2">
      <c r="A21" s="25">
        <v>4</v>
      </c>
      <c r="B21" s="21">
        <v>45252</v>
      </c>
      <c r="C21" s="22">
        <v>0.72916666666666663</v>
      </c>
      <c r="D21" s="20" t="s">
        <v>127</v>
      </c>
      <c r="E21" s="23"/>
      <c r="F21" s="20"/>
      <c r="G21" s="22" t="str" cm="1">
        <f t="array" ref="G2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1" s="22">
        <f>IF(wh_table[[#This Row],[Subject 1]]&lt;&gt;"Sitting Adjourned", "", SUMIF(wh_table[Day], wh_table[[#This Row],[Day]],wh_table[Duration]))</f>
        <v>0.27083333333333331</v>
      </c>
      <c r="I21" s="24">
        <f>SUM(INDEX(wh_table[Duration],1):wh_table[[#This Row],[Duration]])</f>
        <v>0.81111111111111123</v>
      </c>
      <c r="J21" s="22">
        <f>IF(wh_table[[#This Row],[Subject 1]]&lt;&gt;"Sitting Adjourned", "", SUMIFS(wh_table[Duration], wh_table[Day], wh_table[[#This Row],[Day]], wh_table[Tags], "&lt;&gt;[Questions]", wh_table[Tags], "&lt;&gt;[Questions][Divisions]"))</f>
        <v>0.13958333333333334</v>
      </c>
      <c r="K2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0.55069444444444449</v>
      </c>
    </row>
    <row r="22" spans="1:11" ht="26.25" customHeight="1" x14ac:dyDescent="0.2">
      <c r="A22" s="25">
        <v>5</v>
      </c>
      <c r="B22" s="21">
        <v>45253</v>
      </c>
      <c r="C22" s="22">
        <v>0.5625</v>
      </c>
      <c r="D22" s="20" t="s">
        <v>140</v>
      </c>
      <c r="E22" s="23" t="s">
        <v>141</v>
      </c>
      <c r="F22" s="20"/>
      <c r="G22" s="22" cm="1">
        <f t="array" ref="G2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1.3194444444444398E-2</v>
      </c>
      <c r="H22" s="22" t="str">
        <f>IF(wh_table[[#This Row],[Subject 1]]&lt;&gt;"Sitting Adjourned", "", SUMIF(wh_table[Day], wh_table[[#This Row],[Day]],wh_table[Duration]))</f>
        <v/>
      </c>
      <c r="I22" s="24">
        <f>SUM(INDEX(wh_table[Duration],1):wh_table[[#This Row],[Duration]])</f>
        <v>0.82430555555555562</v>
      </c>
      <c r="J2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0.56388888888888888</v>
      </c>
    </row>
    <row r="23" spans="1:11" ht="15" customHeight="1" x14ac:dyDescent="0.2">
      <c r="A23" s="25">
        <v>5</v>
      </c>
      <c r="B23" s="21">
        <v>45253</v>
      </c>
      <c r="C23" s="22">
        <v>0.5756944444444444</v>
      </c>
      <c r="D23" s="20" t="s">
        <v>124</v>
      </c>
      <c r="E23" s="23" t="s">
        <v>142</v>
      </c>
      <c r="F23" s="20"/>
      <c r="G23" s="22" cm="1">
        <f t="array" ref="G2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5.4166666666666696E-2</v>
      </c>
      <c r="H23" s="22" t="str">
        <f>IF(wh_table[[#This Row],[Subject 1]]&lt;&gt;"Sitting Adjourned", "", SUMIF(wh_table[Day], wh_table[[#This Row],[Day]],wh_table[Duration]))</f>
        <v/>
      </c>
      <c r="I23" s="24">
        <f>SUM(INDEX(wh_table[Duration],1):wh_table[[#This Row],[Duration]])</f>
        <v>0.87847222222222232</v>
      </c>
      <c r="J2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0.61805555555555558</v>
      </c>
    </row>
    <row r="24" spans="1:11" ht="15" customHeight="1" x14ac:dyDescent="0.2">
      <c r="A24" s="25">
        <v>5</v>
      </c>
      <c r="B24" s="21">
        <v>45253</v>
      </c>
      <c r="C24" s="22">
        <v>0.62986111111111109</v>
      </c>
      <c r="D24" s="20" t="s">
        <v>15</v>
      </c>
      <c r="E24" s="23"/>
      <c r="F24" s="20"/>
      <c r="G24" s="22" cm="1">
        <f t="array" ref="G2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2.0833333333333259E-3</v>
      </c>
      <c r="H24" s="22" t="str">
        <f>IF(wh_table[[#This Row],[Subject 1]]&lt;&gt;"Sitting Adjourned", "", SUMIF(wh_table[Day], wh_table[[#This Row],[Day]],wh_table[Duration]))</f>
        <v/>
      </c>
      <c r="I24" s="24">
        <f>SUM(INDEX(wh_table[Duration],1):wh_table[[#This Row],[Duration]])</f>
        <v>0.88055555555555565</v>
      </c>
      <c r="J2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0.62013888888888891</v>
      </c>
    </row>
    <row r="25" spans="1:11" ht="15" customHeight="1" x14ac:dyDescent="0.2">
      <c r="A25" s="25">
        <v>5</v>
      </c>
      <c r="B25" s="21">
        <v>45253</v>
      </c>
      <c r="C25" s="22">
        <v>0.63194444444444442</v>
      </c>
      <c r="D25" s="20" t="s">
        <v>124</v>
      </c>
      <c r="E25" s="23" t="s">
        <v>143</v>
      </c>
      <c r="F25" s="20"/>
      <c r="G25" s="22" cm="1">
        <f t="array" ref="G2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4.8611111111111049E-2</v>
      </c>
      <c r="H25" s="22" t="str">
        <f>IF(wh_table[[#This Row],[Subject 1]]&lt;&gt;"Sitting Adjourned", "", SUMIF(wh_table[Day], wh_table[[#This Row],[Day]],wh_table[Duration]))</f>
        <v/>
      </c>
      <c r="I25" s="24">
        <f>SUM(INDEX(wh_table[Duration],1):wh_table[[#This Row],[Duration]])</f>
        <v>0.9291666666666667</v>
      </c>
      <c r="J2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0.66874999999999996</v>
      </c>
    </row>
    <row r="26" spans="1:11" ht="15" customHeight="1" x14ac:dyDescent="0.2">
      <c r="A26" s="25">
        <v>5</v>
      </c>
      <c r="B26" s="21">
        <v>45253</v>
      </c>
      <c r="C26" s="22">
        <v>0.68055555555555547</v>
      </c>
      <c r="D26" s="20" t="s">
        <v>127</v>
      </c>
      <c r="E26" s="23"/>
      <c r="F26" s="20"/>
      <c r="G26" s="22" t="str" cm="1">
        <f t="array" ref="G2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6" s="22">
        <f>IF(wh_table[[#This Row],[Subject 1]]&lt;&gt;"Sitting Adjourned", "", SUMIF(wh_table[Day], wh_table[[#This Row],[Day]],wh_table[Duration]))</f>
        <v>0.11805555555555547</v>
      </c>
      <c r="I26" s="24">
        <f>SUM(INDEX(wh_table[Duration],1):wh_table[[#This Row],[Duration]])</f>
        <v>0.9291666666666667</v>
      </c>
      <c r="J26" s="22">
        <f>IF(wh_table[[#This Row],[Subject 1]]&lt;&gt;"Sitting Adjourned", "", SUMIFS(wh_table[Duration], wh_table[Day], wh_table[[#This Row],[Day]], wh_table[Tags], "&lt;&gt;[Questions]", wh_table[Tags], "&lt;&gt;[Questions][Divisions]"))</f>
        <v>0.11805555555555547</v>
      </c>
      <c r="K2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0.66874999999999996</v>
      </c>
    </row>
    <row r="27" spans="1:11" ht="15" customHeight="1" x14ac:dyDescent="0.2">
      <c r="A27" s="25">
        <v>6</v>
      </c>
      <c r="B27" s="21">
        <v>45257</v>
      </c>
      <c r="C27" s="22">
        <v>0.6875</v>
      </c>
      <c r="D27" s="20" t="s">
        <v>128</v>
      </c>
      <c r="E27" s="23" t="s">
        <v>144</v>
      </c>
      <c r="F27" s="20"/>
      <c r="G27" s="22" cm="1">
        <f t="array" ref="G2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0.1020833333333333</v>
      </c>
      <c r="H27" s="22" t="str">
        <f>IF(wh_table[[#This Row],[Subject 1]]&lt;&gt;"Sitting Adjourned", "", SUMIF(wh_table[Day], wh_table[[#This Row],[Day]],wh_table[Duration]))</f>
        <v/>
      </c>
      <c r="I27" s="24">
        <f>SUM(INDEX(wh_table[Duration],1):wh_table[[#This Row],[Duration]])</f>
        <v>1.03125</v>
      </c>
      <c r="J2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0.77083333333333326</v>
      </c>
    </row>
    <row r="28" spans="1:11" ht="15" customHeight="1" x14ac:dyDescent="0.2">
      <c r="A28" s="25">
        <v>6</v>
      </c>
      <c r="B28" s="21">
        <v>45257</v>
      </c>
      <c r="C28" s="22">
        <v>0.7895833333333333</v>
      </c>
      <c r="D28" s="20" t="s">
        <v>127</v>
      </c>
      <c r="E28" s="23"/>
      <c r="F28" s="20"/>
      <c r="G28" s="22" t="str" cm="1">
        <f t="array" ref="G2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8" s="22">
        <f>IF(wh_table[[#This Row],[Subject 1]]&lt;&gt;"Sitting Adjourned", "", SUMIF(wh_table[Day], wh_table[[#This Row],[Day]],wh_table[Duration]))</f>
        <v>0.1020833333333333</v>
      </c>
      <c r="I28" s="24">
        <f>SUM(INDEX(wh_table[Duration],1):wh_table[[#This Row],[Duration]])</f>
        <v>1.03125</v>
      </c>
      <c r="J28" s="22">
        <f>IF(wh_table[[#This Row],[Subject 1]]&lt;&gt;"Sitting Adjourned", "", SUMIFS(wh_table[Duration], wh_table[Day], wh_table[[#This Row],[Day]], wh_table[Tags], "&lt;&gt;[Questions]", wh_table[Tags], "&lt;&gt;[Questions][Divisions]"))</f>
        <v>0.1020833333333333</v>
      </c>
      <c r="K2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0.77083333333333326</v>
      </c>
    </row>
    <row r="29" spans="1:11" ht="15" customHeight="1" x14ac:dyDescent="0.2">
      <c r="A29" s="25">
        <v>7</v>
      </c>
      <c r="B29" s="21">
        <v>45258</v>
      </c>
      <c r="C29" s="22">
        <v>0.39583333333333331</v>
      </c>
      <c r="D29" s="20" t="s">
        <v>124</v>
      </c>
      <c r="E29" s="23" t="s">
        <v>145</v>
      </c>
      <c r="F29" s="20"/>
      <c r="G29" s="22" cm="1">
        <f t="array" ref="G2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5.9722222222222232E-2</v>
      </c>
      <c r="H29" s="22" t="str">
        <f>IF(wh_table[[#This Row],[Subject 1]]&lt;&gt;"Sitting Adjourned", "", SUMIF(wh_table[Day], wh_table[[#This Row],[Day]],wh_table[Duration]))</f>
        <v/>
      </c>
      <c r="I29" s="24">
        <f>SUM(INDEX(wh_table[Duration],1):wh_table[[#This Row],[Duration]])</f>
        <v>1.0909722222222222</v>
      </c>
      <c r="J2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0.83055555555555549</v>
      </c>
    </row>
    <row r="30" spans="1:11" ht="15" customHeight="1" x14ac:dyDescent="0.2">
      <c r="A30" s="25">
        <v>7</v>
      </c>
      <c r="B30" s="21">
        <v>45258</v>
      </c>
      <c r="C30" s="22">
        <v>0.45555555555555555</v>
      </c>
      <c r="D30" s="20" t="s">
        <v>15</v>
      </c>
      <c r="E30" s="23"/>
      <c r="F30" s="20"/>
      <c r="G30" s="22" cm="1">
        <f t="array" ref="G3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2.7777777777777679E-3</v>
      </c>
      <c r="H30" s="22" t="str">
        <f>IF(wh_table[[#This Row],[Subject 1]]&lt;&gt;"Sitting Adjourned", "", SUMIF(wh_table[Day], wh_table[[#This Row],[Day]],wh_table[Duration]))</f>
        <v/>
      </c>
      <c r="I30" s="24">
        <f>SUM(INDEX(wh_table[Duration],1):wh_table[[#This Row],[Duration]])</f>
        <v>1.09375</v>
      </c>
      <c r="J3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0.83333333333333326</v>
      </c>
    </row>
    <row r="31" spans="1:11" ht="15" customHeight="1" x14ac:dyDescent="0.2">
      <c r="A31" s="25">
        <v>7</v>
      </c>
      <c r="B31" s="21">
        <v>45258</v>
      </c>
      <c r="C31" s="22">
        <v>0.45833333333333331</v>
      </c>
      <c r="D31" s="20" t="s">
        <v>124</v>
      </c>
      <c r="E31" s="23" t="s">
        <v>146</v>
      </c>
      <c r="F31" s="20"/>
      <c r="G31" s="22" cm="1">
        <f t="array" ref="G3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31" s="22" t="str">
        <f>IF(wh_table[[#This Row],[Subject 1]]&lt;&gt;"Sitting Adjourned", "", SUMIF(wh_table[Day], wh_table[[#This Row],[Day]],wh_table[Duration]))</f>
        <v/>
      </c>
      <c r="I31" s="24">
        <f>SUM(INDEX(wh_table[Duration],1):wh_table[[#This Row],[Duration]])</f>
        <v>1.1145833333333335</v>
      </c>
      <c r="J3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0.85416666666666663</v>
      </c>
    </row>
    <row r="32" spans="1:11" ht="15" customHeight="1" x14ac:dyDescent="0.2">
      <c r="A32" s="25">
        <v>7</v>
      </c>
      <c r="B32" s="21">
        <v>45258</v>
      </c>
      <c r="C32" s="22">
        <v>0.47916666666666669</v>
      </c>
      <c r="D32" s="20" t="s">
        <v>15</v>
      </c>
      <c r="E32" s="23"/>
      <c r="F32" s="20" t="s">
        <v>132</v>
      </c>
      <c r="G32" s="22" cm="1">
        <f t="array" ref="G3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0.12499999999999994</v>
      </c>
      <c r="H32" s="22" t="str">
        <f>IF(wh_table[[#This Row],[Subject 1]]&lt;&gt;"Sitting Adjourned", "", SUMIF(wh_table[Day], wh_table[[#This Row],[Day]],wh_table[Duration]))</f>
        <v/>
      </c>
      <c r="I32" s="24">
        <f>SUM(INDEX(wh_table[Duration],1):wh_table[[#This Row],[Duration]])</f>
        <v>1.2395833333333335</v>
      </c>
      <c r="J3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2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33" spans="1:11" ht="15" customHeight="1" x14ac:dyDescent="0.2">
      <c r="A33" s="25">
        <v>7</v>
      </c>
      <c r="B33" s="21">
        <v>45258</v>
      </c>
      <c r="C33" s="22">
        <v>0.60416666666666663</v>
      </c>
      <c r="D33" s="20" t="s">
        <v>124</v>
      </c>
      <c r="E33" s="23" t="s">
        <v>147</v>
      </c>
      <c r="F33" s="20"/>
      <c r="G33" s="22" cm="1">
        <f t="array" ref="G3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2.6388888888888906E-2</v>
      </c>
      <c r="H33" s="22" t="str">
        <f>IF(wh_table[[#This Row],[Subject 1]]&lt;&gt;"Sitting Adjourned", "", SUMIF(wh_table[Day], wh_table[[#This Row],[Day]],wh_table[Duration]))</f>
        <v/>
      </c>
      <c r="I33" s="24">
        <f>SUM(INDEX(wh_table[Duration],1):wh_table[[#This Row],[Duration]])</f>
        <v>1.2659722222222225</v>
      </c>
      <c r="J3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0.88055555555555554</v>
      </c>
    </row>
    <row r="34" spans="1:11" ht="15" customHeight="1" x14ac:dyDescent="0.2">
      <c r="A34" s="25">
        <v>7</v>
      </c>
      <c r="B34" s="21">
        <v>45258</v>
      </c>
      <c r="C34" s="22">
        <v>0.63055555555555554</v>
      </c>
      <c r="D34" s="20" t="s">
        <v>148</v>
      </c>
      <c r="E34" s="23" t="s">
        <v>149</v>
      </c>
      <c r="F34" s="20"/>
      <c r="G34" s="22" cm="1">
        <f t="array" ref="G3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6.9444444444444198E-4</v>
      </c>
      <c r="H34" s="22" t="str">
        <f>IF(wh_table[[#This Row],[Subject 1]]&lt;&gt;"Sitting Adjourned", "", SUMIF(wh_table[Day], wh_table[[#This Row],[Day]],wh_table[Duration]))</f>
        <v/>
      </c>
      <c r="I34" s="24">
        <f>SUM(INDEX(wh_table[Duration],1):wh_table[[#This Row],[Duration]])</f>
        <v>1.2666666666666671</v>
      </c>
      <c r="J3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0.88124999999999998</v>
      </c>
    </row>
    <row r="35" spans="1:11" ht="15" customHeight="1" x14ac:dyDescent="0.2">
      <c r="A35" s="25">
        <v>7</v>
      </c>
      <c r="B35" s="21">
        <v>45258</v>
      </c>
      <c r="C35" s="22">
        <v>0.63124999999999998</v>
      </c>
      <c r="D35" s="20" t="s">
        <v>124</v>
      </c>
      <c r="E35" s="23" t="s">
        <v>150</v>
      </c>
      <c r="F35" s="20"/>
      <c r="G35" s="22" cm="1">
        <f t="array" ref="G3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3.5416666666666652E-2</v>
      </c>
      <c r="H35" s="22" t="str">
        <f>IF(wh_table[[#This Row],[Subject 1]]&lt;&gt;"Sitting Adjourned", "", SUMIF(wh_table[Day], wh_table[[#This Row],[Day]],wh_table[Duration]))</f>
        <v/>
      </c>
      <c r="I35" s="24">
        <f>SUM(INDEX(wh_table[Duration],1):wh_table[[#This Row],[Duration]])</f>
        <v>1.3020833333333337</v>
      </c>
      <c r="J3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0.91666666666666663</v>
      </c>
    </row>
    <row r="36" spans="1:11" ht="15" customHeight="1" x14ac:dyDescent="0.2">
      <c r="A36" s="25">
        <v>7</v>
      </c>
      <c r="B36" s="21">
        <v>45258</v>
      </c>
      <c r="C36" s="22">
        <v>0.66666666666666663</v>
      </c>
      <c r="D36" s="20" t="s">
        <v>124</v>
      </c>
      <c r="E36" s="23" t="s">
        <v>151</v>
      </c>
      <c r="F36" s="20"/>
      <c r="G36" s="22" cm="1">
        <f t="array" ref="G3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1.9444444444444375E-2</v>
      </c>
      <c r="H36" s="22" t="str">
        <f>IF(wh_table[[#This Row],[Subject 1]]&lt;&gt;"Sitting Adjourned", "", SUMIF(wh_table[Day], wh_table[[#This Row],[Day]],wh_table[Duration]))</f>
        <v/>
      </c>
      <c r="I36" s="24">
        <f>SUM(INDEX(wh_table[Duration],1):wh_table[[#This Row],[Duration]])</f>
        <v>1.3215277777777781</v>
      </c>
      <c r="J3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0.93611111111111101</v>
      </c>
    </row>
    <row r="37" spans="1:11" ht="15" customHeight="1" x14ac:dyDescent="0.2">
      <c r="A37" s="25">
        <v>7</v>
      </c>
      <c r="B37" s="21">
        <v>45258</v>
      </c>
      <c r="C37" s="22">
        <v>0.68611111111111101</v>
      </c>
      <c r="D37" s="20" t="s">
        <v>124</v>
      </c>
      <c r="E37" s="23" t="s">
        <v>152</v>
      </c>
      <c r="F37" s="20"/>
      <c r="G37" s="22" cm="1">
        <f t="array" ref="G3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1.4583333333333393E-2</v>
      </c>
      <c r="H37" s="22" t="str">
        <f>IF(wh_table[[#This Row],[Subject 1]]&lt;&gt;"Sitting Adjourned", "", SUMIF(wh_table[Day], wh_table[[#This Row],[Day]],wh_table[Duration]))</f>
        <v/>
      </c>
      <c r="I37" s="24">
        <f>SUM(INDEX(wh_table[Duration],1):wh_table[[#This Row],[Duration]])</f>
        <v>1.3361111111111115</v>
      </c>
      <c r="J3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0.9506944444444444</v>
      </c>
    </row>
    <row r="38" spans="1:11" ht="15" customHeight="1" x14ac:dyDescent="0.2">
      <c r="A38" s="25">
        <v>7</v>
      </c>
      <c r="B38" s="21">
        <v>45258</v>
      </c>
      <c r="C38" s="22">
        <v>0.7006944444444444</v>
      </c>
      <c r="D38" s="20" t="s">
        <v>148</v>
      </c>
      <c r="E38" s="23" t="s">
        <v>153</v>
      </c>
      <c r="F38" s="20"/>
      <c r="G38" s="22" cm="1">
        <f t="array" ref="G3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6.9444444444444198E-4</v>
      </c>
      <c r="H38" s="22" t="str">
        <f>IF(wh_table[[#This Row],[Subject 1]]&lt;&gt;"Sitting Adjourned", "", SUMIF(wh_table[Day], wh_table[[#This Row],[Day]],wh_table[Duration]))</f>
        <v/>
      </c>
      <c r="I38" s="24">
        <f>SUM(INDEX(wh_table[Duration],1):wh_table[[#This Row],[Duration]])</f>
        <v>1.3368055555555558</v>
      </c>
      <c r="J3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0.95138888888888884</v>
      </c>
    </row>
    <row r="39" spans="1:11" ht="15" customHeight="1" x14ac:dyDescent="0.2">
      <c r="A39" s="25">
        <v>7</v>
      </c>
      <c r="B39" s="21">
        <v>45258</v>
      </c>
      <c r="C39" s="22">
        <v>0.70138888888888884</v>
      </c>
      <c r="D39" s="20" t="s">
        <v>124</v>
      </c>
      <c r="E39" s="23" t="s">
        <v>154</v>
      </c>
      <c r="F39" s="20"/>
      <c r="G39" s="22" cm="1">
        <f t="array" ref="G3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2.6388888888888906E-2</v>
      </c>
      <c r="H39" s="22" t="str">
        <f>IF(wh_table[[#This Row],[Subject 1]]&lt;&gt;"Sitting Adjourned", "", SUMIF(wh_table[Day], wh_table[[#This Row],[Day]],wh_table[Duration]))</f>
        <v/>
      </c>
      <c r="I39" s="24">
        <f>SUM(INDEX(wh_table[Duration],1):wh_table[[#This Row],[Duration]])</f>
        <v>1.3631944444444448</v>
      </c>
      <c r="J3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0.97777777777777775</v>
      </c>
    </row>
    <row r="40" spans="1:11" ht="15" customHeight="1" x14ac:dyDescent="0.2">
      <c r="A40" s="25">
        <v>8</v>
      </c>
      <c r="B40" s="21">
        <v>45258</v>
      </c>
      <c r="C40" s="22">
        <v>0.72777777777777775</v>
      </c>
      <c r="D40" s="20" t="s">
        <v>127</v>
      </c>
      <c r="E40" s="23"/>
      <c r="F40" s="20"/>
      <c r="G40" s="22" t="str" cm="1">
        <f t="array" ref="G4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40" s="22">
        <f>IF(wh_table[[#This Row],[Subject 1]]&lt;&gt;"Sitting Adjourned", "", SUMIF(wh_table[Day], wh_table[[#This Row],[Day]],wh_table[Duration]))</f>
        <v>0.29166666666666669</v>
      </c>
      <c r="I40" s="24">
        <f>SUM(INDEX(wh_table[Duration],1):wh_table[[#This Row],[Duration]])</f>
        <v>1.3631944444444448</v>
      </c>
      <c r="J40" s="22">
        <f>IF(wh_table[[#This Row],[Subject 1]]&lt;&gt;"Sitting Adjourned", "", SUMIFS(wh_table[Duration], wh_table[Day], wh_table[[#This Row],[Day]], wh_table[Tags], "&lt;&gt;[Questions]", wh_table[Tags], "&lt;&gt;[Questions][Divisions]"))</f>
        <v>0.16597222222222224</v>
      </c>
      <c r="K4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0.97777777777777775</v>
      </c>
    </row>
    <row r="41" spans="1:11" ht="15" customHeight="1" x14ac:dyDescent="0.2">
      <c r="A41" s="25">
        <v>8</v>
      </c>
      <c r="B41" s="21">
        <v>45259</v>
      </c>
      <c r="C41" s="22">
        <v>0.39583333333333331</v>
      </c>
      <c r="D41" s="20" t="s">
        <v>124</v>
      </c>
      <c r="E41" s="23" t="s">
        <v>155</v>
      </c>
      <c r="F41" s="20"/>
      <c r="G41" s="22" cm="1">
        <f t="array" ref="G4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1.6666666666666718E-2</v>
      </c>
      <c r="H41" s="22" t="str">
        <f>IF(wh_table[[#This Row],[Subject 1]]&lt;&gt;"Sitting Adjourned", "", SUMIF(wh_table[Day], wh_table[[#This Row],[Day]],wh_table[Duration]))</f>
        <v/>
      </c>
      <c r="I41" s="24">
        <f>SUM(INDEX(wh_table[Duration],1):wh_table[[#This Row],[Duration]])</f>
        <v>1.3798611111111114</v>
      </c>
      <c r="J4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0.99444444444444446</v>
      </c>
    </row>
    <row r="42" spans="1:11" ht="15" customHeight="1" x14ac:dyDescent="0.2">
      <c r="A42" s="25">
        <v>8</v>
      </c>
      <c r="B42" s="21">
        <v>45259</v>
      </c>
      <c r="C42" s="22">
        <v>0.41250000000000003</v>
      </c>
      <c r="D42" s="20" t="s">
        <v>148</v>
      </c>
      <c r="E42" s="23" t="s">
        <v>156</v>
      </c>
      <c r="F42" s="20"/>
      <c r="G42" s="22" cm="1">
        <f t="array" ref="G4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6.9444444444438647E-4</v>
      </c>
      <c r="H42" s="22" t="str">
        <f>IF(wh_table[[#This Row],[Subject 1]]&lt;&gt;"Sitting Adjourned", "", SUMIF(wh_table[Day], wh_table[[#This Row],[Day]],wh_table[Duration]))</f>
        <v/>
      </c>
      <c r="I42" s="24">
        <f>SUM(INDEX(wh_table[Duration],1):wh_table[[#This Row],[Duration]])</f>
        <v>1.3805555555555558</v>
      </c>
      <c r="J4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0.9951388888888888</v>
      </c>
    </row>
    <row r="43" spans="1:11" ht="15" customHeight="1" x14ac:dyDescent="0.2">
      <c r="A43" s="25">
        <v>8</v>
      </c>
      <c r="B43" s="21">
        <v>45259</v>
      </c>
      <c r="C43" s="22">
        <v>0.41319444444444442</v>
      </c>
      <c r="D43" s="20" t="s">
        <v>124</v>
      </c>
      <c r="E43" s="23" t="s">
        <v>157</v>
      </c>
      <c r="F43" s="20"/>
      <c r="G43" s="22" cm="1">
        <f t="array" ref="G4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4.5138888888888895E-2</v>
      </c>
      <c r="H43" s="22" t="str">
        <f>IF(wh_table[[#This Row],[Subject 1]]&lt;&gt;"Sitting Adjourned", "", SUMIF(wh_table[Day], wh_table[[#This Row],[Day]],wh_table[Duration]))</f>
        <v/>
      </c>
      <c r="I43" s="24">
        <f>SUM(INDEX(wh_table[Duration],1):wh_table[[#This Row],[Duration]])</f>
        <v>1.4256944444444446</v>
      </c>
      <c r="J4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1.0402777777777776</v>
      </c>
    </row>
    <row r="44" spans="1:11" ht="15" customHeight="1" x14ac:dyDescent="0.2">
      <c r="A44" s="25">
        <v>8</v>
      </c>
      <c r="B44" s="21">
        <v>45259</v>
      </c>
      <c r="C44" s="22">
        <v>0.45833333333333331</v>
      </c>
      <c r="D44" s="20" t="s">
        <v>124</v>
      </c>
      <c r="E44" s="23" t="s">
        <v>158</v>
      </c>
      <c r="F44" s="20"/>
      <c r="G44" s="22" cm="1">
        <f t="array" ref="G4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2.0138888888888873E-2</v>
      </c>
      <c r="H44" s="22" t="str">
        <f>IF(wh_table[[#This Row],[Subject 1]]&lt;&gt;"Sitting Adjourned", "", SUMIF(wh_table[Day], wh_table[[#This Row],[Day]],wh_table[Duration]))</f>
        <v/>
      </c>
      <c r="I44" s="24">
        <f>SUM(INDEX(wh_table[Duration],1):wh_table[[#This Row],[Duration]])</f>
        <v>1.4458333333333335</v>
      </c>
      <c r="J4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1.0604166666666666</v>
      </c>
    </row>
    <row r="45" spans="1:11" ht="15" customHeight="1" x14ac:dyDescent="0.2">
      <c r="A45" s="25">
        <v>8</v>
      </c>
      <c r="B45" s="21">
        <v>45259</v>
      </c>
      <c r="C45" s="22">
        <v>0.47847222222222219</v>
      </c>
      <c r="D45" s="20" t="s">
        <v>15</v>
      </c>
      <c r="E45" s="23"/>
      <c r="F45" s="20" t="s">
        <v>132</v>
      </c>
      <c r="G45" s="22" cm="1">
        <f t="array" ref="G4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0.12569444444444444</v>
      </c>
      <c r="H45" s="22" t="str">
        <f>IF(wh_table[[#This Row],[Subject 1]]&lt;&gt;"Sitting Adjourned", "", SUMIF(wh_table[Day], wh_table[[#This Row],[Day]],wh_table[Duration]))</f>
        <v/>
      </c>
      <c r="I45" s="24">
        <f>SUM(INDEX(wh_table[Duration],1):wh_table[[#This Row],[Duration]])</f>
        <v>1.5715277777777779</v>
      </c>
      <c r="J4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5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46" spans="1:11" ht="15" customHeight="1" x14ac:dyDescent="0.2">
      <c r="A46" s="25">
        <v>8</v>
      </c>
      <c r="B46" s="21">
        <v>45259</v>
      </c>
      <c r="C46" s="22">
        <v>0.60416666666666663</v>
      </c>
      <c r="D46" s="20" t="s">
        <v>15</v>
      </c>
      <c r="E46" s="23"/>
      <c r="F46" s="20"/>
      <c r="G46" s="22" cm="1">
        <f t="array" ref="G4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9.7222222222221877E-3</v>
      </c>
      <c r="H46" s="22" t="str">
        <f>IF(wh_table[[#This Row],[Subject 1]]&lt;&gt;"Sitting Adjourned", "", SUMIF(wh_table[Day], wh_table[[#This Row],[Day]],wh_table[Duration]))</f>
        <v/>
      </c>
      <c r="I46" s="24">
        <f>SUM(INDEX(wh_table[Duration],1):wh_table[[#This Row],[Duration]])</f>
        <v>1.58125</v>
      </c>
      <c r="J4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1.0701388888888888</v>
      </c>
    </row>
    <row r="47" spans="1:11" ht="15" customHeight="1" x14ac:dyDescent="0.2">
      <c r="A47" s="25">
        <v>8</v>
      </c>
      <c r="B47" s="21">
        <v>45259</v>
      </c>
      <c r="C47" s="22">
        <v>0.61388888888888882</v>
      </c>
      <c r="D47" s="20" t="s">
        <v>124</v>
      </c>
      <c r="E47" s="23" t="s">
        <v>159</v>
      </c>
      <c r="F47" s="20"/>
      <c r="G47" s="22" cm="1">
        <f t="array" ref="G4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5.2777777777777812E-2</v>
      </c>
      <c r="H47" s="22" t="str">
        <f>IF(wh_table[[#This Row],[Subject 1]]&lt;&gt;"Sitting Adjourned", "", SUMIF(wh_table[Day], wh_table[[#This Row],[Day]],wh_table[Duration]))</f>
        <v/>
      </c>
      <c r="I47" s="24">
        <f>SUM(INDEX(wh_table[Duration],1):wh_table[[#This Row],[Duration]])</f>
        <v>1.6340277777777779</v>
      </c>
      <c r="J4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1.1229166666666666</v>
      </c>
    </row>
    <row r="48" spans="1:11" ht="15" customHeight="1" x14ac:dyDescent="0.2">
      <c r="A48" s="25">
        <v>8</v>
      </c>
      <c r="B48" s="21">
        <v>45259</v>
      </c>
      <c r="C48" s="22">
        <v>0.66666666666666663</v>
      </c>
      <c r="D48" s="20" t="s">
        <v>124</v>
      </c>
      <c r="E48" s="23" t="s">
        <v>160</v>
      </c>
      <c r="F48" s="20"/>
      <c r="G48" s="22" cm="1">
        <f t="array" ref="G4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48" s="22" t="str">
        <f>IF(wh_table[[#This Row],[Subject 1]]&lt;&gt;"Sitting Adjourned", "", SUMIF(wh_table[Day], wh_table[[#This Row],[Day]],wh_table[Duration]))</f>
        <v/>
      </c>
      <c r="I48" s="24">
        <f>SUM(INDEX(wh_table[Duration],1):wh_table[[#This Row],[Duration]])</f>
        <v>1.6548611111111113</v>
      </c>
      <c r="J4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1.1437499999999998</v>
      </c>
    </row>
    <row r="49" spans="1:11" ht="15" customHeight="1" x14ac:dyDescent="0.2">
      <c r="A49" s="25">
        <v>8</v>
      </c>
      <c r="B49" s="21">
        <v>45259</v>
      </c>
      <c r="C49" s="22">
        <v>0.6875</v>
      </c>
      <c r="D49" s="20" t="s">
        <v>127</v>
      </c>
      <c r="E49" s="23"/>
      <c r="F49" s="20"/>
      <c r="G49" s="22" t="str" cm="1">
        <f t="array" ref="G4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49" s="22">
        <f>IF(wh_table[[#This Row],[Subject 1]]&lt;&gt;"Sitting Adjourned", "", SUMIF(wh_table[Day], wh_table[[#This Row],[Day]],wh_table[Duration]))</f>
        <v>0.29166666666666669</v>
      </c>
      <c r="I49" s="24">
        <f>SUM(INDEX(wh_table[Duration],1):wh_table[[#This Row],[Duration]])</f>
        <v>1.6548611111111113</v>
      </c>
      <c r="J49" s="22">
        <f>IF(wh_table[[#This Row],[Subject 1]]&lt;&gt;"Sitting Adjourned", "", SUMIFS(wh_table[Duration], wh_table[Day], wh_table[[#This Row],[Day]], wh_table[Tags], "&lt;&gt;[Questions]", wh_table[Tags], "&lt;&gt;[Questions][Divisions]"))</f>
        <v>0.16597222222222224</v>
      </c>
      <c r="K4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1.1437499999999998</v>
      </c>
    </row>
    <row r="50" spans="1:11" ht="15" customHeight="1" x14ac:dyDescent="0.2">
      <c r="A50" s="25">
        <v>9</v>
      </c>
      <c r="B50" s="21">
        <v>45260</v>
      </c>
      <c r="C50" s="22">
        <v>0.5625</v>
      </c>
      <c r="D50" s="20" t="s">
        <v>161</v>
      </c>
      <c r="E50" s="23" t="s">
        <v>162</v>
      </c>
      <c r="F50" s="20"/>
      <c r="G50" s="22" cm="1">
        <f t="array" ref="G5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2.7083333333333348E-2</v>
      </c>
      <c r="H50" s="22" t="str">
        <f>IF(wh_table[[#This Row],[Subject 1]]&lt;&gt;"Sitting Adjourned", "", SUMIF(wh_table[Day], wh_table[[#This Row],[Day]],wh_table[Duration]))</f>
        <v/>
      </c>
      <c r="I50" s="24">
        <f>SUM(INDEX(wh_table[Duration],1):wh_table[[#This Row],[Duration]])</f>
        <v>1.6819444444444447</v>
      </c>
      <c r="J5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5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1.1708333333333332</v>
      </c>
    </row>
    <row r="51" spans="1:11" ht="15" customHeight="1" x14ac:dyDescent="0.2">
      <c r="A51" s="25">
        <v>9</v>
      </c>
      <c r="B51" s="21">
        <v>45260</v>
      </c>
      <c r="C51" s="22">
        <v>0.58958333333333335</v>
      </c>
      <c r="D51" s="20" t="s">
        <v>15</v>
      </c>
      <c r="E51" s="23"/>
      <c r="F51" s="20"/>
      <c r="G51" s="22" cm="1">
        <f t="array" ref="G5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3.5416666666666652E-2</v>
      </c>
      <c r="H51" s="22" t="str">
        <f>IF(wh_table[[#This Row],[Subject 1]]&lt;&gt;"Sitting Adjourned", "", SUMIF(wh_table[Day], wh_table[[#This Row],[Day]],wh_table[Duration]))</f>
        <v/>
      </c>
      <c r="I51" s="24">
        <f>SUM(INDEX(wh_table[Duration],1):wh_table[[#This Row],[Duration]])</f>
        <v>1.7173611111111113</v>
      </c>
      <c r="J5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5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1.2062499999999998</v>
      </c>
    </row>
    <row r="52" spans="1:11" ht="15" customHeight="1" x14ac:dyDescent="0.2">
      <c r="A52" s="25">
        <v>9</v>
      </c>
      <c r="B52" s="21">
        <v>45260</v>
      </c>
      <c r="C52" s="22">
        <v>0.625</v>
      </c>
      <c r="D52" s="20" t="s">
        <v>161</v>
      </c>
      <c r="E52" s="23" t="s">
        <v>163</v>
      </c>
      <c r="F52" s="20"/>
      <c r="G52" s="22" cm="1">
        <f t="array" ref="G5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5.7638888888888906E-2</v>
      </c>
      <c r="H52" s="22" t="str">
        <f>IF(wh_table[[#This Row],[Subject 1]]&lt;&gt;"Sitting Adjourned", "", SUMIF(wh_table[Day], wh_table[[#This Row],[Day]],wh_table[Duration]))</f>
        <v/>
      </c>
      <c r="I52" s="24">
        <f>SUM(INDEX(wh_table[Duration],1):wh_table[[#This Row],[Duration]])</f>
        <v>1.7750000000000004</v>
      </c>
      <c r="J5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5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1.2638888888888888</v>
      </c>
    </row>
    <row r="53" spans="1:11" ht="15" customHeight="1" x14ac:dyDescent="0.2">
      <c r="A53" s="25">
        <v>9</v>
      </c>
      <c r="B53" s="21">
        <v>45260</v>
      </c>
      <c r="C53" s="22">
        <v>0.68263888888888891</v>
      </c>
      <c r="D53" s="20" t="s">
        <v>127</v>
      </c>
      <c r="E53" s="23"/>
      <c r="F53" s="20"/>
      <c r="G53" s="22" t="str" cm="1">
        <f t="array" ref="G5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53" s="22">
        <f>IF(wh_table[[#This Row],[Subject 1]]&lt;&gt;"Sitting Adjourned", "", SUMIF(wh_table[Day], wh_table[[#This Row],[Day]],wh_table[Duration]))</f>
        <v>0.12013888888888891</v>
      </c>
      <c r="I53" s="24">
        <f>SUM(INDEX(wh_table[Duration],1):wh_table[[#This Row],[Duration]])</f>
        <v>1.7750000000000004</v>
      </c>
      <c r="J53" s="22">
        <f>IF(wh_table[[#This Row],[Subject 1]]&lt;&gt;"Sitting Adjourned", "", SUMIFS(wh_table[Duration], wh_table[Day], wh_table[[#This Row],[Day]], wh_table[Tags], "&lt;&gt;[Questions]", wh_table[Tags], "&lt;&gt;[Questions][Divisions]"))</f>
        <v>0.12013888888888891</v>
      </c>
      <c r="K5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1.2638888888888888</v>
      </c>
    </row>
    <row r="54" spans="1:11" ht="15" customHeight="1" x14ac:dyDescent="0.2">
      <c r="A54" s="25">
        <v>10</v>
      </c>
      <c r="B54" s="21">
        <v>45265</v>
      </c>
      <c r="C54" s="22">
        <v>0.39583333333333331</v>
      </c>
      <c r="D54" s="20" t="s">
        <v>124</v>
      </c>
      <c r="E54" s="23" t="s">
        <v>200</v>
      </c>
      <c r="F54" s="20"/>
      <c r="G54" s="22" cm="1">
        <f t="array" ref="G5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54" s="22" t="str">
        <f>IF(wh_table[[#This Row],[Subject 1]]&lt;&gt;"Sitting Adjourned", "", SUMIF(wh_table[Day], wh_table[[#This Row],[Day]],wh_table[Duration]))</f>
        <v/>
      </c>
      <c r="I54" s="24">
        <f>SUM(INDEX(wh_table[Duration],1):wh_table[[#This Row],[Duration]])</f>
        <v>1.8375000000000004</v>
      </c>
      <c r="J5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5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1.3263888888888888</v>
      </c>
    </row>
    <row r="55" spans="1:11" ht="15" customHeight="1" x14ac:dyDescent="0.2">
      <c r="A55" s="25">
        <v>10</v>
      </c>
      <c r="B55" s="21">
        <v>45265</v>
      </c>
      <c r="C55" s="22">
        <v>0.45833333333333331</v>
      </c>
      <c r="D55" s="20" t="s">
        <v>124</v>
      </c>
      <c r="E55" s="23" t="s">
        <v>201</v>
      </c>
      <c r="F55" s="20"/>
      <c r="G55" s="22" cm="1">
        <f t="array" ref="G5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1.9444444444444486E-2</v>
      </c>
      <c r="H55" s="22" t="str">
        <f>IF(wh_table[[#This Row],[Subject 1]]&lt;&gt;"Sitting Adjourned", "", SUMIF(wh_table[Day], wh_table[[#This Row],[Day]],wh_table[Duration]))</f>
        <v/>
      </c>
      <c r="I55" s="24">
        <f>SUM(INDEX(wh_table[Duration],1):wh_table[[#This Row],[Duration]])</f>
        <v>1.8569444444444447</v>
      </c>
      <c r="J5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5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1.3458333333333332</v>
      </c>
    </row>
    <row r="56" spans="1:11" ht="15" customHeight="1" x14ac:dyDescent="0.2">
      <c r="A56" s="25">
        <v>10</v>
      </c>
      <c r="B56" s="21">
        <v>45265</v>
      </c>
      <c r="C56" s="22">
        <v>0.4777777777777778</v>
      </c>
      <c r="D56" s="20" t="s">
        <v>15</v>
      </c>
      <c r="E56" s="23"/>
      <c r="F56" s="20" t="s">
        <v>132</v>
      </c>
      <c r="G56" s="22" cm="1">
        <f t="array" ref="G5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0.12638888888888883</v>
      </c>
      <c r="H56" s="22" t="str">
        <f>IF(wh_table[[#This Row],[Subject 1]]&lt;&gt;"Sitting Adjourned", "", SUMIF(wh_table[Day], wh_table[[#This Row],[Day]],wh_table[Duration]))</f>
        <v/>
      </c>
      <c r="I56" s="24">
        <f>SUM(INDEX(wh_table[Duration],1):wh_table[[#This Row],[Duration]])</f>
        <v>1.9833333333333336</v>
      </c>
      <c r="J5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56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57" spans="1:11" ht="15" customHeight="1" x14ac:dyDescent="0.2">
      <c r="A57" s="25">
        <v>10</v>
      </c>
      <c r="B57" s="21">
        <v>45265</v>
      </c>
      <c r="C57" s="22">
        <v>0.60416666666666663</v>
      </c>
      <c r="D57" s="20" t="s">
        <v>161</v>
      </c>
      <c r="E57" s="23" t="s">
        <v>202</v>
      </c>
      <c r="F57" s="20"/>
      <c r="G57" s="22" cm="1">
        <f t="array" ref="G5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57" s="22" t="str">
        <f>IF(wh_table[[#This Row],[Subject 1]]&lt;&gt;"Sitting Adjourned", "", SUMIF(wh_table[Day], wh_table[[#This Row],[Day]],wh_table[Duration]))</f>
        <v/>
      </c>
      <c r="I57" s="24">
        <f>SUM(INDEX(wh_table[Duration],1):wh_table[[#This Row],[Duration]])</f>
        <v>2.0458333333333334</v>
      </c>
      <c r="J5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5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1.4083333333333332</v>
      </c>
    </row>
    <row r="58" spans="1:11" ht="15" customHeight="1" x14ac:dyDescent="0.2">
      <c r="A58" s="25">
        <v>10</v>
      </c>
      <c r="B58" s="21">
        <v>45265</v>
      </c>
      <c r="C58" s="22">
        <v>0.66666666666666663</v>
      </c>
      <c r="D58" s="20" t="s">
        <v>124</v>
      </c>
      <c r="E58" s="23" t="s">
        <v>203</v>
      </c>
      <c r="F58" s="20"/>
      <c r="G58" s="22" cm="1">
        <f t="array" ref="G5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1.2500000000000067E-2</v>
      </c>
      <c r="H58" s="22" t="str">
        <f>IF(wh_table[[#This Row],[Subject 1]]&lt;&gt;"Sitting Adjourned", "", SUMIF(wh_table[Day], wh_table[[#This Row],[Day]],wh_table[Duration]))</f>
        <v/>
      </c>
      <c r="I58" s="24">
        <f>SUM(INDEX(wh_table[Duration],1):wh_table[[#This Row],[Duration]])</f>
        <v>2.0583333333333336</v>
      </c>
      <c r="J5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5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1.4208333333333334</v>
      </c>
    </row>
    <row r="59" spans="1:11" ht="15" customHeight="1" x14ac:dyDescent="0.2">
      <c r="A59" s="25">
        <v>10</v>
      </c>
      <c r="B59" s="21">
        <v>45265</v>
      </c>
      <c r="C59" s="22">
        <v>0.6791666666666667</v>
      </c>
      <c r="D59" s="20" t="s">
        <v>15</v>
      </c>
      <c r="E59" s="23"/>
      <c r="F59" s="20"/>
      <c r="G59" s="22" cm="1">
        <f t="array" ref="G5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8.3333333333333037E-3</v>
      </c>
      <c r="H59" s="22" t="str">
        <f>IF(wh_table[[#This Row],[Subject 1]]&lt;&gt;"Sitting Adjourned", "", SUMIF(wh_table[Day], wh_table[[#This Row],[Day]],wh_table[Duration]))</f>
        <v/>
      </c>
      <c r="I59" s="24">
        <f>SUM(INDEX(wh_table[Duration],1):wh_table[[#This Row],[Duration]])</f>
        <v>2.0666666666666669</v>
      </c>
      <c r="J5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5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1.4291666666666667</v>
      </c>
    </row>
    <row r="60" spans="1:11" ht="15" customHeight="1" x14ac:dyDescent="0.2">
      <c r="A60" s="25">
        <v>10</v>
      </c>
      <c r="B60" s="21">
        <v>45265</v>
      </c>
      <c r="C60" s="22">
        <v>0.6875</v>
      </c>
      <c r="D60" s="20" t="s">
        <v>124</v>
      </c>
      <c r="E60" s="23" t="s">
        <v>204</v>
      </c>
      <c r="F60" s="20"/>
      <c r="G60" s="22" cm="1">
        <f t="array" ref="G6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3.9583333333333304E-2</v>
      </c>
      <c r="H60" s="22" t="str">
        <f>IF(wh_table[[#This Row],[Subject 1]]&lt;&gt;"Sitting Adjourned", "", SUMIF(wh_table[Day], wh_table[[#This Row],[Day]],wh_table[Duration]))</f>
        <v/>
      </c>
      <c r="I60" s="24">
        <f>SUM(INDEX(wh_table[Duration],1):wh_table[[#This Row],[Duration]])</f>
        <v>2.1062500000000002</v>
      </c>
      <c r="J6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6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1.46875</v>
      </c>
    </row>
    <row r="61" spans="1:11" ht="15" customHeight="1" x14ac:dyDescent="0.2">
      <c r="A61" s="25">
        <v>10</v>
      </c>
      <c r="B61" s="21">
        <v>45265</v>
      </c>
      <c r="C61" s="22">
        <v>0.7270833333333333</v>
      </c>
      <c r="D61" s="20" t="s">
        <v>127</v>
      </c>
      <c r="E61" s="23"/>
      <c r="F61" s="20"/>
      <c r="G61" s="22" t="str" cm="1">
        <f t="array" ref="G6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61" s="22">
        <f>IF(wh_table[[#This Row],[Subject 1]]&lt;&gt;"Sitting Adjourned", "", SUMIF(wh_table[Day], wh_table[[#This Row],[Day]],wh_table[Duration]))</f>
        <v>0.33124999999999999</v>
      </c>
      <c r="I61" s="24">
        <f>SUM(INDEX(wh_table[Duration],1):wh_table[[#This Row],[Duration]])</f>
        <v>2.1062500000000002</v>
      </c>
      <c r="J61" s="22">
        <f>IF(wh_table[[#This Row],[Subject 1]]&lt;&gt;"Sitting Adjourned", "", SUMIFS(wh_table[Duration], wh_table[Day], wh_table[[#This Row],[Day]], wh_table[Tags], "&lt;&gt;[Questions]", wh_table[Tags], "&lt;&gt;[Questions][Divisions]"))</f>
        <v>0.20486111111111116</v>
      </c>
      <c r="K6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1.46875</v>
      </c>
    </row>
    <row r="62" spans="1:11" ht="15" customHeight="1" x14ac:dyDescent="0.2">
      <c r="A62" s="25">
        <v>11</v>
      </c>
      <c r="B62" s="21">
        <v>45266</v>
      </c>
      <c r="C62" s="22">
        <v>0.39583333333333331</v>
      </c>
      <c r="D62" s="20" t="s">
        <v>124</v>
      </c>
      <c r="E62" s="23" t="s">
        <v>205</v>
      </c>
      <c r="F62" s="20"/>
      <c r="G62" s="22" cm="1">
        <f t="array" ref="G6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62" s="22" t="str">
        <f>IF(wh_table[[#This Row],[Subject 1]]&lt;&gt;"Sitting Adjourned", "", SUMIF(wh_table[Day], wh_table[[#This Row],[Day]],wh_table[Duration]))</f>
        <v/>
      </c>
      <c r="I62" s="24">
        <f>SUM(INDEX(wh_table[Duration],1):wh_table[[#This Row],[Duration]])</f>
        <v>2.1687500000000002</v>
      </c>
      <c r="J6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6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1.53125</v>
      </c>
    </row>
    <row r="63" spans="1:11" ht="15" customHeight="1" x14ac:dyDescent="0.2">
      <c r="A63" s="25">
        <v>11</v>
      </c>
      <c r="B63" s="21">
        <v>45266</v>
      </c>
      <c r="C63" s="22">
        <v>0.45833333333333331</v>
      </c>
      <c r="D63" s="20" t="s">
        <v>124</v>
      </c>
      <c r="E63" s="23" t="s">
        <v>206</v>
      </c>
      <c r="F63" s="20"/>
      <c r="G63" s="22" cm="1">
        <f t="array" ref="G6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1.8749999999999989E-2</v>
      </c>
      <c r="H63" s="22" t="str">
        <f>IF(wh_table[[#This Row],[Subject 1]]&lt;&gt;"Sitting Adjourned", "", SUMIF(wh_table[Day], wh_table[[#This Row],[Day]],wh_table[Duration]))</f>
        <v/>
      </c>
      <c r="I63" s="24">
        <f>SUM(INDEX(wh_table[Duration],1):wh_table[[#This Row],[Duration]])</f>
        <v>2.1875</v>
      </c>
      <c r="J6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6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1.55</v>
      </c>
    </row>
    <row r="64" spans="1:11" ht="15" customHeight="1" x14ac:dyDescent="0.2">
      <c r="A64" s="25">
        <v>11</v>
      </c>
      <c r="B64" s="21">
        <v>45266</v>
      </c>
      <c r="C64" s="22">
        <v>0.4770833333333333</v>
      </c>
      <c r="D64" s="20" t="s">
        <v>15</v>
      </c>
      <c r="E64" s="23"/>
      <c r="F64" s="20" t="s">
        <v>132</v>
      </c>
      <c r="G64" s="22" cm="1">
        <f t="array" ref="G6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0.12708333333333333</v>
      </c>
      <c r="H64" s="22" t="str">
        <f>IF(wh_table[[#This Row],[Subject 1]]&lt;&gt;"Sitting Adjourned", "", SUMIF(wh_table[Day], wh_table[[#This Row],[Day]],wh_table[Duration]))</f>
        <v/>
      </c>
      <c r="I64" s="24">
        <f>SUM(INDEX(wh_table[Duration],1):wh_table[[#This Row],[Duration]])</f>
        <v>2.3145833333333332</v>
      </c>
      <c r="J6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64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65" spans="1:11" ht="15" customHeight="1" x14ac:dyDescent="0.2">
      <c r="A65" s="25">
        <v>11</v>
      </c>
      <c r="B65" s="21">
        <v>45266</v>
      </c>
      <c r="C65" s="22">
        <v>0.60416666666666663</v>
      </c>
      <c r="D65" s="20" t="s">
        <v>124</v>
      </c>
      <c r="E65" s="23" t="s">
        <v>207</v>
      </c>
      <c r="F65" s="20"/>
      <c r="G65" s="22" cm="1">
        <f t="array" ref="G6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65" s="22" t="str">
        <f>IF(wh_table[[#This Row],[Subject 1]]&lt;&gt;"Sitting Adjourned", "", SUMIF(wh_table[Day], wh_table[[#This Row],[Day]],wh_table[Duration]))</f>
        <v/>
      </c>
      <c r="I65" s="24">
        <f>SUM(INDEX(wh_table[Duration],1):wh_table[[#This Row],[Duration]])</f>
        <v>2.3770833333333332</v>
      </c>
      <c r="J6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6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1.6125</v>
      </c>
    </row>
    <row r="66" spans="1:11" ht="15" customHeight="1" x14ac:dyDescent="0.2">
      <c r="A66" s="25">
        <v>11</v>
      </c>
      <c r="B66" s="21">
        <v>45266</v>
      </c>
      <c r="C66" s="22">
        <v>0.66666666666666663</v>
      </c>
      <c r="D66" s="20" t="s">
        <v>124</v>
      </c>
      <c r="E66" s="23" t="s">
        <v>208</v>
      </c>
      <c r="F66" s="20"/>
      <c r="G66" s="22" cm="1">
        <f t="array" ref="G6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1.6666666666666607E-2</v>
      </c>
      <c r="H66" s="22" t="str">
        <f>IF(wh_table[[#This Row],[Subject 1]]&lt;&gt;"Sitting Adjourned", "", SUMIF(wh_table[Day], wh_table[[#This Row],[Day]],wh_table[Duration]))</f>
        <v/>
      </c>
      <c r="I66" s="24">
        <f>SUM(INDEX(wh_table[Duration],1):wh_table[[#This Row],[Duration]])</f>
        <v>2.3937499999999998</v>
      </c>
      <c r="J6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6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1.6291666666666667</v>
      </c>
    </row>
    <row r="67" spans="1:11" ht="15" customHeight="1" x14ac:dyDescent="0.2">
      <c r="A67" s="25">
        <v>11</v>
      </c>
      <c r="B67" s="21">
        <v>45266</v>
      </c>
      <c r="C67" s="22">
        <v>0.68333333333333324</v>
      </c>
      <c r="D67" s="20" t="s">
        <v>15</v>
      </c>
      <c r="E67" s="23"/>
      <c r="F67" s="20"/>
      <c r="G67" s="22" cm="1">
        <f t="array" ref="G6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4.1666666666667629E-3</v>
      </c>
      <c r="H67" s="22" t="str">
        <f>IF(wh_table[[#This Row],[Subject 1]]&lt;&gt;"Sitting Adjourned", "", SUMIF(wh_table[Day], wh_table[[#This Row],[Day]],wh_table[Duration]))</f>
        <v/>
      </c>
      <c r="I67" s="24">
        <f>SUM(INDEX(wh_table[Duration],1):wh_table[[#This Row],[Duration]])</f>
        <v>2.3979166666666667</v>
      </c>
      <c r="J6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6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1.6333333333333333</v>
      </c>
    </row>
    <row r="68" spans="1:11" ht="15" customHeight="1" x14ac:dyDescent="0.2">
      <c r="A68" s="25">
        <v>11</v>
      </c>
      <c r="B68" s="21">
        <v>45266</v>
      </c>
      <c r="C68" s="22">
        <v>0.6875</v>
      </c>
      <c r="D68" s="20" t="s">
        <v>124</v>
      </c>
      <c r="E68" s="23" t="s">
        <v>209</v>
      </c>
      <c r="F68" s="20"/>
      <c r="G68" s="22" cm="1">
        <f t="array" ref="G6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3.2638888888888995E-2</v>
      </c>
      <c r="H68" s="22" t="str">
        <f>IF(wh_table[[#This Row],[Subject 1]]&lt;&gt;"Sitting Adjourned", "", SUMIF(wh_table[Day], wh_table[[#This Row],[Day]],wh_table[Duration]))</f>
        <v/>
      </c>
      <c r="I68" s="24">
        <f>SUM(INDEX(wh_table[Duration],1):wh_table[[#This Row],[Duration]])</f>
        <v>2.4305555555555558</v>
      </c>
      <c r="J6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6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1.6659722222222224</v>
      </c>
    </row>
    <row r="69" spans="1:11" ht="15" customHeight="1" x14ac:dyDescent="0.2">
      <c r="A69" s="25">
        <v>11</v>
      </c>
      <c r="B69" s="21">
        <v>45266</v>
      </c>
      <c r="C69" s="22">
        <v>0.72013888888888899</v>
      </c>
      <c r="D69" s="20" t="s">
        <v>127</v>
      </c>
      <c r="E69" s="23"/>
      <c r="F69" s="20"/>
      <c r="G69" s="22" t="str" cm="1">
        <f t="array" ref="G6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69" s="22">
        <f>IF(wh_table[[#This Row],[Subject 1]]&lt;&gt;"Sitting Adjourned", "", SUMIF(wh_table[Day], wh_table[[#This Row],[Day]],wh_table[Duration]))</f>
        <v>0.32430555555555568</v>
      </c>
      <c r="I69" s="24">
        <f>SUM(INDEX(wh_table[Duration],1):wh_table[[#This Row],[Duration]])</f>
        <v>2.4305555555555558</v>
      </c>
      <c r="J69" s="22">
        <f>IF(wh_table[[#This Row],[Subject 1]]&lt;&gt;"Sitting Adjourned", "", SUMIFS(wh_table[Duration], wh_table[Day], wh_table[[#This Row],[Day]], wh_table[Tags], "&lt;&gt;[Questions]", wh_table[Tags], "&lt;&gt;[Questions][Divisions]"))</f>
        <v>0.19722222222222235</v>
      </c>
      <c r="K6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1.6659722222222224</v>
      </c>
    </row>
    <row r="70" spans="1:11" ht="29.5" customHeight="1" x14ac:dyDescent="0.2">
      <c r="A70" s="25">
        <v>12</v>
      </c>
      <c r="B70" s="21">
        <v>45267</v>
      </c>
      <c r="C70" s="22">
        <v>0.5625</v>
      </c>
      <c r="D70" s="20" t="s">
        <v>161</v>
      </c>
      <c r="E70" s="23" t="s">
        <v>210</v>
      </c>
      <c r="F70" s="20"/>
      <c r="G70" s="22" cm="1">
        <f t="array" ref="G7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8.2638888888888817E-2</v>
      </c>
      <c r="H70" s="22" t="str">
        <f>IF(wh_table[[#This Row],[Subject 1]]&lt;&gt;"Sitting Adjourned", "", SUMIF(wh_table[Day], wh_table[[#This Row],[Day]],wh_table[Duration]))</f>
        <v/>
      </c>
      <c r="I70" s="24">
        <f>SUM(INDEX(wh_table[Duration],1):wh_table[[#This Row],[Duration]])</f>
        <v>2.5131944444444447</v>
      </c>
      <c r="J7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7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1.7486111111111113</v>
      </c>
    </row>
    <row r="71" spans="1:11" ht="15" customHeight="1" x14ac:dyDescent="0.2">
      <c r="A71" s="25">
        <v>12</v>
      </c>
      <c r="B71" s="21">
        <v>45267</v>
      </c>
      <c r="C71" s="22">
        <v>0.64513888888888882</v>
      </c>
      <c r="D71" s="20" t="s">
        <v>127</v>
      </c>
      <c r="E71" s="23"/>
      <c r="F71" s="20"/>
      <c r="G71" s="22" t="str" cm="1">
        <f t="array" ref="G7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71" s="22">
        <f>IF(wh_table[[#This Row],[Subject 1]]&lt;&gt;"Sitting Adjourned", "", SUMIF(wh_table[Day], wh_table[[#This Row],[Day]],wh_table[Duration]))</f>
        <v>8.2638888888888817E-2</v>
      </c>
      <c r="I71" s="24">
        <f>SUM(INDEX(wh_table[Duration],1):wh_table[[#This Row],[Duration]])</f>
        <v>2.5131944444444447</v>
      </c>
      <c r="J71" s="22">
        <f>IF(wh_table[[#This Row],[Subject 1]]&lt;&gt;"Sitting Adjourned", "", SUMIFS(wh_table[Duration], wh_table[Day], wh_table[[#This Row],[Day]], wh_table[Tags], "&lt;&gt;[Questions]", wh_table[Tags], "&lt;&gt;[Questions][Divisions]"))</f>
        <v>8.2638888888888817E-2</v>
      </c>
      <c r="K7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1.7486111111111113</v>
      </c>
    </row>
    <row r="72" spans="1:11" ht="15" customHeight="1" x14ac:dyDescent="0.2">
      <c r="A72" s="25">
        <v>13</v>
      </c>
      <c r="B72" s="21">
        <v>45271</v>
      </c>
      <c r="C72" s="22">
        <v>0.6875</v>
      </c>
      <c r="D72" s="20" t="s">
        <v>128</v>
      </c>
      <c r="E72" s="23" t="s">
        <v>211</v>
      </c>
      <c r="F72" s="20"/>
      <c r="G72" s="22" cm="1">
        <f t="array" ref="G7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0.1152777777777777</v>
      </c>
      <c r="H72" s="22" t="str">
        <f>IF(wh_table[[#This Row],[Subject 1]]&lt;&gt;"Sitting Adjourned", "", SUMIF(wh_table[Day], wh_table[[#This Row],[Day]],wh_table[Duration]))</f>
        <v/>
      </c>
      <c r="I72" s="24">
        <f>SUM(INDEX(wh_table[Duration],1):wh_table[[#This Row],[Duration]])</f>
        <v>2.6284722222222223</v>
      </c>
      <c r="J7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7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1.8638888888888889</v>
      </c>
    </row>
    <row r="73" spans="1:11" ht="15" customHeight="1" x14ac:dyDescent="0.2">
      <c r="A73" s="25">
        <v>13</v>
      </c>
      <c r="B73" s="21">
        <v>45271</v>
      </c>
      <c r="C73" s="22">
        <v>0.8027777777777777</v>
      </c>
      <c r="D73" s="20" t="s">
        <v>127</v>
      </c>
      <c r="E73" s="23"/>
      <c r="F73" s="20"/>
      <c r="G73" s="22" t="str" cm="1">
        <f t="array" ref="G7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73" s="22">
        <f>IF(wh_table[[#This Row],[Subject 1]]&lt;&gt;"Sitting Adjourned", "", SUMIF(wh_table[Day], wh_table[[#This Row],[Day]],wh_table[Duration]))</f>
        <v>0.1152777777777777</v>
      </c>
      <c r="I73" s="24">
        <f>SUM(INDEX(wh_table[Duration],1):wh_table[[#This Row],[Duration]])</f>
        <v>2.6284722222222223</v>
      </c>
      <c r="J73" s="22">
        <f>IF(wh_table[[#This Row],[Subject 1]]&lt;&gt;"Sitting Adjourned", "", SUMIFS(wh_table[Duration], wh_table[Day], wh_table[[#This Row],[Day]], wh_table[Tags], "&lt;&gt;[Questions]", wh_table[Tags], "&lt;&gt;[Questions][Divisions]"))</f>
        <v>0.1152777777777777</v>
      </c>
      <c r="K7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1.8638888888888889</v>
      </c>
    </row>
    <row r="74" spans="1:11" ht="15" customHeight="1" x14ac:dyDescent="0.2">
      <c r="A74" s="25">
        <v>14</v>
      </c>
      <c r="B74" s="21">
        <v>45272</v>
      </c>
      <c r="C74" s="22">
        <v>0.39583333333333331</v>
      </c>
      <c r="D74" s="20" t="s">
        <v>124</v>
      </c>
      <c r="E74" s="23" t="s">
        <v>212</v>
      </c>
      <c r="F74" s="20"/>
      <c r="G74" s="22" cm="1">
        <f t="array" ref="G7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2.5694444444444464E-2</v>
      </c>
      <c r="H74" s="22" t="str">
        <f>IF(wh_table[[#This Row],[Subject 1]]&lt;&gt;"Sitting Adjourned", "", SUMIF(wh_table[Day], wh_table[[#This Row],[Day]],wh_table[Duration]))</f>
        <v/>
      </c>
      <c r="I74" s="24">
        <f>SUM(INDEX(wh_table[Duration],1):wh_table[[#This Row],[Duration]])</f>
        <v>2.6541666666666668</v>
      </c>
      <c r="J7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7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1.8895833333333334</v>
      </c>
    </row>
    <row r="75" spans="1:11" ht="15" customHeight="1" x14ac:dyDescent="0.2">
      <c r="A75" s="25">
        <v>14</v>
      </c>
      <c r="B75" s="21">
        <v>45272</v>
      </c>
      <c r="C75" s="22">
        <v>0.42152777777777778</v>
      </c>
      <c r="D75" s="20" t="s">
        <v>15</v>
      </c>
      <c r="E75" s="23"/>
      <c r="F75" s="20"/>
      <c r="G75" s="22" cm="1">
        <f t="array" ref="G7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3.6805555555555536E-2</v>
      </c>
      <c r="H75" s="22" t="str">
        <f>IF(wh_table[[#This Row],[Subject 1]]&lt;&gt;"Sitting Adjourned", "", SUMIF(wh_table[Day], wh_table[[#This Row],[Day]],wh_table[Duration]))</f>
        <v/>
      </c>
      <c r="I75" s="24">
        <f>SUM(INDEX(wh_table[Duration],1):wh_table[[#This Row],[Duration]])</f>
        <v>2.6909722222222223</v>
      </c>
      <c r="J7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7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1.9263888888888889</v>
      </c>
    </row>
    <row r="76" spans="1:11" ht="15" customHeight="1" x14ac:dyDescent="0.2">
      <c r="A76" s="25">
        <v>14</v>
      </c>
      <c r="B76" s="21">
        <v>45272</v>
      </c>
      <c r="C76" s="22">
        <v>0.45833333333333331</v>
      </c>
      <c r="D76" s="20" t="s">
        <v>124</v>
      </c>
      <c r="E76" s="23" t="s">
        <v>213</v>
      </c>
      <c r="F76" s="20"/>
      <c r="G76" s="22" cm="1">
        <f t="array" ref="G7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1.5972222222222221E-2</v>
      </c>
      <c r="H76" s="22" t="str">
        <f>IF(wh_table[[#This Row],[Subject 1]]&lt;&gt;"Sitting Adjourned", "", SUMIF(wh_table[Day], wh_table[[#This Row],[Day]],wh_table[Duration]))</f>
        <v/>
      </c>
      <c r="I76" s="24">
        <f>SUM(INDEX(wh_table[Duration],1):wh_table[[#This Row],[Duration]])</f>
        <v>2.7069444444444444</v>
      </c>
      <c r="J7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7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1.9423611111111112</v>
      </c>
    </row>
    <row r="77" spans="1:11" ht="15" customHeight="1" x14ac:dyDescent="0.2">
      <c r="A77" s="25">
        <v>14</v>
      </c>
      <c r="B77" s="21">
        <v>45272</v>
      </c>
      <c r="C77" s="22">
        <v>0.47430555555555554</v>
      </c>
      <c r="D77" s="20" t="s">
        <v>15</v>
      </c>
      <c r="E77" s="23"/>
      <c r="F77" s="20" t="s">
        <v>132</v>
      </c>
      <c r="G77" s="22" cm="1">
        <f t="array" ref="G7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0.12986111111111109</v>
      </c>
      <c r="H77" s="22" t="str">
        <f>IF(wh_table[[#This Row],[Subject 1]]&lt;&gt;"Sitting Adjourned", "", SUMIF(wh_table[Day], wh_table[[#This Row],[Day]],wh_table[Duration]))</f>
        <v/>
      </c>
      <c r="I77" s="24">
        <f>SUM(INDEX(wh_table[Duration],1):wh_table[[#This Row],[Duration]])</f>
        <v>2.8368055555555554</v>
      </c>
      <c r="J7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77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78" spans="1:11" ht="15" customHeight="1" x14ac:dyDescent="0.2">
      <c r="A78" s="25">
        <v>14</v>
      </c>
      <c r="B78" s="21">
        <v>45272</v>
      </c>
      <c r="C78" s="22">
        <v>0.60416666666666663</v>
      </c>
      <c r="D78" s="20" t="s">
        <v>124</v>
      </c>
      <c r="E78" s="23" t="s">
        <v>214</v>
      </c>
      <c r="F78" s="20"/>
      <c r="G78" s="22" cm="1">
        <f t="array" ref="G7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78" s="22" t="str">
        <f>IF(wh_table[[#This Row],[Subject 1]]&lt;&gt;"Sitting Adjourned", "", SUMIF(wh_table[Day], wh_table[[#This Row],[Day]],wh_table[Duration]))</f>
        <v/>
      </c>
      <c r="I78" s="24">
        <f>SUM(INDEX(wh_table[Duration],1):wh_table[[#This Row],[Duration]])</f>
        <v>2.8993055555555554</v>
      </c>
      <c r="J7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7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2.0048611111111114</v>
      </c>
    </row>
    <row r="79" spans="1:11" ht="15" customHeight="1" x14ac:dyDescent="0.2">
      <c r="A79" s="25">
        <v>14</v>
      </c>
      <c r="B79" s="21">
        <v>45272</v>
      </c>
      <c r="C79" s="22">
        <v>0.66666666666666663</v>
      </c>
      <c r="D79" s="20" t="s">
        <v>124</v>
      </c>
      <c r="E79" s="23" t="s">
        <v>215</v>
      </c>
      <c r="F79" s="20"/>
      <c r="G79" s="22" cm="1">
        <f t="array" ref="G7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79" s="22" t="str">
        <f>IF(wh_table[[#This Row],[Subject 1]]&lt;&gt;"Sitting Adjourned", "", SUMIF(wh_table[Day], wh_table[[#This Row],[Day]],wh_table[Duration]))</f>
        <v/>
      </c>
      <c r="I79" s="24">
        <f>SUM(INDEX(wh_table[Duration],1):wh_table[[#This Row],[Duration]])</f>
        <v>2.9201388888888888</v>
      </c>
      <c r="J7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7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2.0256944444444449</v>
      </c>
    </row>
    <row r="80" spans="1:11" ht="15" customHeight="1" x14ac:dyDescent="0.2">
      <c r="A80" s="25">
        <v>14</v>
      </c>
      <c r="B80" s="21">
        <v>45272</v>
      </c>
      <c r="C80" s="22">
        <v>0.6875</v>
      </c>
      <c r="D80" s="20" t="s">
        <v>124</v>
      </c>
      <c r="E80" s="23" t="s">
        <v>216</v>
      </c>
      <c r="F80" s="20"/>
      <c r="G80" s="22" cm="1">
        <f t="array" ref="G8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3.8194444444444531E-2</v>
      </c>
      <c r="H80" s="22" t="str">
        <f>IF(wh_table[[#This Row],[Subject 1]]&lt;&gt;"Sitting Adjourned", "", SUMIF(wh_table[Day], wh_table[[#This Row],[Day]],wh_table[Duration]))</f>
        <v/>
      </c>
      <c r="I80" s="24">
        <f>SUM(INDEX(wh_table[Duration],1):wh_table[[#This Row],[Duration]])</f>
        <v>2.9583333333333335</v>
      </c>
      <c r="J8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8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2.0638888888888896</v>
      </c>
    </row>
    <row r="81" spans="1:11" ht="15" customHeight="1" x14ac:dyDescent="0.2">
      <c r="A81" s="25">
        <v>14</v>
      </c>
      <c r="B81" s="21">
        <v>45272</v>
      </c>
      <c r="C81" s="22">
        <v>0.72569444444444453</v>
      </c>
      <c r="D81" s="20" t="s">
        <v>127</v>
      </c>
      <c r="E81" s="23"/>
      <c r="F81" s="20"/>
      <c r="G81" s="22" t="str" cm="1">
        <f t="array" ref="G8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81" s="22">
        <f>IF(wh_table[[#This Row],[Subject 1]]&lt;&gt;"Sitting Adjourned", "", SUMIF(wh_table[Day], wh_table[[#This Row],[Day]],wh_table[Duration]))</f>
        <v>0.32986111111111122</v>
      </c>
      <c r="I81" s="24">
        <f>SUM(INDEX(wh_table[Duration],1):wh_table[[#This Row],[Duration]])</f>
        <v>2.9583333333333335</v>
      </c>
      <c r="J81" s="22">
        <f>IF(wh_table[[#This Row],[Subject 1]]&lt;&gt;"Sitting Adjourned", "", SUMIFS(wh_table[Duration], wh_table[Day], wh_table[[#This Row],[Day]], wh_table[Tags], "&lt;&gt;[Questions]", wh_table[Tags], "&lt;&gt;[Questions][Divisions]"))</f>
        <v>0.20000000000000012</v>
      </c>
      <c r="K8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2.0638888888888896</v>
      </c>
    </row>
    <row r="82" spans="1:11" ht="15" customHeight="1" x14ac:dyDescent="0.2">
      <c r="A82" s="25">
        <v>15</v>
      </c>
      <c r="B82" s="21">
        <v>45273</v>
      </c>
      <c r="C82" s="22">
        <v>0.39583333333333331</v>
      </c>
      <c r="D82" s="20" t="s">
        <v>124</v>
      </c>
      <c r="E82" s="23" t="s">
        <v>217</v>
      </c>
      <c r="F82" s="20"/>
      <c r="G82" s="22" cm="1">
        <f t="array" ref="G8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5.4861111111111138E-2</v>
      </c>
      <c r="H82" s="22" t="str">
        <f>IF(wh_table[[#This Row],[Subject 1]]&lt;&gt;"Sitting Adjourned", "", SUMIF(wh_table[Day], wh_table[[#This Row],[Day]],wh_table[Duration]))</f>
        <v/>
      </c>
      <c r="I82" s="24">
        <f>SUM(INDEX(wh_table[Duration],1):wh_table[[#This Row],[Duration]])</f>
        <v>3.0131944444444447</v>
      </c>
      <c r="J8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8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2.1187500000000008</v>
      </c>
    </row>
    <row r="83" spans="1:11" ht="15" customHeight="1" x14ac:dyDescent="0.2">
      <c r="A83" s="25">
        <v>15</v>
      </c>
      <c r="B83" s="21">
        <v>45273</v>
      </c>
      <c r="C83" s="22">
        <v>0.45069444444444445</v>
      </c>
      <c r="D83" s="20" t="s">
        <v>15</v>
      </c>
      <c r="E83" s="23"/>
      <c r="F83" s="20"/>
      <c r="G83" s="22" cm="1">
        <f t="array" ref="G8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7.6388888888888618E-3</v>
      </c>
      <c r="H83" s="22" t="str">
        <f>IF(wh_table[[#This Row],[Subject 1]]&lt;&gt;"Sitting Adjourned", "", SUMIF(wh_table[Day], wh_table[[#This Row],[Day]],wh_table[Duration]))</f>
        <v/>
      </c>
      <c r="I83" s="24">
        <f>SUM(INDEX(wh_table[Duration],1):wh_table[[#This Row],[Duration]])</f>
        <v>3.0208333333333335</v>
      </c>
      <c r="J8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8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2.1263888888888896</v>
      </c>
    </row>
    <row r="84" spans="1:11" ht="15" customHeight="1" x14ac:dyDescent="0.2">
      <c r="A84" s="25">
        <v>15</v>
      </c>
      <c r="B84" s="21">
        <v>45273</v>
      </c>
      <c r="C84" s="22">
        <v>0.45833333333333331</v>
      </c>
      <c r="D84" s="20" t="s">
        <v>124</v>
      </c>
      <c r="E84" s="23" t="s">
        <v>218</v>
      </c>
      <c r="F84" s="20"/>
      <c r="G84" s="22" cm="1">
        <f t="array" ref="G8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1.4583333333333337E-2</v>
      </c>
      <c r="H84" s="22" t="str">
        <f>IF(wh_table[[#This Row],[Subject 1]]&lt;&gt;"Sitting Adjourned", "", SUMIF(wh_table[Day], wh_table[[#This Row],[Day]],wh_table[Duration]))</f>
        <v/>
      </c>
      <c r="I84" s="24">
        <f>SUM(INDEX(wh_table[Duration],1):wh_table[[#This Row],[Duration]])</f>
        <v>3.0354166666666669</v>
      </c>
      <c r="J8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8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2.1409722222222229</v>
      </c>
    </row>
    <row r="85" spans="1:11" ht="15" customHeight="1" x14ac:dyDescent="0.2">
      <c r="A85" s="25">
        <v>15</v>
      </c>
      <c r="B85" s="21">
        <v>45273</v>
      </c>
      <c r="C85" s="22">
        <v>0.47291666666666665</v>
      </c>
      <c r="D85" s="20" t="s">
        <v>15</v>
      </c>
      <c r="E85" s="23"/>
      <c r="F85" s="20" t="s">
        <v>132</v>
      </c>
      <c r="G85" s="22" cm="1">
        <f t="array" ref="G8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0.13124999999999998</v>
      </c>
      <c r="H85" s="22" t="str">
        <f>IF(wh_table[[#This Row],[Subject 1]]&lt;&gt;"Sitting Adjourned", "", SUMIF(wh_table[Day], wh_table[[#This Row],[Day]],wh_table[Duration]))</f>
        <v/>
      </c>
      <c r="I85" s="24">
        <f>SUM(INDEX(wh_table[Duration],1):wh_table[[#This Row],[Duration]])</f>
        <v>3.166666666666667</v>
      </c>
      <c r="J8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85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86" spans="1:11" ht="15" customHeight="1" x14ac:dyDescent="0.2">
      <c r="A86" s="25">
        <v>15</v>
      </c>
      <c r="B86" s="21">
        <v>45273</v>
      </c>
      <c r="C86" s="22">
        <v>0.60416666666666663</v>
      </c>
      <c r="D86" s="20" t="s">
        <v>124</v>
      </c>
      <c r="E86" s="23" t="s">
        <v>219</v>
      </c>
      <c r="F86" s="20"/>
      <c r="G86" s="22" cm="1">
        <f t="array" ref="G8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5.9722222222222232E-2</v>
      </c>
      <c r="H86" s="22" t="str">
        <f>IF(wh_table[[#This Row],[Subject 1]]&lt;&gt;"Sitting Adjourned", "", SUMIF(wh_table[Day], wh_table[[#This Row],[Day]],wh_table[Duration]))</f>
        <v/>
      </c>
      <c r="I86" s="24">
        <f>SUM(INDEX(wh_table[Duration],1):wh_table[[#This Row],[Duration]])</f>
        <v>3.2263888888888892</v>
      </c>
      <c r="J8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8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2.2006944444444452</v>
      </c>
    </row>
    <row r="87" spans="1:11" ht="15" customHeight="1" x14ac:dyDescent="0.2">
      <c r="A87" s="25">
        <v>15</v>
      </c>
      <c r="B87" s="21">
        <v>45273</v>
      </c>
      <c r="C87" s="22">
        <v>0.66388888888888886</v>
      </c>
      <c r="D87" s="20" t="s">
        <v>15</v>
      </c>
      <c r="E87" s="23"/>
      <c r="F87" s="20" t="s">
        <v>52</v>
      </c>
      <c r="G87" s="22" cm="1">
        <f t="array" ref="G8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1.8055555555555602E-2</v>
      </c>
      <c r="H87" s="22" t="str">
        <f>IF(wh_table[[#This Row],[Subject 1]]&lt;&gt;"Sitting Adjourned", "", SUMIF(wh_table[Day], wh_table[[#This Row],[Day]],wh_table[Duration]))</f>
        <v/>
      </c>
      <c r="I87" s="24">
        <f>SUM(INDEX(wh_table[Duration],1):wh_table[[#This Row],[Duration]])</f>
        <v>3.2444444444444449</v>
      </c>
      <c r="J8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8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2.2187500000000009</v>
      </c>
    </row>
    <row r="88" spans="1:11" ht="15" customHeight="1" x14ac:dyDescent="0.2">
      <c r="A88" s="25">
        <v>15</v>
      </c>
      <c r="B88" s="21">
        <v>45273</v>
      </c>
      <c r="C88" s="22">
        <v>0.68194444444444446</v>
      </c>
      <c r="D88" s="20" t="s">
        <v>124</v>
      </c>
      <c r="E88" s="23" t="s">
        <v>220</v>
      </c>
      <c r="F88" s="20"/>
      <c r="G88" s="22" cm="1">
        <f t="array" ref="G8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2.7777777777777679E-3</v>
      </c>
      <c r="H88" s="22" t="str">
        <f>IF(wh_table[[#This Row],[Subject 1]]&lt;&gt;"Sitting Adjourned", "", SUMIF(wh_table[Day], wh_table[[#This Row],[Day]],wh_table[Duration]))</f>
        <v/>
      </c>
      <c r="I88" s="24">
        <f>SUM(INDEX(wh_table[Duration],1):wh_table[[#This Row],[Duration]])</f>
        <v>3.2472222222222227</v>
      </c>
      <c r="J8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8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2.2215277777777787</v>
      </c>
    </row>
    <row r="89" spans="1:11" ht="15" customHeight="1" x14ac:dyDescent="0.2">
      <c r="A89" s="25">
        <v>15</v>
      </c>
      <c r="B89" s="21">
        <v>45273</v>
      </c>
      <c r="C89" s="22">
        <v>0.68472222222222223</v>
      </c>
      <c r="D89" s="20" t="s">
        <v>124</v>
      </c>
      <c r="E89" s="23" t="s">
        <v>221</v>
      </c>
      <c r="F89" s="20"/>
      <c r="G89" s="22" cm="1">
        <f t="array" ref="G8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89" s="22" t="str">
        <f>IF(wh_table[[#This Row],[Subject 1]]&lt;&gt;"Sitting Adjourned", "", SUMIF(wh_table[Day], wh_table[[#This Row],[Day]],wh_table[Duration]))</f>
        <v/>
      </c>
      <c r="I89" s="24">
        <f>SUM(INDEX(wh_table[Duration],1):wh_table[[#This Row],[Duration]])</f>
        <v>3.2680555555555562</v>
      </c>
      <c r="J8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8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2.2423611111111121</v>
      </c>
    </row>
    <row r="90" spans="1:11" ht="15" customHeight="1" x14ac:dyDescent="0.2">
      <c r="A90" s="25">
        <v>15</v>
      </c>
      <c r="B90" s="21">
        <v>45273</v>
      </c>
      <c r="C90" s="22">
        <v>0.7055555555555556</v>
      </c>
      <c r="D90" s="20" t="s">
        <v>124</v>
      </c>
      <c r="E90" s="23" t="s">
        <v>222</v>
      </c>
      <c r="F90" s="20"/>
      <c r="G90" s="22" cm="1">
        <f t="array" ref="G9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4.166666666666663E-2</v>
      </c>
      <c r="H90" s="22" t="str">
        <f>IF(wh_table[[#This Row],[Subject 1]]&lt;&gt;"Sitting Adjourned", "", SUMIF(wh_table[Day], wh_table[[#This Row],[Day]],wh_table[Duration]))</f>
        <v/>
      </c>
      <c r="I90" s="24">
        <f>SUM(INDEX(wh_table[Duration],1):wh_table[[#This Row],[Duration]])</f>
        <v>3.3097222222222227</v>
      </c>
      <c r="J9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9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2.2840277777777787</v>
      </c>
    </row>
    <row r="91" spans="1:11" ht="15" customHeight="1" x14ac:dyDescent="0.2">
      <c r="A91" s="25">
        <v>15</v>
      </c>
      <c r="B91" s="21">
        <v>45273</v>
      </c>
      <c r="C91" s="22">
        <v>0.74722222222222223</v>
      </c>
      <c r="D91" s="20" t="s">
        <v>127</v>
      </c>
      <c r="E91" s="23"/>
      <c r="F91" s="20"/>
      <c r="G91" s="22" t="str" cm="1">
        <f t="array" ref="G9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91" s="22">
        <f>IF(wh_table[[#This Row],[Subject 1]]&lt;&gt;"Sitting Adjourned", "", SUMIF(wh_table[Day], wh_table[[#This Row],[Day]],wh_table[Duration]))</f>
        <v>0.35138888888888892</v>
      </c>
      <c r="I91" s="24">
        <f>SUM(INDEX(wh_table[Duration],1):wh_table[[#This Row],[Duration]])</f>
        <v>3.3097222222222227</v>
      </c>
      <c r="J91" s="22">
        <f>IF(wh_table[[#This Row],[Subject 1]]&lt;&gt;"Sitting Adjourned", "", SUMIFS(wh_table[Duration], wh_table[Day], wh_table[[#This Row],[Day]], wh_table[Tags], "&lt;&gt;[Questions]", wh_table[Tags], "&lt;&gt;[Questions][Divisions]"))</f>
        <v>0.22013888888888894</v>
      </c>
      <c r="K9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2.2840277777777787</v>
      </c>
    </row>
    <row r="92" spans="1:11" ht="15" customHeight="1" x14ac:dyDescent="0.2">
      <c r="A92" s="25">
        <v>16</v>
      </c>
      <c r="B92" s="21">
        <v>45274</v>
      </c>
      <c r="C92" s="22">
        <v>0.5625</v>
      </c>
      <c r="D92" s="20" t="s">
        <v>161</v>
      </c>
      <c r="E92" s="23" t="s">
        <v>223</v>
      </c>
      <c r="F92" s="20"/>
      <c r="G92" s="22" cm="1">
        <f t="array" ref="G9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5.2777777777777812E-2</v>
      </c>
      <c r="H92" s="22" t="str">
        <f>IF(wh_table[[#This Row],[Subject 1]]&lt;&gt;"Sitting Adjourned", "", SUMIF(wh_table[Day], wh_table[[#This Row],[Day]],wh_table[Duration]))</f>
        <v/>
      </c>
      <c r="I92" s="24">
        <f>SUM(INDEX(wh_table[Duration],1):wh_table[[#This Row],[Duration]])</f>
        <v>3.3625000000000007</v>
      </c>
      <c r="J9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9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2.3368055555555562</v>
      </c>
    </row>
    <row r="93" spans="1:11" ht="15" customHeight="1" x14ac:dyDescent="0.2">
      <c r="A93" s="25">
        <v>16</v>
      </c>
      <c r="B93" s="21">
        <v>45274</v>
      </c>
      <c r="C93" s="22">
        <v>0.61527777777777781</v>
      </c>
      <c r="D93" s="20" t="s">
        <v>15</v>
      </c>
      <c r="E93" s="23"/>
      <c r="F93" s="20"/>
      <c r="G93" s="22" cm="1">
        <f t="array" ref="G9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9.7222222222221877E-3</v>
      </c>
      <c r="H93" s="22" t="str">
        <f>IF(wh_table[[#This Row],[Subject 1]]&lt;&gt;"Sitting Adjourned", "", SUMIF(wh_table[Day], wh_table[[#This Row],[Day]],wh_table[Duration]))</f>
        <v/>
      </c>
      <c r="I93" s="24">
        <f>SUM(INDEX(wh_table[Duration],1):wh_table[[#This Row],[Duration]])</f>
        <v>3.3722222222222227</v>
      </c>
      <c r="J9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9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2.3465277777777782</v>
      </c>
    </row>
    <row r="94" spans="1:11" ht="15" customHeight="1" x14ac:dyDescent="0.2">
      <c r="A94" s="25">
        <v>16</v>
      </c>
      <c r="B94" s="21">
        <v>45274</v>
      </c>
      <c r="C94" s="22">
        <v>0.625</v>
      </c>
      <c r="D94" s="20" t="s">
        <v>161</v>
      </c>
      <c r="E94" s="23" t="s">
        <v>224</v>
      </c>
      <c r="F94" s="20"/>
      <c r="G94" s="22" cm="1">
        <f t="array" ref="G9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5.4861111111111138E-2</v>
      </c>
      <c r="H94" s="22" t="str">
        <f>IF(wh_table[[#This Row],[Subject 1]]&lt;&gt;"Sitting Adjourned", "", SUMIF(wh_table[Day], wh_table[[#This Row],[Day]],wh_table[Duration]))</f>
        <v/>
      </c>
      <c r="I94" s="24">
        <f>SUM(INDEX(wh_table[Duration],1):wh_table[[#This Row],[Duration]])</f>
        <v>3.4270833333333339</v>
      </c>
      <c r="J9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9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2.4013888888888895</v>
      </c>
    </row>
    <row r="95" spans="1:11" ht="15" customHeight="1" x14ac:dyDescent="0.2">
      <c r="A95" s="25">
        <v>16</v>
      </c>
      <c r="B95" s="21">
        <v>45274</v>
      </c>
      <c r="C95" s="22">
        <v>0.67986111111111114</v>
      </c>
      <c r="D95" s="20" t="s">
        <v>127</v>
      </c>
      <c r="E95" s="23"/>
      <c r="F95" s="20"/>
      <c r="G95" s="22" t="str" cm="1">
        <f t="array" ref="G9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95" s="22">
        <f>IF(wh_table[[#This Row],[Subject 1]]&lt;&gt;"Sitting Adjourned", "", SUMIF(wh_table[Day], wh_table[[#This Row],[Day]],wh_table[Duration]))</f>
        <v>0.11736111111111114</v>
      </c>
      <c r="I95" s="24">
        <f>SUM(INDEX(wh_table[Duration],1):wh_table[[#This Row],[Duration]])</f>
        <v>3.4270833333333339</v>
      </c>
      <c r="J95" s="22">
        <f>IF(wh_table[[#This Row],[Subject 1]]&lt;&gt;"Sitting Adjourned", "", SUMIFS(wh_table[Duration], wh_table[Day], wh_table[[#This Row],[Day]], wh_table[Tags], "&lt;&gt;[Questions]", wh_table[Tags], "&lt;&gt;[Questions][Divisions]"))</f>
        <v>0.11736111111111114</v>
      </c>
      <c r="K9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2.4013888888888895</v>
      </c>
    </row>
    <row r="96" spans="1:11" ht="15" customHeight="1" x14ac:dyDescent="0.2">
      <c r="A96" s="25">
        <v>17</v>
      </c>
      <c r="B96" s="21">
        <v>45278</v>
      </c>
      <c r="C96" s="22">
        <v>0.6875</v>
      </c>
      <c r="D96" s="20" t="s">
        <v>128</v>
      </c>
      <c r="E96" s="23" t="s">
        <v>225</v>
      </c>
      <c r="F96" s="20"/>
      <c r="G96" s="22" cm="1">
        <f t="array" ref="G9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7.7777777777777835E-2</v>
      </c>
      <c r="H96" s="22" t="str">
        <f>IF(wh_table[[#This Row],[Subject 1]]&lt;&gt;"Sitting Adjourned", "", SUMIF(wh_table[Day], wh_table[[#This Row],[Day]],wh_table[Duration]))</f>
        <v/>
      </c>
      <c r="I96" s="24">
        <f>SUM(INDEX(wh_table[Duration],1):wh_table[[#This Row],[Duration]])</f>
        <v>3.5048611111111119</v>
      </c>
      <c r="J9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9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2.4791666666666674</v>
      </c>
    </row>
    <row r="97" spans="1:11" ht="15" customHeight="1" x14ac:dyDescent="0.2">
      <c r="A97" s="25">
        <v>17</v>
      </c>
      <c r="B97" s="21">
        <v>45278</v>
      </c>
      <c r="C97" s="22">
        <v>0.76527777777777783</v>
      </c>
      <c r="D97" s="20" t="s">
        <v>127</v>
      </c>
      <c r="E97" s="23"/>
      <c r="F97" s="20"/>
      <c r="G97" s="22" t="str" cm="1">
        <f t="array" ref="G9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97" s="22">
        <f>IF(wh_table[[#This Row],[Subject 1]]&lt;&gt;"Sitting Adjourned", "", SUMIF(wh_table[Day], wh_table[[#This Row],[Day]],wh_table[Duration]))</f>
        <v>7.7777777777777835E-2</v>
      </c>
      <c r="I97" s="24">
        <f>SUM(INDEX(wh_table[Duration],1):wh_table[[#This Row],[Duration]])</f>
        <v>3.5048611111111119</v>
      </c>
      <c r="J97" s="22">
        <f>IF(wh_table[[#This Row],[Subject 1]]&lt;&gt;"Sitting Adjourned", "", SUMIFS(wh_table[Duration], wh_table[Day], wh_table[[#This Row],[Day]], wh_table[Tags], "&lt;&gt;[Questions]", wh_table[Tags], "&lt;&gt;[Questions][Divisions]"))</f>
        <v>7.7777777777777835E-2</v>
      </c>
      <c r="K9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2.4791666666666674</v>
      </c>
    </row>
    <row r="98" spans="1:11" ht="15" customHeight="1" x14ac:dyDescent="0.2">
      <c r="A98" s="25">
        <v>18</v>
      </c>
      <c r="B98" s="21">
        <v>45279</v>
      </c>
      <c r="C98" s="22">
        <v>0.39583333333333331</v>
      </c>
      <c r="D98" s="20" t="s">
        <v>124</v>
      </c>
      <c r="E98" s="23" t="s">
        <v>226</v>
      </c>
      <c r="F98" s="20"/>
      <c r="G98" s="22" cm="1">
        <f t="array" ref="G9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98" s="22" t="str">
        <f>IF(wh_table[[#This Row],[Subject 1]]&lt;&gt;"Sitting Adjourned", "", SUMIF(wh_table[Day], wh_table[[#This Row],[Day]],wh_table[Duration]))</f>
        <v/>
      </c>
      <c r="I98" s="24">
        <f>SUM(INDEX(wh_table[Duration],1):wh_table[[#This Row],[Duration]])</f>
        <v>3.5673611111111119</v>
      </c>
      <c r="J9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9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2.5416666666666674</v>
      </c>
    </row>
    <row r="99" spans="1:11" ht="15" customHeight="1" x14ac:dyDescent="0.2">
      <c r="A99" s="25">
        <v>18</v>
      </c>
      <c r="B99" s="21">
        <v>45279</v>
      </c>
      <c r="C99" s="22">
        <v>0.45833333333333331</v>
      </c>
      <c r="D99" s="20" t="s">
        <v>124</v>
      </c>
      <c r="E99" s="23" t="s">
        <v>227</v>
      </c>
      <c r="F99" s="20"/>
      <c r="G99" s="22" cm="1">
        <f t="array" ref="G9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1.8055555555555602E-2</v>
      </c>
      <c r="H99" s="22" t="str">
        <f>IF(wh_table[[#This Row],[Subject 1]]&lt;&gt;"Sitting Adjourned", "", SUMIF(wh_table[Day], wh_table[[#This Row],[Day]],wh_table[Duration]))</f>
        <v/>
      </c>
      <c r="I99" s="24">
        <f>SUM(INDEX(wh_table[Duration],1):wh_table[[#This Row],[Duration]])</f>
        <v>3.5854166666666676</v>
      </c>
      <c r="J9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9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2.5597222222222231</v>
      </c>
    </row>
    <row r="100" spans="1:11" ht="15" customHeight="1" x14ac:dyDescent="0.2">
      <c r="A100" s="25">
        <v>18</v>
      </c>
      <c r="B100" s="21">
        <v>45279</v>
      </c>
      <c r="C100" s="22">
        <v>0.47638888888888892</v>
      </c>
      <c r="D100" s="20" t="s">
        <v>15</v>
      </c>
      <c r="E100" s="23"/>
      <c r="F100" s="20" t="s">
        <v>132</v>
      </c>
      <c r="G100" s="22" cm="1">
        <f t="array" ref="G10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0.12777777777777771</v>
      </c>
      <c r="H100" s="22" t="str">
        <f>IF(wh_table[[#This Row],[Subject 1]]&lt;&gt;"Sitting Adjourned", "", SUMIF(wh_table[Day], wh_table[[#This Row],[Day]],wh_table[Duration]))</f>
        <v/>
      </c>
      <c r="I100" s="24">
        <f>SUM(INDEX(wh_table[Duration],1):wh_table[[#This Row],[Duration]])</f>
        <v>3.7131944444444454</v>
      </c>
      <c r="J10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00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101" spans="1:11" ht="15" customHeight="1" x14ac:dyDescent="0.2">
      <c r="A101" s="25">
        <v>18</v>
      </c>
      <c r="B101" s="21">
        <v>45279</v>
      </c>
      <c r="C101" s="22">
        <v>0.60416666666666663</v>
      </c>
      <c r="D101" s="20" t="s">
        <v>124</v>
      </c>
      <c r="E101" s="23" t="s">
        <v>228</v>
      </c>
      <c r="F101" s="20"/>
      <c r="G101" s="22" cm="1">
        <f t="array" ref="G10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5.1388888888888928E-2</v>
      </c>
      <c r="H101" s="22" t="str">
        <f>IF(wh_table[[#This Row],[Subject 1]]&lt;&gt;"Sitting Adjourned", "", SUMIF(wh_table[Day], wh_table[[#This Row],[Day]],wh_table[Duration]))</f>
        <v/>
      </c>
      <c r="I101" s="24">
        <f>SUM(INDEX(wh_table[Duration],1):wh_table[[#This Row],[Duration]])</f>
        <v>3.7645833333333343</v>
      </c>
      <c r="J10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0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2.611111111111112</v>
      </c>
    </row>
    <row r="102" spans="1:11" ht="15" customHeight="1" x14ac:dyDescent="0.2">
      <c r="A102" s="25">
        <v>18</v>
      </c>
      <c r="B102" s="21">
        <v>45279</v>
      </c>
      <c r="C102" s="22">
        <v>0.65555555555555556</v>
      </c>
      <c r="D102" s="20" t="s">
        <v>15</v>
      </c>
      <c r="E102" s="23"/>
      <c r="F102" s="20"/>
      <c r="G102" s="22" cm="1">
        <f t="array" ref="G10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1.1111111111111072E-2</v>
      </c>
      <c r="H102" s="22" t="str">
        <f>IF(wh_table[[#This Row],[Subject 1]]&lt;&gt;"Sitting Adjourned", "", SUMIF(wh_table[Day], wh_table[[#This Row],[Day]],wh_table[Duration]))</f>
        <v/>
      </c>
      <c r="I102" s="24">
        <f>SUM(INDEX(wh_table[Duration],1):wh_table[[#This Row],[Duration]])</f>
        <v>3.7756944444444454</v>
      </c>
      <c r="J10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0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2.6222222222222231</v>
      </c>
    </row>
    <row r="103" spans="1:11" ht="15" customHeight="1" x14ac:dyDescent="0.2">
      <c r="A103" s="25">
        <v>18</v>
      </c>
      <c r="B103" s="21">
        <v>45279</v>
      </c>
      <c r="C103" s="22">
        <v>0.66666666666666663</v>
      </c>
      <c r="D103" s="20" t="s">
        <v>124</v>
      </c>
      <c r="E103" s="23" t="s">
        <v>229</v>
      </c>
      <c r="F103" s="20"/>
      <c r="G103" s="22" cm="1">
        <f t="array" ref="G10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103" s="22" t="str">
        <f>IF(wh_table[[#This Row],[Subject 1]]&lt;&gt;"Sitting Adjourned", "", SUMIF(wh_table[Day], wh_table[[#This Row],[Day]],wh_table[Duration]))</f>
        <v/>
      </c>
      <c r="I103" s="24">
        <f>SUM(INDEX(wh_table[Duration],1):wh_table[[#This Row],[Duration]])</f>
        <v>3.7965277777777788</v>
      </c>
      <c r="J10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0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2.6430555555555566</v>
      </c>
    </row>
    <row r="104" spans="1:11" ht="15" customHeight="1" x14ac:dyDescent="0.2">
      <c r="A104" s="25">
        <v>18</v>
      </c>
      <c r="B104" s="21">
        <v>45279</v>
      </c>
      <c r="C104" s="22">
        <v>0.6875</v>
      </c>
      <c r="D104" s="20" t="s">
        <v>124</v>
      </c>
      <c r="E104" s="23" t="s">
        <v>230</v>
      </c>
      <c r="F104" s="20"/>
      <c r="G104" s="22" cm="1">
        <f t="array" ref="G10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4.166666666666663E-2</v>
      </c>
      <c r="H104" s="22" t="str">
        <f>IF(wh_table[[#This Row],[Subject 1]]&lt;&gt;"Sitting Adjourned", "", SUMIF(wh_table[Day], wh_table[[#This Row],[Day]],wh_table[Duration]))</f>
        <v/>
      </c>
      <c r="I104" s="24">
        <f>SUM(INDEX(wh_table[Duration],1):wh_table[[#This Row],[Duration]])</f>
        <v>3.8381944444444454</v>
      </c>
      <c r="J10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0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2.6847222222222231</v>
      </c>
    </row>
    <row r="105" spans="1:11" ht="15" customHeight="1" x14ac:dyDescent="0.2">
      <c r="A105" s="25">
        <v>18</v>
      </c>
      <c r="B105" s="21">
        <v>45279</v>
      </c>
      <c r="C105" s="22">
        <v>0.72916666666666663</v>
      </c>
      <c r="D105" s="20" t="s">
        <v>127</v>
      </c>
      <c r="E105" s="23"/>
      <c r="F105" s="20"/>
      <c r="G105" s="22" t="str" cm="1">
        <f t="array" ref="G10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05" s="22">
        <f>IF(wh_table[[#This Row],[Subject 1]]&lt;&gt;"Sitting Adjourned", "", SUMIF(wh_table[Day], wh_table[[#This Row],[Day]],wh_table[Duration]))</f>
        <v>0.33333333333333331</v>
      </c>
      <c r="I105" s="24">
        <f>SUM(INDEX(wh_table[Duration],1):wh_table[[#This Row],[Duration]])</f>
        <v>3.8381944444444454</v>
      </c>
      <c r="J105" s="22">
        <f>IF(wh_table[[#This Row],[Subject 1]]&lt;&gt;"Sitting Adjourned", "", SUMIFS(wh_table[Duration], wh_table[Day], wh_table[[#This Row],[Day]], wh_table[Tags], "&lt;&gt;[Questions]", wh_table[Tags], "&lt;&gt;[Questions][Divisions]"))</f>
        <v>0.2055555555555556</v>
      </c>
      <c r="K10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2.6847222222222231</v>
      </c>
    </row>
    <row r="106" spans="1:11" ht="15" customHeight="1" x14ac:dyDescent="0.2">
      <c r="A106" s="25">
        <v>19</v>
      </c>
      <c r="B106" s="21">
        <v>45300</v>
      </c>
      <c r="C106" s="22">
        <v>0.39583333333333331</v>
      </c>
      <c r="D106" s="20" t="s">
        <v>124</v>
      </c>
      <c r="E106" s="23" t="s">
        <v>231</v>
      </c>
      <c r="F106" s="20"/>
      <c r="G106" s="22" cm="1">
        <f t="array" ref="G10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106" s="22" t="str">
        <f>IF(wh_table[[#This Row],[Subject 1]]&lt;&gt;"Sitting Adjourned", "", SUMIF(wh_table[Day], wh_table[[#This Row],[Day]],wh_table[Duration]))</f>
        <v/>
      </c>
      <c r="I106" s="24">
        <f>SUM(INDEX(wh_table[Duration],1):wh_table[[#This Row],[Duration]])</f>
        <v>3.9006944444444454</v>
      </c>
      <c r="J10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0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2.7472222222222231</v>
      </c>
    </row>
    <row r="107" spans="1:11" ht="15" customHeight="1" x14ac:dyDescent="0.2">
      <c r="A107" s="25">
        <v>19</v>
      </c>
      <c r="B107" s="21">
        <v>45300</v>
      </c>
      <c r="C107" s="22">
        <v>0.45833333333333331</v>
      </c>
      <c r="D107" s="20" t="s">
        <v>124</v>
      </c>
      <c r="E107" s="23" t="s">
        <v>232</v>
      </c>
      <c r="F107" s="20"/>
      <c r="G107" s="22" cm="1">
        <f t="array" ref="G10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1.5277777777777835E-2</v>
      </c>
      <c r="H107" s="22" t="str">
        <f>IF(wh_table[[#This Row],[Subject 1]]&lt;&gt;"Sitting Adjourned", "", SUMIF(wh_table[Day], wh_table[[#This Row],[Day]],wh_table[Duration]))</f>
        <v/>
      </c>
      <c r="I107" s="24">
        <f>SUM(INDEX(wh_table[Duration],1):wh_table[[#This Row],[Duration]])</f>
        <v>3.9159722222222233</v>
      </c>
      <c r="J10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0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2.7625000000000011</v>
      </c>
    </row>
    <row r="108" spans="1:11" ht="15" customHeight="1" x14ac:dyDescent="0.2">
      <c r="A108" s="25">
        <v>19</v>
      </c>
      <c r="B108" s="21">
        <v>45300</v>
      </c>
      <c r="C108" s="22">
        <v>0.47361111111111115</v>
      </c>
      <c r="D108" s="20" t="s">
        <v>15</v>
      </c>
      <c r="E108" s="23"/>
      <c r="F108" s="20" t="s">
        <v>132</v>
      </c>
      <c r="G108" s="22" cm="1">
        <f t="array" ref="G10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0.13055555555555548</v>
      </c>
      <c r="H108" s="22" t="str">
        <f>IF(wh_table[[#This Row],[Subject 1]]&lt;&gt;"Sitting Adjourned", "", SUMIF(wh_table[Day], wh_table[[#This Row],[Day]],wh_table[Duration]))</f>
        <v/>
      </c>
      <c r="I108" s="24">
        <f>SUM(INDEX(wh_table[Duration],1):wh_table[[#This Row],[Duration]])</f>
        <v>4.0465277777777784</v>
      </c>
      <c r="J10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08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109" spans="1:11" ht="15" customHeight="1" x14ac:dyDescent="0.2">
      <c r="A109" s="25">
        <v>19</v>
      </c>
      <c r="B109" s="21">
        <v>45300</v>
      </c>
      <c r="C109" s="22">
        <v>0.60416666666666663</v>
      </c>
      <c r="D109" s="20" t="s">
        <v>124</v>
      </c>
      <c r="E109" s="23" t="s">
        <v>233</v>
      </c>
      <c r="F109" s="20"/>
      <c r="G109" s="22" cm="1">
        <f t="array" ref="G10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109" s="22" t="str">
        <f>IF(wh_table[[#This Row],[Subject 1]]&lt;&gt;"Sitting Adjourned", "", SUMIF(wh_table[Day], wh_table[[#This Row],[Day]],wh_table[Duration]))</f>
        <v/>
      </c>
      <c r="I109" s="24">
        <f>SUM(INDEX(wh_table[Duration],1):wh_table[[#This Row],[Duration]])</f>
        <v>4.1090277777777784</v>
      </c>
      <c r="J10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0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2.8250000000000011</v>
      </c>
    </row>
    <row r="110" spans="1:11" ht="15" customHeight="1" x14ac:dyDescent="0.2">
      <c r="A110" s="25">
        <v>19</v>
      </c>
      <c r="B110" s="21">
        <v>45300</v>
      </c>
      <c r="C110" s="22">
        <v>0.66666666666666663</v>
      </c>
      <c r="D110" s="20" t="s">
        <v>124</v>
      </c>
      <c r="E110" s="23" t="s">
        <v>234</v>
      </c>
      <c r="F110" s="20"/>
      <c r="G110" s="22" cm="1">
        <f t="array" ref="G11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2.2222222222222365E-2</v>
      </c>
      <c r="H110" s="22" t="str">
        <f>IF(wh_table[[#This Row],[Subject 1]]&lt;&gt;"Sitting Adjourned", "", SUMIF(wh_table[Day], wh_table[[#This Row],[Day]],wh_table[Duration]))</f>
        <v/>
      </c>
      <c r="I110" s="24">
        <f>SUM(INDEX(wh_table[Duration],1):wh_table[[#This Row],[Duration]])</f>
        <v>4.1312500000000005</v>
      </c>
      <c r="J11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1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2.8472222222222232</v>
      </c>
    </row>
    <row r="111" spans="1:11" ht="15" customHeight="1" x14ac:dyDescent="0.2">
      <c r="A111" s="25">
        <v>19</v>
      </c>
      <c r="B111" s="21">
        <v>45300</v>
      </c>
      <c r="C111" s="22">
        <v>0.68888888888888899</v>
      </c>
      <c r="D111" s="20" t="s">
        <v>15</v>
      </c>
      <c r="E111" s="23"/>
      <c r="F111" s="20" t="s">
        <v>52</v>
      </c>
      <c r="G111" s="22" cm="1">
        <f t="array" ref="G11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1.2499999999999845E-2</v>
      </c>
      <c r="H111" s="22" t="str">
        <f>IF(wh_table[[#This Row],[Subject 1]]&lt;&gt;"Sitting Adjourned", "", SUMIF(wh_table[Day], wh_table[[#This Row],[Day]],wh_table[Duration]))</f>
        <v/>
      </c>
      <c r="I111" s="24">
        <f>SUM(INDEX(wh_table[Duration],1):wh_table[[#This Row],[Duration]])</f>
        <v>4.1437500000000007</v>
      </c>
      <c r="J11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1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2.8597222222222229</v>
      </c>
    </row>
    <row r="112" spans="1:11" ht="15" customHeight="1" x14ac:dyDescent="0.2">
      <c r="A112" s="25">
        <v>19</v>
      </c>
      <c r="B112" s="21">
        <v>45300</v>
      </c>
      <c r="C112" s="22">
        <v>0.70138888888888884</v>
      </c>
      <c r="D112" s="20" t="s">
        <v>124</v>
      </c>
      <c r="E112" s="23" t="s">
        <v>235</v>
      </c>
      <c r="F112" s="20"/>
      <c r="G112" s="22" cm="1">
        <f t="array" ref="G11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3.7500000000000089E-2</v>
      </c>
      <c r="H112" s="22" t="str">
        <f>IF(wh_table[[#This Row],[Subject 1]]&lt;&gt;"Sitting Adjourned", "", SUMIF(wh_table[Day], wh_table[[#This Row],[Day]],wh_table[Duration]))</f>
        <v/>
      </c>
      <c r="I112" s="24">
        <f>SUM(INDEX(wh_table[Duration],1):wh_table[[#This Row],[Duration]])</f>
        <v>4.1812500000000004</v>
      </c>
      <c r="J11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1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2.897222222222223</v>
      </c>
    </row>
    <row r="113" spans="1:11" ht="15" customHeight="1" x14ac:dyDescent="0.2">
      <c r="A113" s="25">
        <v>19</v>
      </c>
      <c r="B113" s="21">
        <v>45300</v>
      </c>
      <c r="C113" s="22">
        <v>0.73888888888888893</v>
      </c>
      <c r="D113" s="20" t="s">
        <v>127</v>
      </c>
      <c r="E113" s="23"/>
      <c r="F113" s="20"/>
      <c r="G113" s="22" t="str" cm="1">
        <f t="array" ref="G11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13" s="22">
        <f>IF(wh_table[[#This Row],[Subject 1]]&lt;&gt;"Sitting Adjourned", "", SUMIF(wh_table[Day], wh_table[[#This Row],[Day]],wh_table[Duration]))</f>
        <v>0.34305555555555561</v>
      </c>
      <c r="I113" s="24">
        <f>SUM(INDEX(wh_table[Duration],1):wh_table[[#This Row],[Duration]])</f>
        <v>4.1812500000000004</v>
      </c>
      <c r="J113" s="22">
        <f>IF(wh_table[[#This Row],[Subject 1]]&lt;&gt;"Sitting Adjourned", "", SUMIFS(wh_table[Duration], wh_table[Day], wh_table[[#This Row],[Day]], wh_table[Tags], "&lt;&gt;[Questions]", wh_table[Tags], "&lt;&gt;[Questions][Divisions]"))</f>
        <v>0.21250000000000013</v>
      </c>
      <c r="K11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2.897222222222223</v>
      </c>
    </row>
    <row r="114" spans="1:11" ht="15" customHeight="1" x14ac:dyDescent="0.2">
      <c r="A114" s="25">
        <v>20</v>
      </c>
      <c r="B114" s="21">
        <v>45301</v>
      </c>
      <c r="C114" s="22">
        <v>0.39583333333333331</v>
      </c>
      <c r="D114" s="20" t="s">
        <v>124</v>
      </c>
      <c r="E114" s="23" t="s">
        <v>236</v>
      </c>
      <c r="F114" s="20"/>
      <c r="G114" s="22" cm="1">
        <f t="array" ref="G11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5.0694444444444486E-2</v>
      </c>
      <c r="H114" s="22" t="str">
        <f>IF(wh_table[[#This Row],[Subject 1]]&lt;&gt;"Sitting Adjourned", "", SUMIF(wh_table[Day], wh_table[[#This Row],[Day]],wh_table[Duration]))</f>
        <v/>
      </c>
      <c r="I114" s="24">
        <f>SUM(INDEX(wh_table[Duration],1):wh_table[[#This Row],[Duration]])</f>
        <v>4.2319444444444452</v>
      </c>
      <c r="J11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1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2.9479166666666674</v>
      </c>
    </row>
    <row r="115" spans="1:11" ht="15" customHeight="1" x14ac:dyDescent="0.2">
      <c r="A115" s="25">
        <v>20</v>
      </c>
      <c r="B115" s="21">
        <v>45301</v>
      </c>
      <c r="C115" s="22">
        <v>0.4465277777777778</v>
      </c>
      <c r="D115" s="20" t="s">
        <v>15</v>
      </c>
      <c r="E115" s="23"/>
      <c r="F115" s="20"/>
      <c r="G115" s="22" cm="1">
        <f t="array" ref="G11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1.1805555555555514E-2</v>
      </c>
      <c r="H115" s="22" t="str">
        <f>IF(wh_table[[#This Row],[Subject 1]]&lt;&gt;"Sitting Adjourned", "", SUMIF(wh_table[Day], wh_table[[#This Row],[Day]],wh_table[Duration]))</f>
        <v/>
      </c>
      <c r="I115" s="24">
        <f>SUM(INDEX(wh_table[Duration],1):wh_table[[#This Row],[Duration]])</f>
        <v>4.2437500000000004</v>
      </c>
      <c r="J11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1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2.959722222222223</v>
      </c>
    </row>
    <row r="116" spans="1:11" ht="15" customHeight="1" x14ac:dyDescent="0.2">
      <c r="A116" s="25">
        <v>20</v>
      </c>
      <c r="B116" s="21">
        <v>45301</v>
      </c>
      <c r="C116" s="22">
        <v>0.45833333333333331</v>
      </c>
      <c r="D116" s="20" t="s">
        <v>124</v>
      </c>
      <c r="E116" s="23" t="s">
        <v>237</v>
      </c>
      <c r="F116" s="20"/>
      <c r="G116" s="22" cm="1">
        <f t="array" ref="G11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1.3194444444444453E-2</v>
      </c>
      <c r="H116" s="22" t="str">
        <f>IF(wh_table[[#This Row],[Subject 1]]&lt;&gt;"Sitting Adjourned", "", SUMIF(wh_table[Day], wh_table[[#This Row],[Day]],wh_table[Duration]))</f>
        <v/>
      </c>
      <c r="I116" s="24">
        <f>SUM(INDEX(wh_table[Duration],1):wh_table[[#This Row],[Duration]])</f>
        <v>4.2569444444444446</v>
      </c>
      <c r="J11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1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2.9729166666666673</v>
      </c>
    </row>
    <row r="117" spans="1:11" ht="15" customHeight="1" x14ac:dyDescent="0.2">
      <c r="A117" s="25">
        <v>20</v>
      </c>
      <c r="B117" s="21">
        <v>45301</v>
      </c>
      <c r="C117" s="22">
        <v>0.47152777777777777</v>
      </c>
      <c r="D117" s="20" t="s">
        <v>15</v>
      </c>
      <c r="E117" s="23"/>
      <c r="F117" s="20" t="s">
        <v>132</v>
      </c>
      <c r="G117" s="22" cm="1">
        <f t="array" ref="G11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0.13263888888888886</v>
      </c>
      <c r="H117" s="22" t="str">
        <f>IF(wh_table[[#This Row],[Subject 1]]&lt;&gt;"Sitting Adjourned", "", SUMIF(wh_table[Day], wh_table[[#This Row],[Day]],wh_table[Duration]))</f>
        <v/>
      </c>
      <c r="I117" s="24">
        <f>SUM(INDEX(wh_table[Duration],1):wh_table[[#This Row],[Duration]])</f>
        <v>4.3895833333333334</v>
      </c>
      <c r="J11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17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118" spans="1:11" ht="15" customHeight="1" x14ac:dyDescent="0.2">
      <c r="A118" s="25">
        <v>20</v>
      </c>
      <c r="B118" s="21">
        <v>45301</v>
      </c>
      <c r="C118" s="22">
        <v>0.60416666666666663</v>
      </c>
      <c r="D118" s="20" t="s">
        <v>124</v>
      </c>
      <c r="E118" s="23" t="s">
        <v>238</v>
      </c>
      <c r="F118" s="20"/>
      <c r="G118" s="22" cm="1">
        <f t="array" ref="G11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4.6527777777777835E-2</v>
      </c>
      <c r="H118" s="22" t="str">
        <f>IF(wh_table[[#This Row],[Subject 1]]&lt;&gt;"Sitting Adjourned", "", SUMIF(wh_table[Day], wh_table[[#This Row],[Day]],wh_table[Duration]))</f>
        <v/>
      </c>
      <c r="I118" s="24">
        <f>SUM(INDEX(wh_table[Duration],1):wh_table[[#This Row],[Duration]])</f>
        <v>4.4361111111111109</v>
      </c>
      <c r="J11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1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3.0194444444444453</v>
      </c>
    </row>
    <row r="119" spans="1:11" ht="15" customHeight="1" x14ac:dyDescent="0.2">
      <c r="A119" s="25">
        <v>20</v>
      </c>
      <c r="B119" s="21">
        <v>45301</v>
      </c>
      <c r="C119" s="22">
        <v>0.65069444444444446</v>
      </c>
      <c r="D119" s="20" t="s">
        <v>15</v>
      </c>
      <c r="E119" s="23"/>
      <c r="F119" s="20" t="s">
        <v>52</v>
      </c>
      <c r="G119" s="22" cm="1">
        <f t="array" ref="G11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1.041666666666663E-2</v>
      </c>
      <c r="H119" s="22" t="str">
        <f>IF(wh_table[[#This Row],[Subject 1]]&lt;&gt;"Sitting Adjourned", "", SUMIF(wh_table[Day], wh_table[[#This Row],[Day]],wh_table[Duration]))</f>
        <v/>
      </c>
      <c r="I119" s="24">
        <f>SUM(INDEX(wh_table[Duration],1):wh_table[[#This Row],[Duration]])</f>
        <v>4.4465277777777779</v>
      </c>
      <c r="J11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1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3.0298611111111118</v>
      </c>
    </row>
    <row r="120" spans="1:11" ht="15" customHeight="1" x14ac:dyDescent="0.2">
      <c r="A120" s="25">
        <v>20</v>
      </c>
      <c r="B120" s="21">
        <v>45301</v>
      </c>
      <c r="C120" s="22">
        <v>0.66111111111111109</v>
      </c>
      <c r="D120" s="20" t="s">
        <v>124</v>
      </c>
      <c r="E120" s="23" t="s">
        <v>239</v>
      </c>
      <c r="F120" s="20"/>
      <c r="G120" s="22" cm="1">
        <f t="array" ref="G12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1.5972222222222276E-2</v>
      </c>
      <c r="H120" s="22" t="str">
        <f>IF(wh_table[[#This Row],[Subject 1]]&lt;&gt;"Sitting Adjourned", "", SUMIF(wh_table[Day], wh_table[[#This Row],[Day]],wh_table[Duration]))</f>
        <v/>
      </c>
      <c r="I120" s="24">
        <f>SUM(INDEX(wh_table[Duration],1):wh_table[[#This Row],[Duration]])</f>
        <v>4.4625000000000004</v>
      </c>
      <c r="J12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2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3.0458333333333343</v>
      </c>
    </row>
    <row r="121" spans="1:11" ht="15" customHeight="1" x14ac:dyDescent="0.2">
      <c r="A121" s="25">
        <v>20</v>
      </c>
      <c r="B121" s="21">
        <v>45301</v>
      </c>
      <c r="C121" s="22">
        <v>0.67708333333333337</v>
      </c>
      <c r="D121" s="20" t="s">
        <v>124</v>
      </c>
      <c r="E121" s="23" t="s">
        <v>240</v>
      </c>
      <c r="F121" s="20"/>
      <c r="G121" s="22" cm="1">
        <f t="array" ref="G12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1.1805555555555625E-2</v>
      </c>
      <c r="H121" s="22" t="str">
        <f>IF(wh_table[[#This Row],[Subject 1]]&lt;&gt;"Sitting Adjourned", "", SUMIF(wh_table[Day], wh_table[[#This Row],[Day]],wh_table[Duration]))</f>
        <v/>
      </c>
      <c r="I121" s="24">
        <f>SUM(INDEX(wh_table[Duration],1):wh_table[[#This Row],[Duration]])</f>
        <v>4.4743055555555564</v>
      </c>
      <c r="J12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2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3.0576388888888899</v>
      </c>
    </row>
    <row r="122" spans="1:11" ht="15" customHeight="1" x14ac:dyDescent="0.2">
      <c r="A122" s="25">
        <v>20</v>
      </c>
      <c r="B122" s="21">
        <v>45301</v>
      </c>
      <c r="C122" s="22">
        <v>0.68888888888888899</v>
      </c>
      <c r="D122" s="20" t="s">
        <v>15</v>
      </c>
      <c r="E122" s="23"/>
      <c r="F122" s="20" t="s">
        <v>52</v>
      </c>
      <c r="G122" s="22" cm="1">
        <f t="array" ref="G12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2.4305555555555469E-2</v>
      </c>
      <c r="H122" s="22" t="str">
        <f>IF(wh_table[[#This Row],[Subject 1]]&lt;&gt;"Sitting Adjourned", "", SUMIF(wh_table[Day], wh_table[[#This Row],[Day]],wh_table[Duration]))</f>
        <v/>
      </c>
      <c r="I122" s="24">
        <f>SUM(INDEX(wh_table[Duration],1):wh_table[[#This Row],[Duration]])</f>
        <v>4.4986111111111118</v>
      </c>
      <c r="J12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2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3.0819444444444453</v>
      </c>
    </row>
    <row r="123" spans="1:11" ht="15" customHeight="1" x14ac:dyDescent="0.2">
      <c r="A123" s="25">
        <v>20</v>
      </c>
      <c r="B123" s="21">
        <v>45301</v>
      </c>
      <c r="C123" s="22">
        <v>0.71319444444444446</v>
      </c>
      <c r="D123" s="20" t="s">
        <v>124</v>
      </c>
      <c r="E123" s="23" t="s">
        <v>241</v>
      </c>
      <c r="F123" s="20"/>
      <c r="G123" s="22" cm="1">
        <f t="array" ref="G12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5.5555555555555358E-3</v>
      </c>
      <c r="H123" s="22" t="str">
        <f>IF(wh_table[[#This Row],[Subject 1]]&lt;&gt;"Sitting Adjourned", "", SUMIF(wh_table[Day], wh_table[[#This Row],[Day]],wh_table[Duration]))</f>
        <v/>
      </c>
      <c r="I123" s="24">
        <f>SUM(INDEX(wh_table[Duration],1):wh_table[[#This Row],[Duration]])</f>
        <v>4.5041666666666673</v>
      </c>
      <c r="J12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2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3.0875000000000008</v>
      </c>
    </row>
    <row r="124" spans="1:11" ht="15" customHeight="1" x14ac:dyDescent="0.2">
      <c r="A124" s="25">
        <v>20</v>
      </c>
      <c r="B124" s="21">
        <v>45301</v>
      </c>
      <c r="C124" s="22">
        <v>0.71875</v>
      </c>
      <c r="D124" s="20" t="s">
        <v>124</v>
      </c>
      <c r="E124" s="23" t="s">
        <v>242</v>
      </c>
      <c r="F124" s="20"/>
      <c r="G124" s="22" cm="1">
        <f t="array" ref="G12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1.5972222222222165E-2</v>
      </c>
      <c r="H124" s="22" t="str">
        <f>IF(wh_table[[#This Row],[Subject 1]]&lt;&gt;"Sitting Adjourned", "", SUMIF(wh_table[Day], wh_table[[#This Row],[Day]],wh_table[Duration]))</f>
        <v/>
      </c>
      <c r="I124" s="24">
        <f>SUM(INDEX(wh_table[Duration],1):wh_table[[#This Row],[Duration]])</f>
        <v>4.5201388888888898</v>
      </c>
      <c r="J12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2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3.1034722222222229</v>
      </c>
    </row>
    <row r="125" spans="1:11" ht="15" customHeight="1" x14ac:dyDescent="0.2">
      <c r="A125" s="25">
        <v>20</v>
      </c>
      <c r="B125" s="21">
        <v>45301</v>
      </c>
      <c r="C125" s="22">
        <v>0.73472222222222217</v>
      </c>
      <c r="D125" s="20" t="s">
        <v>148</v>
      </c>
      <c r="E125" s="23" t="s">
        <v>243</v>
      </c>
      <c r="F125" s="20"/>
      <c r="G125" s="22" cm="1">
        <f t="array" ref="G12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6.9444444444444198E-4</v>
      </c>
      <c r="H125" s="22" t="str">
        <f>IF(wh_table[[#This Row],[Subject 1]]&lt;&gt;"Sitting Adjourned", "", SUMIF(wh_table[Day], wh_table[[#This Row],[Day]],wh_table[Duration]))</f>
        <v/>
      </c>
      <c r="I125" s="24">
        <f>SUM(INDEX(wh_table[Duration],1):wh_table[[#This Row],[Duration]])</f>
        <v>4.5208333333333339</v>
      </c>
      <c r="J12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2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3.1041666666666674</v>
      </c>
    </row>
    <row r="126" spans="1:11" ht="25" customHeight="1" x14ac:dyDescent="0.2">
      <c r="A126" s="25">
        <v>20</v>
      </c>
      <c r="B126" s="21">
        <v>45301</v>
      </c>
      <c r="C126" s="22">
        <v>0.73541666666666661</v>
      </c>
      <c r="D126" s="20" t="s">
        <v>124</v>
      </c>
      <c r="E126" s="23" t="s">
        <v>244</v>
      </c>
      <c r="F126" s="20"/>
      <c r="G126" s="22" cm="1">
        <f t="array" ref="G12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2.7083333333333459E-2</v>
      </c>
      <c r="H126" s="22" t="str">
        <f>IF(wh_table[[#This Row],[Subject 1]]&lt;&gt;"Sitting Adjourned", "", SUMIF(wh_table[Day], wh_table[[#This Row],[Day]],wh_table[Duration]))</f>
        <v/>
      </c>
      <c r="I126" s="24">
        <f>SUM(INDEX(wh_table[Duration],1):wh_table[[#This Row],[Duration]])</f>
        <v>4.5479166666666675</v>
      </c>
      <c r="J12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2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3.131250000000001</v>
      </c>
    </row>
    <row r="127" spans="1:11" ht="15" customHeight="1" x14ac:dyDescent="0.2">
      <c r="A127" s="25">
        <v>20</v>
      </c>
      <c r="B127" s="21">
        <v>45301</v>
      </c>
      <c r="C127" s="22">
        <v>0.76250000000000007</v>
      </c>
      <c r="D127" s="20" t="s">
        <v>127</v>
      </c>
      <c r="E127" s="23"/>
      <c r="F127" s="20"/>
      <c r="G127" s="22" t="str" cm="1">
        <f t="array" ref="G12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27" s="22">
        <f>IF(wh_table[[#This Row],[Subject 1]]&lt;&gt;"Sitting Adjourned", "", SUMIF(wh_table[Day], wh_table[[#This Row],[Day]],wh_table[Duration]))</f>
        <v>0.36666666666666675</v>
      </c>
      <c r="I127" s="24">
        <f>SUM(INDEX(wh_table[Duration],1):wh_table[[#This Row],[Duration]])</f>
        <v>4.5479166666666675</v>
      </c>
      <c r="J127" s="22">
        <f>IF(wh_table[[#This Row],[Subject 1]]&lt;&gt;"Sitting Adjourned", "", SUMIFS(wh_table[Duration], wh_table[Day], wh_table[[#This Row],[Day]], wh_table[Tags], "&lt;&gt;[Questions]", wh_table[Tags], "&lt;&gt;[Questions][Divisions]"))</f>
        <v>0.23402777777777789</v>
      </c>
      <c r="K12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3.131250000000001</v>
      </c>
    </row>
    <row r="128" spans="1:11" ht="15" customHeight="1" x14ac:dyDescent="0.2">
      <c r="A128" s="25">
        <v>21</v>
      </c>
      <c r="B128" s="21">
        <v>45302</v>
      </c>
      <c r="C128" s="22">
        <v>0.5625</v>
      </c>
      <c r="D128" s="20" t="s">
        <v>161</v>
      </c>
      <c r="E128" s="23" t="s">
        <v>245</v>
      </c>
      <c r="F128" s="20"/>
      <c r="G128" s="22" cm="1">
        <f t="array" ref="G12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5.8333333333333348E-2</v>
      </c>
      <c r="H128" s="22" t="str">
        <f>IF(wh_table[[#This Row],[Subject 1]]&lt;&gt;"Sitting Adjourned", "", SUMIF(wh_table[Day], wh_table[[#This Row],[Day]],wh_table[Duration]))</f>
        <v/>
      </c>
      <c r="I128" s="24">
        <f>SUM(INDEX(wh_table[Duration],1):wh_table[[#This Row],[Duration]])</f>
        <v>4.6062500000000011</v>
      </c>
      <c r="J12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2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3.1895833333333341</v>
      </c>
    </row>
    <row r="129" spans="1:11" ht="15" customHeight="1" x14ac:dyDescent="0.2">
      <c r="A129" s="25">
        <v>21</v>
      </c>
      <c r="B129" s="21">
        <v>45302</v>
      </c>
      <c r="C129" s="22">
        <v>0.62083333333333335</v>
      </c>
      <c r="D129" s="20" t="s">
        <v>15</v>
      </c>
      <c r="E129" s="23"/>
      <c r="F129" s="20"/>
      <c r="G129" s="22" cm="1">
        <f t="array" ref="G12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4.1666666666666519E-3</v>
      </c>
      <c r="H129" s="22" t="str">
        <f>IF(wh_table[[#This Row],[Subject 1]]&lt;&gt;"Sitting Adjourned", "", SUMIF(wh_table[Day], wh_table[[#This Row],[Day]],wh_table[Duration]))</f>
        <v/>
      </c>
      <c r="I129" s="24">
        <f>SUM(INDEX(wh_table[Duration],1):wh_table[[#This Row],[Duration]])</f>
        <v>4.6104166666666675</v>
      </c>
      <c r="J12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2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3.1937500000000005</v>
      </c>
    </row>
    <row r="130" spans="1:11" ht="15" customHeight="1" x14ac:dyDescent="0.2">
      <c r="A130" s="25">
        <v>21</v>
      </c>
      <c r="B130" s="21">
        <v>45302</v>
      </c>
      <c r="C130" s="22">
        <v>0.625</v>
      </c>
      <c r="D130" s="20" t="s">
        <v>161</v>
      </c>
      <c r="E130" s="23" t="s">
        <v>246</v>
      </c>
      <c r="F130" s="20"/>
      <c r="G130" s="22" cm="1">
        <f t="array" ref="G13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4.2361111111111072E-2</v>
      </c>
      <c r="H130" s="22" t="str">
        <f>IF(wh_table[[#This Row],[Subject 1]]&lt;&gt;"Sitting Adjourned", "", SUMIF(wh_table[Day], wh_table[[#This Row],[Day]],wh_table[Duration]))</f>
        <v/>
      </c>
      <c r="I130" s="24">
        <f>SUM(INDEX(wh_table[Duration],1):wh_table[[#This Row],[Duration]])</f>
        <v>4.6527777777777786</v>
      </c>
      <c r="J13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3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3.2361111111111116</v>
      </c>
    </row>
    <row r="131" spans="1:11" ht="15" customHeight="1" x14ac:dyDescent="0.2">
      <c r="A131" s="25">
        <v>21</v>
      </c>
      <c r="B131" s="21">
        <v>45302</v>
      </c>
      <c r="C131" s="22">
        <v>0.66736111111111107</v>
      </c>
      <c r="D131" s="20" t="s">
        <v>127</v>
      </c>
      <c r="E131" s="23"/>
      <c r="F131" s="20"/>
      <c r="G131" s="22" t="str" cm="1">
        <f t="array" ref="G13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31" s="22">
        <f>IF(wh_table[[#This Row],[Subject 1]]&lt;&gt;"Sitting Adjourned", "", SUMIF(wh_table[Day], wh_table[[#This Row],[Day]],wh_table[Duration]))</f>
        <v>0.10486111111111107</v>
      </c>
      <c r="I131" s="24">
        <f>SUM(INDEX(wh_table[Duration],1):wh_table[[#This Row],[Duration]])</f>
        <v>4.6527777777777786</v>
      </c>
      <c r="J131" s="22">
        <f>IF(wh_table[[#This Row],[Subject 1]]&lt;&gt;"Sitting Adjourned", "", SUMIFS(wh_table[Duration], wh_table[Day], wh_table[[#This Row],[Day]], wh_table[Tags], "&lt;&gt;[Questions]", wh_table[Tags], "&lt;&gt;[Questions][Divisions]"))</f>
        <v>0.10486111111111107</v>
      </c>
      <c r="K13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3.2361111111111116</v>
      </c>
    </row>
    <row r="132" spans="1:11" ht="15" customHeight="1" x14ac:dyDescent="0.2">
      <c r="A132" s="25">
        <v>22</v>
      </c>
      <c r="B132" s="21">
        <v>45306</v>
      </c>
      <c r="C132" s="22">
        <v>0.6875</v>
      </c>
      <c r="D132" s="20" t="s">
        <v>128</v>
      </c>
      <c r="E132" s="23" t="s">
        <v>247</v>
      </c>
      <c r="F132" s="20"/>
      <c r="G132" s="22" cm="1">
        <f t="array" ref="G13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3.0555555555555558E-2</v>
      </c>
      <c r="H132" s="22" t="str">
        <f>IF(wh_table[[#This Row],[Subject 1]]&lt;&gt;"Sitting Adjourned", "", SUMIF(wh_table[Day], wh_table[[#This Row],[Day]],wh_table[Duration]))</f>
        <v/>
      </c>
      <c r="I132" s="24">
        <f>SUM(INDEX(wh_table[Duration],1):wh_table[[#This Row],[Duration]])</f>
        <v>4.6833333333333345</v>
      </c>
      <c r="J13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3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3.2666666666666671</v>
      </c>
    </row>
    <row r="133" spans="1:11" ht="15" customHeight="1" x14ac:dyDescent="0.2">
      <c r="A133" s="25">
        <v>22</v>
      </c>
      <c r="B133" s="21">
        <v>45306</v>
      </c>
      <c r="C133" s="22">
        <v>0.71805555555555556</v>
      </c>
      <c r="D133" s="20" t="s">
        <v>127</v>
      </c>
      <c r="E133" s="23"/>
      <c r="F133" s="20"/>
      <c r="G133" s="22" t="str" cm="1">
        <f t="array" ref="G13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33" s="22">
        <f>IF(wh_table[[#This Row],[Subject 1]]&lt;&gt;"Sitting Adjourned", "", SUMIF(wh_table[Day], wh_table[[#This Row],[Day]],wh_table[Duration]))</f>
        <v>3.0555555555555558E-2</v>
      </c>
      <c r="I133" s="24">
        <f>SUM(INDEX(wh_table[Duration],1):wh_table[[#This Row],[Duration]])</f>
        <v>4.6833333333333345</v>
      </c>
      <c r="J133" s="22">
        <f>IF(wh_table[[#This Row],[Subject 1]]&lt;&gt;"Sitting Adjourned", "", SUMIFS(wh_table[Duration], wh_table[Day], wh_table[[#This Row],[Day]], wh_table[Tags], "&lt;&gt;[Questions]", wh_table[Tags], "&lt;&gt;[Questions][Divisions]"))</f>
        <v>3.0555555555555558E-2</v>
      </c>
      <c r="K13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3.2666666666666671</v>
      </c>
    </row>
    <row r="134" spans="1:11" ht="15" customHeight="1" x14ac:dyDescent="0.2">
      <c r="A134" s="25">
        <v>23</v>
      </c>
      <c r="B134" s="21">
        <v>45307</v>
      </c>
      <c r="C134" s="22">
        <v>0.39583333333333331</v>
      </c>
      <c r="D134" s="20" t="s">
        <v>124</v>
      </c>
      <c r="E134" s="23" t="s">
        <v>248</v>
      </c>
      <c r="F134" s="20"/>
      <c r="G134" s="22" cm="1">
        <f t="array" ref="G13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134" s="22" t="str">
        <f>IF(wh_table[[#This Row],[Subject 1]]&lt;&gt;"Sitting Adjourned", "", SUMIF(wh_table[Day], wh_table[[#This Row],[Day]],wh_table[Duration]))</f>
        <v/>
      </c>
      <c r="I134" s="24">
        <f>SUM(INDEX(wh_table[Duration],1):wh_table[[#This Row],[Duration]])</f>
        <v>4.7458333333333345</v>
      </c>
      <c r="J13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3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3.3291666666666671</v>
      </c>
    </row>
    <row r="135" spans="1:11" ht="15" customHeight="1" x14ac:dyDescent="0.2">
      <c r="A135" s="25">
        <v>23</v>
      </c>
      <c r="B135" s="21">
        <v>45307</v>
      </c>
      <c r="C135" s="22">
        <v>0.45833333333333331</v>
      </c>
      <c r="D135" s="20" t="s">
        <v>124</v>
      </c>
      <c r="E135" s="23" t="s">
        <v>249</v>
      </c>
      <c r="F135" s="20"/>
      <c r="G135" s="22" cm="1">
        <f t="array" ref="G13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1.8749999999999989E-2</v>
      </c>
      <c r="H135" s="22" t="str">
        <f>IF(wh_table[[#This Row],[Subject 1]]&lt;&gt;"Sitting Adjourned", "", SUMIF(wh_table[Day], wh_table[[#This Row],[Day]],wh_table[Duration]))</f>
        <v/>
      </c>
      <c r="I135" s="24">
        <f>SUM(INDEX(wh_table[Duration],1):wh_table[[#This Row],[Duration]])</f>
        <v>4.7645833333333343</v>
      </c>
      <c r="J13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3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3.3479166666666669</v>
      </c>
    </row>
    <row r="136" spans="1:11" ht="15" customHeight="1" x14ac:dyDescent="0.2">
      <c r="A136" s="25">
        <v>23</v>
      </c>
      <c r="B136" s="21">
        <v>45307</v>
      </c>
      <c r="C136" s="22">
        <v>0.4770833333333333</v>
      </c>
      <c r="D136" s="20" t="s">
        <v>15</v>
      </c>
      <c r="E136" s="23"/>
      <c r="F136" s="20" t="s">
        <v>132</v>
      </c>
      <c r="G136" s="22" cm="1">
        <f t="array" ref="G13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0.12708333333333333</v>
      </c>
      <c r="H136" s="22" t="str">
        <f>IF(wh_table[[#This Row],[Subject 1]]&lt;&gt;"Sitting Adjourned", "", SUMIF(wh_table[Day], wh_table[[#This Row],[Day]],wh_table[Duration]))</f>
        <v/>
      </c>
      <c r="I136" s="24">
        <f>SUM(INDEX(wh_table[Duration],1):wh_table[[#This Row],[Duration]])</f>
        <v>4.8916666666666675</v>
      </c>
      <c r="J13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36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137" spans="1:11" ht="15" customHeight="1" x14ac:dyDescent="0.2">
      <c r="A137" s="25">
        <v>23</v>
      </c>
      <c r="B137" s="21">
        <v>45307</v>
      </c>
      <c r="C137" s="22">
        <v>0.60416666666666663</v>
      </c>
      <c r="D137" s="20" t="s">
        <v>124</v>
      </c>
      <c r="E137" s="23" t="s">
        <v>250</v>
      </c>
      <c r="F137" s="20"/>
      <c r="G137" s="22" cm="1">
        <f t="array" ref="G13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137" s="22" t="str">
        <f>IF(wh_table[[#This Row],[Subject 1]]&lt;&gt;"Sitting Adjourned", "", SUMIF(wh_table[Day], wh_table[[#This Row],[Day]],wh_table[Duration]))</f>
        <v/>
      </c>
      <c r="I137" s="24">
        <f>SUM(INDEX(wh_table[Duration],1):wh_table[[#This Row],[Duration]])</f>
        <v>4.9541666666666675</v>
      </c>
      <c r="J13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3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3.4104166666666669</v>
      </c>
    </row>
    <row r="138" spans="1:11" ht="15" customHeight="1" x14ac:dyDescent="0.2">
      <c r="A138" s="25">
        <v>23</v>
      </c>
      <c r="B138" s="21">
        <v>45307</v>
      </c>
      <c r="C138" s="22">
        <v>0.66666666666666663</v>
      </c>
      <c r="D138" s="20" t="s">
        <v>124</v>
      </c>
      <c r="E138" s="23" t="s">
        <v>251</v>
      </c>
      <c r="F138" s="20"/>
      <c r="G138" s="22" cm="1">
        <f t="array" ref="G13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138" s="22" t="str">
        <f>IF(wh_table[[#This Row],[Subject 1]]&lt;&gt;"Sitting Adjourned", "", SUMIF(wh_table[Day], wh_table[[#This Row],[Day]],wh_table[Duration]))</f>
        <v/>
      </c>
      <c r="I138" s="24">
        <f>SUM(INDEX(wh_table[Duration],1):wh_table[[#This Row],[Duration]])</f>
        <v>4.9750000000000005</v>
      </c>
      <c r="J13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3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3.4312500000000004</v>
      </c>
    </row>
    <row r="139" spans="1:11" ht="15" customHeight="1" x14ac:dyDescent="0.2">
      <c r="A139" s="25">
        <v>23</v>
      </c>
      <c r="B139" s="21">
        <v>45307</v>
      </c>
      <c r="C139" s="22">
        <v>0.6875</v>
      </c>
      <c r="D139" s="20" t="s">
        <v>124</v>
      </c>
      <c r="E139" s="23" t="s">
        <v>252</v>
      </c>
      <c r="F139" s="20"/>
      <c r="G139" s="22" cm="1">
        <f t="array" ref="G13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4.166666666666663E-2</v>
      </c>
      <c r="H139" s="22" t="str">
        <f>IF(wh_table[[#This Row],[Subject 1]]&lt;&gt;"Sitting Adjourned", "", SUMIF(wh_table[Day], wh_table[[#This Row],[Day]],wh_table[Duration]))</f>
        <v/>
      </c>
      <c r="I139" s="24">
        <f>SUM(INDEX(wh_table[Duration],1):wh_table[[#This Row],[Duration]])</f>
        <v>5.0166666666666675</v>
      </c>
      <c r="J13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3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3.4729166666666669</v>
      </c>
    </row>
    <row r="140" spans="1:11" ht="15" customHeight="1" x14ac:dyDescent="0.2">
      <c r="A140" s="25">
        <v>23</v>
      </c>
      <c r="B140" s="21">
        <v>45307</v>
      </c>
      <c r="C140" s="22">
        <v>0.72916666666666663</v>
      </c>
      <c r="D140" s="20" t="s">
        <v>127</v>
      </c>
      <c r="E140" s="23"/>
      <c r="F140" s="20"/>
      <c r="G140" s="22" t="str" cm="1">
        <f t="array" ref="G14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40" s="22">
        <f>IF(wh_table[[#This Row],[Subject 1]]&lt;&gt;"Sitting Adjourned", "", SUMIF(wh_table[Day], wh_table[[#This Row],[Day]],wh_table[Duration]))</f>
        <v>0.33333333333333331</v>
      </c>
      <c r="I140" s="24">
        <f>SUM(INDEX(wh_table[Duration],1):wh_table[[#This Row],[Duration]])</f>
        <v>5.0166666666666675</v>
      </c>
      <c r="J140" s="22">
        <f>IF(wh_table[[#This Row],[Subject 1]]&lt;&gt;"Sitting Adjourned", "", SUMIFS(wh_table[Duration], wh_table[Day], wh_table[[#This Row],[Day]], wh_table[Tags], "&lt;&gt;[Questions]", wh_table[Tags], "&lt;&gt;[Questions][Divisions]"))</f>
        <v>0.20624999999999999</v>
      </c>
      <c r="K14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3.4729166666666669</v>
      </c>
    </row>
    <row r="141" spans="1:11" ht="15" customHeight="1" x14ac:dyDescent="0.2">
      <c r="A141" s="25">
        <v>24</v>
      </c>
      <c r="B141" s="21">
        <v>45308</v>
      </c>
      <c r="C141" s="22">
        <v>0.39583333333333331</v>
      </c>
      <c r="D141" s="20" t="s">
        <v>124</v>
      </c>
      <c r="E141" s="23" t="s">
        <v>253</v>
      </c>
      <c r="F141" s="20"/>
      <c r="G141" s="22" cm="1">
        <f t="array" ref="G14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3.7500000000000033E-2</v>
      </c>
      <c r="H141" s="22" t="str">
        <f>IF(wh_table[[#This Row],[Subject 1]]&lt;&gt;"Sitting Adjourned", "", SUMIF(wh_table[Day], wh_table[[#This Row],[Day]],wh_table[Duration]))</f>
        <v/>
      </c>
      <c r="I141" s="24">
        <f>SUM(INDEX(wh_table[Duration],1):wh_table[[#This Row],[Duration]])</f>
        <v>5.0541666666666671</v>
      </c>
      <c r="J14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4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3.510416666666667</v>
      </c>
    </row>
    <row r="142" spans="1:11" ht="15" customHeight="1" x14ac:dyDescent="0.2">
      <c r="A142" s="25">
        <v>24</v>
      </c>
      <c r="B142" s="21">
        <v>45308</v>
      </c>
      <c r="C142" s="22">
        <v>0.43333333333333335</v>
      </c>
      <c r="D142" s="20" t="s">
        <v>148</v>
      </c>
      <c r="E142" s="23" t="s">
        <v>254</v>
      </c>
      <c r="F142" s="20"/>
      <c r="G142" s="22" cm="1">
        <f t="array" ref="G14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6.9444444444438647E-4</v>
      </c>
      <c r="H142" s="22" t="str">
        <f>IF(wh_table[[#This Row],[Subject 1]]&lt;&gt;"Sitting Adjourned", "", SUMIF(wh_table[Day], wh_table[[#This Row],[Day]],wh_table[Duration]))</f>
        <v/>
      </c>
      <c r="I142" s="24">
        <f>SUM(INDEX(wh_table[Duration],1):wh_table[[#This Row],[Duration]])</f>
        <v>5.0548611111111112</v>
      </c>
      <c r="J14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4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3.5111111111111115</v>
      </c>
    </row>
    <row r="143" spans="1:11" ht="15" customHeight="1" x14ac:dyDescent="0.2">
      <c r="A143" s="25">
        <v>24</v>
      </c>
      <c r="B143" s="21">
        <v>45308</v>
      </c>
      <c r="C143" s="22">
        <v>0.43402777777777773</v>
      </c>
      <c r="D143" s="20" t="s">
        <v>124</v>
      </c>
      <c r="E143" s="23" t="s">
        <v>255</v>
      </c>
      <c r="F143" s="20"/>
      <c r="G143" s="22" cm="1">
        <f t="array" ref="G14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2.430555555555558E-2</v>
      </c>
      <c r="H143" s="22" t="str">
        <f>IF(wh_table[[#This Row],[Subject 1]]&lt;&gt;"Sitting Adjourned", "", SUMIF(wh_table[Day], wh_table[[#This Row],[Day]],wh_table[Duration]))</f>
        <v/>
      </c>
      <c r="I143" s="24">
        <f>SUM(INDEX(wh_table[Duration],1):wh_table[[#This Row],[Duration]])</f>
        <v>5.0791666666666666</v>
      </c>
      <c r="J14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4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3.5354166666666673</v>
      </c>
    </row>
    <row r="144" spans="1:11" ht="15" customHeight="1" x14ac:dyDescent="0.2">
      <c r="A144" s="25">
        <v>24</v>
      </c>
      <c r="B144" s="21">
        <v>45308</v>
      </c>
      <c r="C144" s="22">
        <v>0.45833333333333331</v>
      </c>
      <c r="D144" s="20" t="s">
        <v>124</v>
      </c>
      <c r="E144" s="23" t="s">
        <v>256</v>
      </c>
      <c r="F144" s="20"/>
      <c r="G144" s="22" cm="1">
        <f t="array" ref="G14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144" s="22" t="str">
        <f>IF(wh_table[[#This Row],[Subject 1]]&lt;&gt;"Sitting Adjourned", "", SUMIF(wh_table[Day], wh_table[[#This Row],[Day]],wh_table[Duration]))</f>
        <v/>
      </c>
      <c r="I144" s="24">
        <f>SUM(INDEX(wh_table[Duration],1):wh_table[[#This Row],[Duration]])</f>
        <v>5.0999999999999996</v>
      </c>
      <c r="J14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4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3.5562500000000008</v>
      </c>
    </row>
    <row r="145" spans="1:11" ht="15" customHeight="1" x14ac:dyDescent="0.2">
      <c r="A145" s="25">
        <v>24</v>
      </c>
      <c r="B145" s="21">
        <v>45308</v>
      </c>
      <c r="C145" s="22">
        <v>0.47916666666666669</v>
      </c>
      <c r="D145" s="20" t="s">
        <v>15</v>
      </c>
      <c r="E145" s="23"/>
      <c r="F145" s="20" t="s">
        <v>132</v>
      </c>
      <c r="G145" s="22" cm="1">
        <f t="array" ref="G14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0.12499999999999994</v>
      </c>
      <c r="H145" s="22" t="str">
        <f>IF(wh_table[[#This Row],[Subject 1]]&lt;&gt;"Sitting Adjourned", "", SUMIF(wh_table[Day], wh_table[[#This Row],[Day]],wh_table[Duration]))</f>
        <v/>
      </c>
      <c r="I145" s="24">
        <f>SUM(INDEX(wh_table[Duration],1):wh_table[[#This Row],[Duration]])</f>
        <v>5.2249999999999996</v>
      </c>
      <c r="J14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45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146" spans="1:11" ht="15" customHeight="1" x14ac:dyDescent="0.2">
      <c r="A146" s="25">
        <v>24</v>
      </c>
      <c r="B146" s="21">
        <v>45308</v>
      </c>
      <c r="C146" s="22">
        <v>0.60416666666666663</v>
      </c>
      <c r="D146" s="20" t="s">
        <v>124</v>
      </c>
      <c r="E146" s="23" t="s">
        <v>257</v>
      </c>
      <c r="F146" s="20"/>
      <c r="G146" s="22" cm="1">
        <f t="array" ref="G14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146" s="22" t="str">
        <f>IF(wh_table[[#This Row],[Subject 1]]&lt;&gt;"Sitting Adjourned", "", SUMIF(wh_table[Day], wh_table[[#This Row],[Day]],wh_table[Duration]))</f>
        <v/>
      </c>
      <c r="I146" s="24">
        <f>SUM(INDEX(wh_table[Duration],1):wh_table[[#This Row],[Duration]])</f>
        <v>5.2874999999999996</v>
      </c>
      <c r="J14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4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3.6187500000000008</v>
      </c>
    </row>
    <row r="147" spans="1:11" ht="15" customHeight="1" x14ac:dyDescent="0.2">
      <c r="A147" s="25">
        <v>24</v>
      </c>
      <c r="B147" s="21">
        <v>45308</v>
      </c>
      <c r="C147" s="22">
        <v>0.66666666666666663</v>
      </c>
      <c r="D147" s="20" t="s">
        <v>124</v>
      </c>
      <c r="E147" s="23" t="s">
        <v>258</v>
      </c>
      <c r="F147" s="20"/>
      <c r="G147" s="22" cm="1">
        <f t="array" ref="G14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1.8055555555555602E-2</v>
      </c>
      <c r="H147" s="22" t="str">
        <f>IF(wh_table[[#This Row],[Subject 1]]&lt;&gt;"Sitting Adjourned", "", SUMIF(wh_table[Day], wh_table[[#This Row],[Day]],wh_table[Duration]))</f>
        <v/>
      </c>
      <c r="I147" s="24">
        <f>SUM(INDEX(wh_table[Duration],1):wh_table[[#This Row],[Duration]])</f>
        <v>5.3055555555555554</v>
      </c>
      <c r="J14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4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3.6368055555555565</v>
      </c>
    </row>
    <row r="148" spans="1:11" ht="15" customHeight="1" x14ac:dyDescent="0.2">
      <c r="A148" s="25">
        <v>24</v>
      </c>
      <c r="B148" s="21">
        <v>45308</v>
      </c>
      <c r="C148" s="22">
        <v>0.68472222222222223</v>
      </c>
      <c r="D148" s="20" t="s">
        <v>15</v>
      </c>
      <c r="E148" s="23"/>
      <c r="F148" s="20"/>
      <c r="G148" s="22" cm="1">
        <f t="array" ref="G14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2.7777777777777679E-3</v>
      </c>
      <c r="H148" s="22" t="str">
        <f>IF(wh_table[[#This Row],[Subject 1]]&lt;&gt;"Sitting Adjourned", "", SUMIF(wh_table[Day], wh_table[[#This Row],[Day]],wh_table[Duration]))</f>
        <v/>
      </c>
      <c r="I148" s="24">
        <f>SUM(INDEX(wh_table[Duration],1):wh_table[[#This Row],[Duration]])</f>
        <v>5.3083333333333336</v>
      </c>
      <c r="J14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4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3.6395833333333343</v>
      </c>
    </row>
    <row r="149" spans="1:11" ht="15" customHeight="1" x14ac:dyDescent="0.2">
      <c r="A149" s="25">
        <v>24</v>
      </c>
      <c r="B149" s="21">
        <v>45308</v>
      </c>
      <c r="C149" s="22">
        <v>0.6875</v>
      </c>
      <c r="D149" s="20" t="s">
        <v>124</v>
      </c>
      <c r="E149" s="23" t="s">
        <v>259</v>
      </c>
      <c r="F149" s="20"/>
      <c r="G149" s="22" cm="1">
        <f t="array" ref="G14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4.0972222222222299E-2</v>
      </c>
      <c r="H149" s="22" t="str">
        <f>IF(wh_table[[#This Row],[Subject 1]]&lt;&gt;"Sitting Adjourned", "", SUMIF(wh_table[Day], wh_table[[#This Row],[Day]],wh_table[Duration]))</f>
        <v/>
      </c>
      <c r="I149" s="24">
        <f>SUM(INDEX(wh_table[Duration],1):wh_table[[#This Row],[Duration]])</f>
        <v>5.3493055555555555</v>
      </c>
      <c r="J14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4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3.6805555555555567</v>
      </c>
    </row>
    <row r="150" spans="1:11" ht="15" customHeight="1" x14ac:dyDescent="0.2">
      <c r="A150" s="25">
        <v>24</v>
      </c>
      <c r="B150" s="21">
        <v>45308</v>
      </c>
      <c r="C150" s="22">
        <v>0.7284722222222223</v>
      </c>
      <c r="D150" s="20" t="s">
        <v>127</v>
      </c>
      <c r="E150" s="23"/>
      <c r="F150" s="20"/>
      <c r="G150" s="22" t="str" cm="1">
        <f t="array" ref="G15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50" s="22">
        <f>IF(wh_table[[#This Row],[Subject 1]]&lt;&gt;"Sitting Adjourned", "", SUMIF(wh_table[Day], wh_table[[#This Row],[Day]],wh_table[Duration]))</f>
        <v>0.33263888888888898</v>
      </c>
      <c r="I150" s="24">
        <f>SUM(INDEX(wh_table[Duration],1):wh_table[[#This Row],[Duration]])</f>
        <v>5.3493055555555555</v>
      </c>
      <c r="J150" s="22">
        <f>IF(wh_table[[#This Row],[Subject 1]]&lt;&gt;"Sitting Adjourned", "", SUMIFS(wh_table[Duration], wh_table[Day], wh_table[[#This Row],[Day]], wh_table[Tags], "&lt;&gt;[Questions]", wh_table[Tags], "&lt;&gt;[Questions][Divisions]"))</f>
        <v>0.20763888888888904</v>
      </c>
      <c r="K15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3.6805555555555567</v>
      </c>
    </row>
    <row r="151" spans="1:11" ht="15" customHeight="1" x14ac:dyDescent="0.2">
      <c r="A151" s="25">
        <v>25</v>
      </c>
      <c r="B151" s="21">
        <v>45309</v>
      </c>
      <c r="C151" s="22">
        <v>0.5625</v>
      </c>
      <c r="D151" s="20" t="s">
        <v>161</v>
      </c>
      <c r="E151" s="23" t="s">
        <v>260</v>
      </c>
      <c r="F151" s="20"/>
      <c r="G151" s="22" cm="1">
        <f t="array" ref="G15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5.8333333333333348E-2</v>
      </c>
      <c r="H151" s="22" t="str">
        <f>IF(wh_table[[#This Row],[Subject 1]]&lt;&gt;"Sitting Adjourned", "", SUMIF(wh_table[Day], wh_table[[#This Row],[Day]],wh_table[Duration]))</f>
        <v/>
      </c>
      <c r="I151" s="24">
        <f>SUM(INDEX(wh_table[Duration],1):wh_table[[#This Row],[Duration]])</f>
        <v>5.4076388888888891</v>
      </c>
      <c r="J15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5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3.7388888888888898</v>
      </c>
    </row>
    <row r="152" spans="1:11" ht="15" customHeight="1" x14ac:dyDescent="0.2">
      <c r="A152" s="25">
        <v>25</v>
      </c>
      <c r="B152" s="21">
        <v>45309</v>
      </c>
      <c r="C152" s="22">
        <v>0.62083333333333335</v>
      </c>
      <c r="D152" s="20" t="s">
        <v>127</v>
      </c>
      <c r="E152" s="23"/>
      <c r="F152" s="20"/>
      <c r="G152" s="22" t="str" cm="1">
        <f t="array" ref="G15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52" s="22">
        <f>IF(wh_table[[#This Row],[Subject 1]]&lt;&gt;"Sitting Adjourned", "", SUMIF(wh_table[Day], wh_table[[#This Row],[Day]],wh_table[Duration]))</f>
        <v>5.8333333333333348E-2</v>
      </c>
      <c r="I152" s="24">
        <f>SUM(INDEX(wh_table[Duration],1):wh_table[[#This Row],[Duration]])</f>
        <v>5.4076388888888891</v>
      </c>
      <c r="J152" s="22">
        <f>IF(wh_table[[#This Row],[Subject 1]]&lt;&gt;"Sitting Adjourned", "", SUMIFS(wh_table[Duration], wh_table[Day], wh_table[[#This Row],[Day]], wh_table[Tags], "&lt;&gt;[Questions]", wh_table[Tags], "&lt;&gt;[Questions][Divisions]"))</f>
        <v>5.8333333333333348E-2</v>
      </c>
      <c r="K15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3.7388888888888898</v>
      </c>
    </row>
    <row r="153" spans="1:11" ht="15" customHeight="1" x14ac:dyDescent="0.2">
      <c r="A153" s="25">
        <v>26</v>
      </c>
      <c r="B153" s="21">
        <v>45313</v>
      </c>
      <c r="C153" s="22">
        <v>0.6875</v>
      </c>
      <c r="D153" s="20" t="s">
        <v>128</v>
      </c>
      <c r="E153" s="23" t="s">
        <v>261</v>
      </c>
      <c r="F153" s="20"/>
      <c r="G153" s="22" cm="1">
        <f t="array" ref="G15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8.6805555555555469E-2</v>
      </c>
      <c r="H153" s="22" t="str">
        <f>IF(wh_table[[#This Row],[Subject 1]]&lt;&gt;"Sitting Adjourned", "", SUMIF(wh_table[Day], wh_table[[#This Row],[Day]],wh_table[Duration]))</f>
        <v/>
      </c>
      <c r="I153" s="24">
        <f>SUM(INDEX(wh_table[Duration],1):wh_table[[#This Row],[Duration]])</f>
        <v>5.4944444444444445</v>
      </c>
      <c r="J15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5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3.8256944444444452</v>
      </c>
    </row>
    <row r="154" spans="1:11" ht="15" customHeight="1" x14ac:dyDescent="0.2">
      <c r="A154" s="25">
        <v>26</v>
      </c>
      <c r="B154" s="21">
        <v>45313</v>
      </c>
      <c r="C154" s="22">
        <v>0.77430555555555547</v>
      </c>
      <c r="D154" s="20" t="s">
        <v>127</v>
      </c>
      <c r="E154" s="23"/>
      <c r="F154" s="20"/>
      <c r="G154" s="22" t="str" cm="1">
        <f t="array" ref="G15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54" s="22">
        <f>IF(wh_table[[#This Row],[Subject 1]]&lt;&gt;"Sitting Adjourned", "", SUMIF(wh_table[Day], wh_table[[#This Row],[Day]],wh_table[Duration]))</f>
        <v>8.6805555555555469E-2</v>
      </c>
      <c r="I154" s="24">
        <f>SUM(INDEX(wh_table[Duration],1):wh_table[[#This Row],[Duration]])</f>
        <v>5.4944444444444445</v>
      </c>
      <c r="J154" s="22">
        <f>IF(wh_table[[#This Row],[Subject 1]]&lt;&gt;"Sitting Adjourned", "", SUMIFS(wh_table[Duration], wh_table[Day], wh_table[[#This Row],[Day]], wh_table[Tags], "&lt;&gt;[Questions]", wh_table[Tags], "&lt;&gt;[Questions][Divisions]"))</f>
        <v>8.6805555555555469E-2</v>
      </c>
      <c r="K15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3.8256944444444452</v>
      </c>
    </row>
    <row r="155" spans="1:11" ht="15" customHeight="1" x14ac:dyDescent="0.2">
      <c r="A155" s="25">
        <v>27</v>
      </c>
      <c r="B155" s="21">
        <v>45314</v>
      </c>
      <c r="C155" s="22">
        <v>0.39583333333333331</v>
      </c>
      <c r="D155" s="20" t="s">
        <v>124</v>
      </c>
      <c r="E155" s="23" t="s">
        <v>262</v>
      </c>
      <c r="F155" s="20"/>
      <c r="G155" s="22" cm="1">
        <f t="array" ref="G15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4.6527777777777835E-2</v>
      </c>
      <c r="H155" s="22" t="str">
        <f>IF(wh_table[[#This Row],[Subject 1]]&lt;&gt;"Sitting Adjourned", "", SUMIF(wh_table[Day], wh_table[[#This Row],[Day]],wh_table[Duration]))</f>
        <v/>
      </c>
      <c r="I155" s="24">
        <f>SUM(INDEX(wh_table[Duration],1):wh_table[[#This Row],[Duration]])</f>
        <v>5.540972222222222</v>
      </c>
      <c r="J15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5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3.8722222222222231</v>
      </c>
    </row>
    <row r="156" spans="1:11" ht="15" customHeight="1" x14ac:dyDescent="0.2">
      <c r="A156" s="25">
        <v>27</v>
      </c>
      <c r="B156" s="21">
        <v>45314</v>
      </c>
      <c r="C156" s="22">
        <v>0.44236111111111115</v>
      </c>
      <c r="D156" s="20" t="s">
        <v>15</v>
      </c>
      <c r="E156" s="23"/>
      <c r="F156" s="20"/>
      <c r="G156" s="22" cm="1">
        <f t="array" ref="G15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1.5972222222222165E-2</v>
      </c>
      <c r="H156" s="22" t="str">
        <f>IF(wh_table[[#This Row],[Subject 1]]&lt;&gt;"Sitting Adjourned", "", SUMIF(wh_table[Day], wh_table[[#This Row],[Day]],wh_table[Duration]))</f>
        <v/>
      </c>
      <c r="I156" s="24">
        <f>SUM(INDEX(wh_table[Duration],1):wh_table[[#This Row],[Duration]])</f>
        <v>5.5569444444444445</v>
      </c>
      <c r="J15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5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3.8881944444444452</v>
      </c>
    </row>
    <row r="157" spans="1:11" ht="15" customHeight="1" x14ac:dyDescent="0.2">
      <c r="A157" s="25">
        <v>27</v>
      </c>
      <c r="B157" s="21">
        <v>45314</v>
      </c>
      <c r="C157" s="22">
        <v>0.45833333333333331</v>
      </c>
      <c r="D157" s="20" t="s">
        <v>124</v>
      </c>
      <c r="E157" s="23" t="s">
        <v>263</v>
      </c>
      <c r="F157" s="20"/>
      <c r="G157" s="22" cm="1">
        <f t="array" ref="G15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1.9444444444444486E-2</v>
      </c>
      <c r="H157" s="22" t="str">
        <f>IF(wh_table[[#This Row],[Subject 1]]&lt;&gt;"Sitting Adjourned", "", SUMIF(wh_table[Day], wh_table[[#This Row],[Day]],wh_table[Duration]))</f>
        <v/>
      </c>
      <c r="I157" s="24">
        <f>SUM(INDEX(wh_table[Duration],1):wh_table[[#This Row],[Duration]])</f>
        <v>5.5763888888888893</v>
      </c>
      <c r="J15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5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3.9076388888888896</v>
      </c>
    </row>
    <row r="158" spans="1:11" ht="15" customHeight="1" x14ac:dyDescent="0.2">
      <c r="A158" s="25">
        <v>27</v>
      </c>
      <c r="B158" s="21">
        <v>45314</v>
      </c>
      <c r="C158" s="22">
        <v>0.4777777777777778</v>
      </c>
      <c r="D158" s="20" t="s">
        <v>15</v>
      </c>
      <c r="E158" s="23"/>
      <c r="F158" s="20" t="s">
        <v>132</v>
      </c>
      <c r="G158" s="22" cm="1">
        <f t="array" ref="G15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0.12638888888888883</v>
      </c>
      <c r="H158" s="22" t="str">
        <f>IF(wh_table[[#This Row],[Subject 1]]&lt;&gt;"Sitting Adjourned", "", SUMIF(wh_table[Day], wh_table[[#This Row],[Day]],wh_table[Duration]))</f>
        <v/>
      </c>
      <c r="I158" s="24">
        <f>SUM(INDEX(wh_table[Duration],1):wh_table[[#This Row],[Duration]])</f>
        <v>5.7027777777777784</v>
      </c>
      <c r="J15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58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159" spans="1:11" ht="15" customHeight="1" x14ac:dyDescent="0.2">
      <c r="A159" s="25">
        <v>27</v>
      </c>
      <c r="B159" s="21">
        <v>45314</v>
      </c>
      <c r="C159" s="22">
        <v>0.60416666666666663</v>
      </c>
      <c r="D159" s="20" t="s">
        <v>124</v>
      </c>
      <c r="E159" s="23" t="s">
        <v>264</v>
      </c>
      <c r="F159" s="20"/>
      <c r="G159" s="22" cm="1">
        <f t="array" ref="G15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159" s="22" t="str">
        <f>IF(wh_table[[#This Row],[Subject 1]]&lt;&gt;"Sitting Adjourned", "", SUMIF(wh_table[Day], wh_table[[#This Row],[Day]],wh_table[Duration]))</f>
        <v/>
      </c>
      <c r="I159" s="24">
        <f>SUM(INDEX(wh_table[Duration],1):wh_table[[#This Row],[Duration]])</f>
        <v>5.7652777777777784</v>
      </c>
      <c r="J15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5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3.9701388888888896</v>
      </c>
    </row>
    <row r="160" spans="1:11" ht="15" customHeight="1" x14ac:dyDescent="0.2">
      <c r="A160" s="25">
        <v>27</v>
      </c>
      <c r="B160" s="21">
        <v>45314</v>
      </c>
      <c r="C160" s="22">
        <v>0.66666666666666663</v>
      </c>
      <c r="D160" s="20" t="s">
        <v>124</v>
      </c>
      <c r="E160" s="23" t="s">
        <v>265</v>
      </c>
      <c r="F160" s="20"/>
      <c r="G160" s="22" cm="1">
        <f t="array" ref="G16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1.388888888888884E-2</v>
      </c>
      <c r="H160" s="22" t="str">
        <f>IF(wh_table[[#This Row],[Subject 1]]&lt;&gt;"Sitting Adjourned", "", SUMIF(wh_table[Day], wh_table[[#This Row],[Day]],wh_table[Duration]))</f>
        <v/>
      </c>
      <c r="I160" s="24">
        <f>SUM(INDEX(wh_table[Duration],1):wh_table[[#This Row],[Duration]])</f>
        <v>5.7791666666666668</v>
      </c>
      <c r="J16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6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3.9840277777777784</v>
      </c>
    </row>
    <row r="161" spans="1:11" ht="15" customHeight="1" x14ac:dyDescent="0.2">
      <c r="A161" s="25">
        <v>27</v>
      </c>
      <c r="B161" s="21">
        <v>45314</v>
      </c>
      <c r="C161" s="22">
        <v>0.68055555555555547</v>
      </c>
      <c r="D161" s="20" t="s">
        <v>15</v>
      </c>
      <c r="E161" s="23"/>
      <c r="F161" s="20"/>
      <c r="G161" s="22" cm="1">
        <f t="array" ref="G16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6.9444444444445308E-3</v>
      </c>
      <c r="H161" s="22" t="str">
        <f>IF(wh_table[[#This Row],[Subject 1]]&lt;&gt;"Sitting Adjourned", "", SUMIF(wh_table[Day], wh_table[[#This Row],[Day]],wh_table[Duration]))</f>
        <v/>
      </c>
      <c r="I161" s="24">
        <f>SUM(INDEX(wh_table[Duration],1):wh_table[[#This Row],[Duration]])</f>
        <v>5.7861111111111114</v>
      </c>
      <c r="J16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6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3.990972222222223</v>
      </c>
    </row>
    <row r="162" spans="1:11" ht="15" customHeight="1" x14ac:dyDescent="0.2">
      <c r="A162" s="25">
        <v>27</v>
      </c>
      <c r="B162" s="21">
        <v>45314</v>
      </c>
      <c r="C162" s="22">
        <v>0.6875</v>
      </c>
      <c r="D162" s="20" t="s">
        <v>124</v>
      </c>
      <c r="E162" s="23" t="s">
        <v>266</v>
      </c>
      <c r="F162" s="20"/>
      <c r="G162" s="22" cm="1">
        <f t="array" ref="G16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1.9444444444444375E-2</v>
      </c>
      <c r="H162" s="22" t="str">
        <f>IF(wh_table[[#This Row],[Subject 1]]&lt;&gt;"Sitting Adjourned", "", SUMIF(wh_table[Day], wh_table[[#This Row],[Day]],wh_table[Duration]))</f>
        <v/>
      </c>
      <c r="I162" s="24">
        <f>SUM(INDEX(wh_table[Duration],1):wh_table[[#This Row],[Duration]])</f>
        <v>5.8055555555555554</v>
      </c>
      <c r="J16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6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4.0104166666666679</v>
      </c>
    </row>
    <row r="163" spans="1:11" ht="15" customHeight="1" x14ac:dyDescent="0.2">
      <c r="A163" s="25">
        <v>27</v>
      </c>
      <c r="B163" s="21">
        <v>45314</v>
      </c>
      <c r="C163" s="22">
        <v>0.70694444444444438</v>
      </c>
      <c r="D163" s="20" t="s">
        <v>15</v>
      </c>
      <c r="E163" s="23"/>
      <c r="F163" s="20" t="s">
        <v>52</v>
      </c>
      <c r="G163" s="22" cm="1">
        <f t="array" ref="G16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1.041666666666663E-2</v>
      </c>
      <c r="H163" s="22" t="str">
        <f>IF(wh_table[[#This Row],[Subject 1]]&lt;&gt;"Sitting Adjourned", "", SUMIF(wh_table[Day], wh_table[[#This Row],[Day]],wh_table[Duration]))</f>
        <v/>
      </c>
      <c r="I163" s="24">
        <f>SUM(INDEX(wh_table[Duration],1):wh_table[[#This Row],[Duration]])</f>
        <v>5.8159722222222223</v>
      </c>
      <c r="J16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6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4.0208333333333348</v>
      </c>
    </row>
    <row r="164" spans="1:11" ht="15" customHeight="1" x14ac:dyDescent="0.2">
      <c r="A164" s="25">
        <v>27</v>
      </c>
      <c r="B164" s="21">
        <v>45314</v>
      </c>
      <c r="C164" s="22">
        <v>0.71736111111111101</v>
      </c>
      <c r="D164" s="20" t="s">
        <v>124</v>
      </c>
      <c r="E164" s="23" t="s">
        <v>267</v>
      </c>
      <c r="F164" s="20"/>
      <c r="G164" s="22" cm="1">
        <f t="array" ref="G16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2.1527777777777923E-2</v>
      </c>
      <c r="H164" s="22" t="str">
        <f>IF(wh_table[[#This Row],[Subject 1]]&lt;&gt;"Sitting Adjourned", "", SUMIF(wh_table[Day], wh_table[[#This Row],[Day]],wh_table[Duration]))</f>
        <v/>
      </c>
      <c r="I164" s="24">
        <f>SUM(INDEX(wh_table[Duration],1):wh_table[[#This Row],[Duration]])</f>
        <v>5.8375000000000004</v>
      </c>
      <c r="J16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6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4.0423611111111128</v>
      </c>
    </row>
    <row r="165" spans="1:11" ht="15" customHeight="1" x14ac:dyDescent="0.2">
      <c r="A165" s="25">
        <v>27</v>
      </c>
      <c r="B165" s="21">
        <v>45314</v>
      </c>
      <c r="C165" s="22">
        <v>0.73888888888888893</v>
      </c>
      <c r="D165" s="20" t="s">
        <v>127</v>
      </c>
      <c r="E165" s="23"/>
      <c r="F165" s="20"/>
      <c r="G165" s="22" t="str" cm="1">
        <f t="array" ref="G16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65" s="22">
        <f>IF(wh_table[[#This Row],[Subject 1]]&lt;&gt;"Sitting Adjourned", "", SUMIF(wh_table[Day], wh_table[[#This Row],[Day]],wh_table[Duration]))</f>
        <v>0.34305555555555561</v>
      </c>
      <c r="I165" s="24">
        <f>SUM(INDEX(wh_table[Duration],1):wh_table[[#This Row],[Duration]])</f>
        <v>5.8375000000000004</v>
      </c>
      <c r="J165" s="22">
        <f>IF(wh_table[[#This Row],[Subject 1]]&lt;&gt;"Sitting Adjourned", "", SUMIFS(wh_table[Duration], wh_table[Day], wh_table[[#This Row],[Day]], wh_table[Tags], "&lt;&gt;[Questions]", wh_table[Tags], "&lt;&gt;[Questions][Divisions]"))</f>
        <v>0.21666666666666679</v>
      </c>
      <c r="K16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4.0423611111111128</v>
      </c>
    </row>
    <row r="166" spans="1:11" ht="15" customHeight="1" x14ac:dyDescent="0.2">
      <c r="A166" s="25">
        <v>28</v>
      </c>
      <c r="B166" s="21">
        <v>45315</v>
      </c>
      <c r="C166" s="22">
        <v>0.39583333333333331</v>
      </c>
      <c r="D166" s="20" t="s">
        <v>124</v>
      </c>
      <c r="E166" s="23" t="s">
        <v>268</v>
      </c>
      <c r="F166" s="20"/>
      <c r="G166" s="22" cm="1">
        <f t="array" ref="G16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5.2777777777777812E-2</v>
      </c>
      <c r="H166" s="22" t="str">
        <f>IF(wh_table[[#This Row],[Subject 1]]&lt;&gt;"Sitting Adjourned", "", SUMIF(wh_table[Day], wh_table[[#This Row],[Day]],wh_table[Duration]))</f>
        <v/>
      </c>
      <c r="I166" s="24">
        <f>SUM(INDEX(wh_table[Duration],1):wh_table[[#This Row],[Duration]])</f>
        <v>5.8902777777777784</v>
      </c>
      <c r="J16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6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4.0951388888888909</v>
      </c>
    </row>
    <row r="167" spans="1:11" ht="15" customHeight="1" x14ac:dyDescent="0.2">
      <c r="A167" s="25">
        <v>28</v>
      </c>
      <c r="B167" s="21">
        <v>45315</v>
      </c>
      <c r="C167" s="22">
        <v>0.44861111111111113</v>
      </c>
      <c r="D167" s="20" t="s">
        <v>15</v>
      </c>
      <c r="E167" s="23"/>
      <c r="F167" s="20"/>
      <c r="G167" s="22" cm="1">
        <f t="array" ref="G16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9.7222222222221877E-3</v>
      </c>
      <c r="H167" s="22" t="str">
        <f>IF(wh_table[[#This Row],[Subject 1]]&lt;&gt;"Sitting Adjourned", "", SUMIF(wh_table[Day], wh_table[[#This Row],[Day]],wh_table[Duration]))</f>
        <v/>
      </c>
      <c r="I167" s="24">
        <f>SUM(INDEX(wh_table[Duration],1):wh_table[[#This Row],[Duration]])</f>
        <v>5.9</v>
      </c>
      <c r="J16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6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4.1048611111111128</v>
      </c>
    </row>
    <row r="168" spans="1:11" ht="15" customHeight="1" x14ac:dyDescent="0.2">
      <c r="A168" s="25">
        <v>28</v>
      </c>
      <c r="B168" s="21">
        <v>45315</v>
      </c>
      <c r="C168" s="22">
        <v>0.45833333333333331</v>
      </c>
      <c r="D168" s="20" t="s">
        <v>124</v>
      </c>
      <c r="E168" s="23" t="s">
        <v>269</v>
      </c>
      <c r="F168" s="20"/>
      <c r="G168" s="22" cm="1">
        <f t="array" ref="G16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1.9444444444444486E-2</v>
      </c>
      <c r="H168" s="22" t="str">
        <f>IF(wh_table[[#This Row],[Subject 1]]&lt;&gt;"Sitting Adjourned", "", SUMIF(wh_table[Day], wh_table[[#This Row],[Day]],wh_table[Duration]))</f>
        <v/>
      </c>
      <c r="I168" s="24">
        <f>SUM(INDEX(wh_table[Duration],1):wh_table[[#This Row],[Duration]])</f>
        <v>5.9194444444444452</v>
      </c>
      <c r="J16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6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4.1243055555555577</v>
      </c>
    </row>
    <row r="169" spans="1:11" ht="15" customHeight="1" x14ac:dyDescent="0.2">
      <c r="A169" s="25">
        <v>28</v>
      </c>
      <c r="B169" s="21">
        <v>45315</v>
      </c>
      <c r="C169" s="22">
        <v>0.4777777777777778</v>
      </c>
      <c r="D169" s="20" t="s">
        <v>15</v>
      </c>
      <c r="E169" s="23"/>
      <c r="F169" s="20" t="s">
        <v>132</v>
      </c>
      <c r="G169" s="22" cm="1">
        <f t="array" ref="G16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0.12638888888888883</v>
      </c>
      <c r="H169" s="22" t="str">
        <f>IF(wh_table[[#This Row],[Subject 1]]&lt;&gt;"Sitting Adjourned", "", SUMIF(wh_table[Day], wh_table[[#This Row],[Day]],wh_table[Duration]))</f>
        <v/>
      </c>
      <c r="I169" s="24">
        <f>SUM(INDEX(wh_table[Duration],1):wh_table[[#This Row],[Duration]])</f>
        <v>6.0458333333333343</v>
      </c>
      <c r="J16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69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170" spans="1:11" ht="15" customHeight="1" x14ac:dyDescent="0.2">
      <c r="A170" s="25">
        <v>28</v>
      </c>
      <c r="B170" s="21">
        <v>45315</v>
      </c>
      <c r="C170" s="22">
        <v>0.60416666666666663</v>
      </c>
      <c r="D170" s="20" t="s">
        <v>124</v>
      </c>
      <c r="E170" s="23" t="s">
        <v>270</v>
      </c>
      <c r="F170" s="20"/>
      <c r="G170" s="22" cm="1">
        <f t="array" ref="G17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170" s="22" t="str">
        <f>IF(wh_table[[#This Row],[Subject 1]]&lt;&gt;"Sitting Adjourned", "", SUMIF(wh_table[Day], wh_table[[#This Row],[Day]],wh_table[Duration]))</f>
        <v/>
      </c>
      <c r="I170" s="24">
        <f>SUM(INDEX(wh_table[Duration],1):wh_table[[#This Row],[Duration]])</f>
        <v>6.1083333333333343</v>
      </c>
      <c r="J17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7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4.1868055555555577</v>
      </c>
    </row>
    <row r="171" spans="1:11" ht="15" customHeight="1" x14ac:dyDescent="0.2">
      <c r="A171" s="25">
        <v>28</v>
      </c>
      <c r="B171" s="21">
        <v>45315</v>
      </c>
      <c r="C171" s="22">
        <v>0.66666666666666663</v>
      </c>
      <c r="D171" s="20" t="s">
        <v>124</v>
      </c>
      <c r="E171" s="23" t="s">
        <v>271</v>
      </c>
      <c r="F171" s="20"/>
      <c r="G171" s="22" cm="1">
        <f t="array" ref="G17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1.6666666666666607E-2</v>
      </c>
      <c r="H171" s="22" t="str">
        <f>IF(wh_table[[#This Row],[Subject 1]]&lt;&gt;"Sitting Adjourned", "", SUMIF(wh_table[Day], wh_table[[#This Row],[Day]],wh_table[Duration]))</f>
        <v/>
      </c>
      <c r="I171" s="24">
        <f>SUM(INDEX(wh_table[Duration],1):wh_table[[#This Row],[Duration]])</f>
        <v>6.1250000000000009</v>
      </c>
      <c r="J17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7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4.2034722222222243</v>
      </c>
    </row>
    <row r="172" spans="1:11" ht="15" customHeight="1" x14ac:dyDescent="0.2">
      <c r="A172" s="25">
        <v>28</v>
      </c>
      <c r="B172" s="21">
        <v>45315</v>
      </c>
      <c r="C172" s="22">
        <v>0.68333333333333324</v>
      </c>
      <c r="D172" s="20" t="s">
        <v>15</v>
      </c>
      <c r="E172" s="23"/>
      <c r="F172" s="20"/>
      <c r="G172" s="22" cm="1">
        <f t="array" ref="G17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4.1666666666667629E-3</v>
      </c>
      <c r="H172" s="22" t="str">
        <f>IF(wh_table[[#This Row],[Subject 1]]&lt;&gt;"Sitting Adjourned", "", SUMIF(wh_table[Day], wh_table[[#This Row],[Day]],wh_table[Duration]))</f>
        <v/>
      </c>
      <c r="I172" s="24">
        <f>SUM(INDEX(wh_table[Duration],1):wh_table[[#This Row],[Duration]])</f>
        <v>6.1291666666666673</v>
      </c>
      <c r="J17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7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4.2076388888888907</v>
      </c>
    </row>
    <row r="173" spans="1:11" ht="15" customHeight="1" x14ac:dyDescent="0.2">
      <c r="A173" s="25">
        <v>28</v>
      </c>
      <c r="B173" s="21">
        <v>45315</v>
      </c>
      <c r="C173" s="22">
        <v>0.6875</v>
      </c>
      <c r="D173" s="20" t="s">
        <v>124</v>
      </c>
      <c r="E173" s="23" t="s">
        <v>272</v>
      </c>
      <c r="F173" s="20"/>
      <c r="G173" s="22" cm="1">
        <f t="array" ref="G17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4.0972222222222299E-2</v>
      </c>
      <c r="H173" s="22" t="str">
        <f>IF(wh_table[[#This Row],[Subject 1]]&lt;&gt;"Sitting Adjourned", "", SUMIF(wh_table[Day], wh_table[[#This Row],[Day]],wh_table[Duration]))</f>
        <v/>
      </c>
      <c r="I173" s="24">
        <f>SUM(INDEX(wh_table[Duration],1):wh_table[[#This Row],[Duration]])</f>
        <v>6.1701388888888893</v>
      </c>
      <c r="J17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7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4.2486111111111127</v>
      </c>
    </row>
    <row r="174" spans="1:11" ht="15" customHeight="1" x14ac:dyDescent="0.2">
      <c r="A174" s="25">
        <v>28</v>
      </c>
      <c r="B174" s="21">
        <v>45315</v>
      </c>
      <c r="C174" s="22">
        <v>0.7284722222222223</v>
      </c>
      <c r="D174" s="20" t="s">
        <v>127</v>
      </c>
      <c r="E174" s="23"/>
      <c r="F174" s="20"/>
      <c r="G174" s="22" t="str" cm="1">
        <f t="array" ref="G17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74" s="22">
        <f>IF(wh_table[[#This Row],[Subject 1]]&lt;&gt;"Sitting Adjourned", "", SUMIF(wh_table[Day], wh_table[[#This Row],[Day]],wh_table[Duration]))</f>
        <v>0.33263888888888898</v>
      </c>
      <c r="I174" s="24">
        <f>SUM(INDEX(wh_table[Duration],1):wh_table[[#This Row],[Duration]])</f>
        <v>6.1701388888888893</v>
      </c>
      <c r="J174" s="22">
        <f>IF(wh_table[[#This Row],[Subject 1]]&lt;&gt;"Sitting Adjourned", "", SUMIFS(wh_table[Duration], wh_table[Day], wh_table[[#This Row],[Day]], wh_table[Tags], "&lt;&gt;[Questions]", wh_table[Tags], "&lt;&gt;[Questions][Divisions]"))</f>
        <v>0.20625000000000016</v>
      </c>
      <c r="K17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4.2486111111111127</v>
      </c>
    </row>
    <row r="175" spans="1:11" ht="15" customHeight="1" x14ac:dyDescent="0.2">
      <c r="A175" s="25">
        <v>29</v>
      </c>
      <c r="B175" s="21">
        <v>45316</v>
      </c>
      <c r="C175" s="22">
        <v>0.5625</v>
      </c>
      <c r="D175" s="20" t="s">
        <v>161</v>
      </c>
      <c r="E175" s="23" t="s">
        <v>273</v>
      </c>
      <c r="F175" s="20"/>
      <c r="G175" s="22" cm="1">
        <f t="array" ref="G17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7.0138888888888862E-2</v>
      </c>
      <c r="H175" s="22" t="str">
        <f>IF(wh_table[[#This Row],[Subject 1]]&lt;&gt;"Sitting Adjourned", "", SUMIF(wh_table[Day], wh_table[[#This Row],[Day]],wh_table[Duration]))</f>
        <v/>
      </c>
      <c r="I175" s="24">
        <f>SUM(INDEX(wh_table[Duration],1):wh_table[[#This Row],[Duration]])</f>
        <v>6.240277777777778</v>
      </c>
      <c r="J17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7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4.3187500000000014</v>
      </c>
    </row>
    <row r="176" spans="1:11" ht="15" customHeight="1" x14ac:dyDescent="0.2">
      <c r="A176" s="25">
        <v>29</v>
      </c>
      <c r="B176" s="21">
        <v>45316</v>
      </c>
      <c r="C176" s="22">
        <v>0.63263888888888886</v>
      </c>
      <c r="D176" s="20" t="s">
        <v>127</v>
      </c>
      <c r="E176" s="23"/>
      <c r="F176" s="20"/>
      <c r="G176" s="22" t="str" cm="1">
        <f t="array" ref="G17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76" s="22">
        <f>IF(wh_table[[#This Row],[Subject 1]]&lt;&gt;"Sitting Adjourned", "", SUMIF(wh_table[Day], wh_table[[#This Row],[Day]],wh_table[Duration]))</f>
        <v>7.0138888888888862E-2</v>
      </c>
      <c r="I176" s="24">
        <f>SUM(INDEX(wh_table[Duration],1):wh_table[[#This Row],[Duration]])</f>
        <v>6.240277777777778</v>
      </c>
      <c r="J176" s="22">
        <f>IF(wh_table[[#This Row],[Subject 1]]&lt;&gt;"Sitting Adjourned", "", SUMIFS(wh_table[Duration], wh_table[Day], wh_table[[#This Row],[Day]], wh_table[Tags], "&lt;&gt;[Questions]", wh_table[Tags], "&lt;&gt;[Questions][Divisions]"))</f>
        <v>7.0138888888888862E-2</v>
      </c>
      <c r="K17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4.3187500000000014</v>
      </c>
    </row>
    <row r="177" spans="1:11" ht="15" customHeight="1" x14ac:dyDescent="0.2">
      <c r="A177" s="25">
        <v>30</v>
      </c>
      <c r="B177" s="21">
        <v>45320</v>
      </c>
      <c r="C177" s="22">
        <v>0.6875</v>
      </c>
      <c r="D177" s="20" t="s">
        <v>128</v>
      </c>
      <c r="E177" s="23" t="s">
        <v>274</v>
      </c>
      <c r="F177" s="20"/>
      <c r="G177" s="22" cm="1">
        <f t="array" ref="G17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3.2638888888888995E-2</v>
      </c>
      <c r="H177" s="22" t="str">
        <f>IF(wh_table[[#This Row],[Subject 1]]&lt;&gt;"Sitting Adjourned", "", SUMIF(wh_table[Day], wh_table[[#This Row],[Day]],wh_table[Duration]))</f>
        <v/>
      </c>
      <c r="I177" s="24">
        <f>SUM(INDEX(wh_table[Duration],1):wh_table[[#This Row],[Duration]])</f>
        <v>6.2729166666666671</v>
      </c>
      <c r="J17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7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4.3513888888888905</v>
      </c>
    </row>
    <row r="178" spans="1:11" ht="15" customHeight="1" x14ac:dyDescent="0.2">
      <c r="A178" s="25">
        <v>30</v>
      </c>
      <c r="B178" s="21">
        <v>45320</v>
      </c>
      <c r="C178" s="22">
        <v>0.72013888888888899</v>
      </c>
      <c r="D178" s="20" t="s">
        <v>127</v>
      </c>
      <c r="E178" s="23"/>
      <c r="F178" s="20"/>
      <c r="G178" s="22" t="str" cm="1">
        <f t="array" ref="G17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78" s="22">
        <f>IF(wh_table[[#This Row],[Subject 1]]&lt;&gt;"Sitting Adjourned", "", SUMIF(wh_table[Day], wh_table[[#This Row],[Day]],wh_table[Duration]))</f>
        <v>3.2638888888888995E-2</v>
      </c>
      <c r="I178" s="24">
        <f>SUM(INDEX(wh_table[Duration],1):wh_table[[#This Row],[Duration]])</f>
        <v>6.2729166666666671</v>
      </c>
      <c r="J178" s="22">
        <f>IF(wh_table[[#This Row],[Subject 1]]&lt;&gt;"Sitting Adjourned", "", SUMIFS(wh_table[Duration], wh_table[Day], wh_table[[#This Row],[Day]], wh_table[Tags], "&lt;&gt;[Questions]", wh_table[Tags], "&lt;&gt;[Questions][Divisions]"))</f>
        <v>3.2638888888888995E-2</v>
      </c>
      <c r="K17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4.3513888888888905</v>
      </c>
    </row>
    <row r="179" spans="1:11" ht="15" customHeight="1" x14ac:dyDescent="0.2">
      <c r="A179" s="25">
        <v>31</v>
      </c>
      <c r="B179" s="21">
        <v>45321</v>
      </c>
      <c r="C179" s="22">
        <v>0.39583333333333331</v>
      </c>
      <c r="D179" s="20" t="s">
        <v>124</v>
      </c>
      <c r="E179" s="23" t="s">
        <v>275</v>
      </c>
      <c r="F179" s="20"/>
      <c r="G179" s="22" cm="1">
        <f t="array" ref="G17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179" s="22" t="str">
        <f>IF(wh_table[[#This Row],[Subject 1]]&lt;&gt;"Sitting Adjourned", "", SUMIF(wh_table[Day], wh_table[[#This Row],[Day]],wh_table[Duration]))</f>
        <v/>
      </c>
      <c r="I179" s="24">
        <f>SUM(INDEX(wh_table[Duration],1):wh_table[[#This Row],[Duration]])</f>
        <v>6.3354166666666671</v>
      </c>
      <c r="J17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7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4.4138888888888905</v>
      </c>
    </row>
    <row r="180" spans="1:11" ht="15" customHeight="1" x14ac:dyDescent="0.2">
      <c r="A180" s="25">
        <v>31</v>
      </c>
      <c r="B180" s="21">
        <v>45321</v>
      </c>
      <c r="C180" s="22">
        <v>0.45833333333333331</v>
      </c>
      <c r="D180" s="20" t="s">
        <v>124</v>
      </c>
      <c r="E180" s="23" t="s">
        <v>276</v>
      </c>
      <c r="F180" s="20"/>
      <c r="G180" s="22" cm="1">
        <f t="array" ref="G18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1.6666666666666718E-2</v>
      </c>
      <c r="H180" s="22" t="str">
        <f>IF(wh_table[[#This Row],[Subject 1]]&lt;&gt;"Sitting Adjourned", "", SUMIF(wh_table[Day], wh_table[[#This Row],[Day]],wh_table[Duration]))</f>
        <v/>
      </c>
      <c r="I180" s="24">
        <f>SUM(INDEX(wh_table[Duration],1):wh_table[[#This Row],[Duration]])</f>
        <v>6.3520833333333337</v>
      </c>
      <c r="J18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8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4.4305555555555571</v>
      </c>
    </row>
    <row r="181" spans="1:11" ht="15" customHeight="1" x14ac:dyDescent="0.2">
      <c r="A181" s="25">
        <v>31</v>
      </c>
      <c r="B181" s="21">
        <v>45321</v>
      </c>
      <c r="C181" s="22">
        <v>0.47500000000000003</v>
      </c>
      <c r="D181" s="20" t="s">
        <v>15</v>
      </c>
      <c r="E181" s="23"/>
      <c r="F181" s="20" t="s">
        <v>132</v>
      </c>
      <c r="G181" s="22" cm="1">
        <f t="array" ref="G18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0.12986111111111115</v>
      </c>
      <c r="H181" s="22" t="str">
        <f>IF(wh_table[[#This Row],[Subject 1]]&lt;&gt;"Sitting Adjourned", "", SUMIF(wh_table[Day], wh_table[[#This Row],[Day]],wh_table[Duration]))</f>
        <v/>
      </c>
      <c r="I181" s="24">
        <f>SUM(INDEX(wh_table[Duration],1):wh_table[[#This Row],[Duration]])</f>
        <v>6.4819444444444452</v>
      </c>
      <c r="J18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81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182" spans="1:11" ht="15" customHeight="1" x14ac:dyDescent="0.2">
      <c r="A182" s="25">
        <v>31</v>
      </c>
      <c r="B182" s="21">
        <v>45321</v>
      </c>
      <c r="C182" s="22">
        <v>0.60486111111111118</v>
      </c>
      <c r="D182" s="20" t="s">
        <v>124</v>
      </c>
      <c r="E182" s="23" t="s">
        <v>277</v>
      </c>
      <c r="F182" s="20"/>
      <c r="G182" s="22" cm="1">
        <f t="array" ref="G18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2.8472222222222121E-2</v>
      </c>
      <c r="H182" s="22" t="str">
        <f>IF(wh_table[[#This Row],[Subject 1]]&lt;&gt;"Sitting Adjourned", "", SUMIF(wh_table[Day], wh_table[[#This Row],[Day]],wh_table[Duration]))</f>
        <v/>
      </c>
      <c r="I182" s="24">
        <f>SUM(INDEX(wh_table[Duration],1):wh_table[[#This Row],[Duration]])</f>
        <v>6.510416666666667</v>
      </c>
      <c r="J18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8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4.4590277777777789</v>
      </c>
    </row>
    <row r="183" spans="1:11" ht="15" customHeight="1" x14ac:dyDescent="0.2">
      <c r="A183" s="25">
        <v>31</v>
      </c>
      <c r="B183" s="21">
        <v>45321</v>
      </c>
      <c r="C183" s="22">
        <v>0.6333333333333333</v>
      </c>
      <c r="D183" s="20" t="s">
        <v>148</v>
      </c>
      <c r="E183" s="23" t="s">
        <v>278</v>
      </c>
      <c r="F183" s="20"/>
      <c r="G183" s="22" cm="1">
        <f t="array" ref="G18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6.9444444444444198E-4</v>
      </c>
      <c r="H183" s="22" t="str">
        <f>IF(wh_table[[#This Row],[Subject 1]]&lt;&gt;"Sitting Adjourned", "", SUMIF(wh_table[Day], wh_table[[#This Row],[Day]],wh_table[Duration]))</f>
        <v/>
      </c>
      <c r="I183" s="24">
        <f>SUM(INDEX(wh_table[Duration],1):wh_table[[#This Row],[Duration]])</f>
        <v>6.5111111111111111</v>
      </c>
      <c r="J18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8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4.459722222222223</v>
      </c>
    </row>
    <row r="184" spans="1:11" ht="15" customHeight="1" x14ac:dyDescent="0.2">
      <c r="A184" s="25">
        <v>31</v>
      </c>
      <c r="B184" s="21">
        <v>45321</v>
      </c>
      <c r="C184" s="22">
        <v>0.63402777777777775</v>
      </c>
      <c r="D184" s="20" t="s">
        <v>124</v>
      </c>
      <c r="E184" s="23" t="s">
        <v>279</v>
      </c>
      <c r="F184" s="20"/>
      <c r="G184" s="22" cm="1">
        <f t="array" ref="G18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3.2638888888888884E-2</v>
      </c>
      <c r="H184" s="22" t="str">
        <f>IF(wh_table[[#This Row],[Subject 1]]&lt;&gt;"Sitting Adjourned", "", SUMIF(wh_table[Day], wh_table[[#This Row],[Day]],wh_table[Duration]))</f>
        <v/>
      </c>
      <c r="I184" s="24">
        <f>SUM(INDEX(wh_table[Duration],1):wh_table[[#This Row],[Duration]])</f>
        <v>6.5437500000000002</v>
      </c>
      <c r="J18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8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4.4923611111111121</v>
      </c>
    </row>
    <row r="185" spans="1:11" ht="15" customHeight="1" x14ac:dyDescent="0.2">
      <c r="A185" s="25">
        <v>31</v>
      </c>
      <c r="B185" s="21">
        <v>45321</v>
      </c>
      <c r="C185" s="22">
        <v>0.66666666666666663</v>
      </c>
      <c r="D185" s="20" t="s">
        <v>124</v>
      </c>
      <c r="E185" s="23" t="s">
        <v>280</v>
      </c>
      <c r="F185" s="20"/>
      <c r="G185" s="22" cm="1">
        <f t="array" ref="G18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1.6666666666666607E-2</v>
      </c>
      <c r="H185" s="22" t="str">
        <f>IF(wh_table[[#This Row],[Subject 1]]&lt;&gt;"Sitting Adjourned", "", SUMIF(wh_table[Day], wh_table[[#This Row],[Day]],wh_table[Duration]))</f>
        <v/>
      </c>
      <c r="I185" s="24">
        <f>SUM(INDEX(wh_table[Duration],1):wh_table[[#This Row],[Duration]])</f>
        <v>6.5604166666666668</v>
      </c>
      <c r="J18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8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4.5090277777777787</v>
      </c>
    </row>
    <row r="186" spans="1:11" ht="15" customHeight="1" x14ac:dyDescent="0.2">
      <c r="A186" s="25">
        <v>31</v>
      </c>
      <c r="B186" s="21">
        <v>45321</v>
      </c>
      <c r="C186" s="22">
        <v>0.68333333333333324</v>
      </c>
      <c r="D186" s="17" t="s">
        <v>15</v>
      </c>
      <c r="E186" s="23"/>
      <c r="F186" s="20"/>
      <c r="G186" s="22" cm="1">
        <f t="array" ref="G18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4.1666666666667629E-3</v>
      </c>
      <c r="H186" s="22" t="str">
        <f>IF(wh_table[[#This Row],[Subject 1]]&lt;&gt;"Sitting Adjourned", "", SUMIF(wh_table[Day], wh_table[[#This Row],[Day]],wh_table[Duration]))</f>
        <v/>
      </c>
      <c r="I186" s="24">
        <f>SUM(INDEX(wh_table[Duration],1):wh_table[[#This Row],[Duration]])</f>
        <v>6.5645833333333332</v>
      </c>
      <c r="J18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8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4.5131944444444452</v>
      </c>
    </row>
    <row r="187" spans="1:11" ht="15" customHeight="1" x14ac:dyDescent="0.2">
      <c r="A187" s="25">
        <v>31</v>
      </c>
      <c r="B187" s="21">
        <v>45321</v>
      </c>
      <c r="C187" s="22">
        <v>0.6875</v>
      </c>
      <c r="D187" s="20" t="s">
        <v>124</v>
      </c>
      <c r="E187" s="23" t="s">
        <v>281</v>
      </c>
      <c r="F187" s="20"/>
      <c r="G187" s="22" cm="1">
        <f t="array" ref="G18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1.1111111111111072E-2</v>
      </c>
      <c r="H187" s="22" t="str">
        <f>IF(wh_table[[#This Row],[Subject 1]]&lt;&gt;"Sitting Adjourned", "", SUMIF(wh_table[Day], wh_table[[#This Row],[Day]],wh_table[Duration]))</f>
        <v/>
      </c>
      <c r="I187" s="24">
        <f>SUM(INDEX(wh_table[Duration],1):wh_table[[#This Row],[Duration]])</f>
        <v>6.5756944444444443</v>
      </c>
      <c r="J18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8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4.5243055555555562</v>
      </c>
    </row>
    <row r="188" spans="1:11" ht="15" customHeight="1" x14ac:dyDescent="0.2">
      <c r="A188" s="25">
        <v>31</v>
      </c>
      <c r="B188" s="21">
        <v>45321</v>
      </c>
      <c r="C188" s="22">
        <v>0.69861111111111107</v>
      </c>
      <c r="D188" s="20" t="s">
        <v>15</v>
      </c>
      <c r="E188" s="23"/>
      <c r="F188" s="20" t="s">
        <v>52</v>
      </c>
      <c r="G188" s="22" cm="1">
        <f t="array" ref="G18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3.1944444444444553E-2</v>
      </c>
      <c r="H188" s="22" t="str">
        <f>IF(wh_table[[#This Row],[Subject 1]]&lt;&gt;"Sitting Adjourned", "", SUMIF(wh_table[Day], wh_table[[#This Row],[Day]],wh_table[Duration]))</f>
        <v/>
      </c>
      <c r="I188" s="24">
        <f>SUM(INDEX(wh_table[Duration],1):wh_table[[#This Row],[Duration]])</f>
        <v>6.6076388888888893</v>
      </c>
      <c r="J18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8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4.5562500000000004</v>
      </c>
    </row>
    <row r="189" spans="1:11" ht="15" customHeight="1" x14ac:dyDescent="0.2">
      <c r="A189" s="25">
        <v>31</v>
      </c>
      <c r="B189" s="21">
        <v>45321</v>
      </c>
      <c r="C189" s="22">
        <v>0.73055555555555562</v>
      </c>
      <c r="D189" s="20" t="s">
        <v>124</v>
      </c>
      <c r="E189" s="23" t="s">
        <v>282</v>
      </c>
      <c r="F189" s="20"/>
      <c r="G189" s="22" cm="1">
        <f t="array" ref="G18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2.9861111111111005E-2</v>
      </c>
      <c r="H189" s="22" t="str">
        <f>IF(wh_table[[#This Row],[Subject 1]]&lt;&gt;"Sitting Adjourned", "", SUMIF(wh_table[Day], wh_table[[#This Row],[Day]],wh_table[Duration]))</f>
        <v/>
      </c>
      <c r="I189" s="24">
        <f>SUM(INDEX(wh_table[Duration],1):wh_table[[#This Row],[Duration]])</f>
        <v>6.6375000000000002</v>
      </c>
      <c r="J18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8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4.5861111111111112</v>
      </c>
    </row>
    <row r="190" spans="1:11" ht="15" customHeight="1" x14ac:dyDescent="0.2">
      <c r="A190" s="25">
        <v>31</v>
      </c>
      <c r="B190" s="21">
        <v>45321</v>
      </c>
      <c r="C190" s="22">
        <v>0.76041666666666663</v>
      </c>
      <c r="D190" s="20" t="s">
        <v>127</v>
      </c>
      <c r="E190" s="23"/>
      <c r="F190" s="20"/>
      <c r="G190" s="22" t="str" cm="1">
        <f t="array" ref="G19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90" s="22">
        <f>IF(wh_table[[#This Row],[Subject 1]]&lt;&gt;"Sitting Adjourned", "", SUMIF(wh_table[Day], wh_table[[#This Row],[Day]],wh_table[Duration]))</f>
        <v>0.36458333333333331</v>
      </c>
      <c r="I190" s="24">
        <f>SUM(INDEX(wh_table[Duration],1):wh_table[[#This Row],[Duration]])</f>
        <v>6.6375000000000002</v>
      </c>
      <c r="J190" s="22">
        <f>IF(wh_table[[#This Row],[Subject 1]]&lt;&gt;"Sitting Adjourned", "", SUMIFS(wh_table[Duration], wh_table[Day], wh_table[[#This Row],[Day]], wh_table[Tags], "&lt;&gt;[Questions]", wh_table[Tags], "&lt;&gt;[Questions][Divisions]"))</f>
        <v>0.23472222222222217</v>
      </c>
      <c r="K19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4.5861111111111112</v>
      </c>
    </row>
    <row r="191" spans="1:11" ht="15" customHeight="1" x14ac:dyDescent="0.2">
      <c r="A191" s="25">
        <v>32</v>
      </c>
      <c r="B191" s="21">
        <v>45322</v>
      </c>
      <c r="C191" s="22">
        <v>0.39583333333333331</v>
      </c>
      <c r="D191" s="20" t="s">
        <v>124</v>
      </c>
      <c r="E191" s="23" t="s">
        <v>283</v>
      </c>
      <c r="F191" s="20"/>
      <c r="G191" s="22" cm="1">
        <f t="array" ref="G19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191" s="22" t="str">
        <f>IF(wh_table[[#This Row],[Subject 1]]&lt;&gt;"Sitting Adjourned", "", SUMIF(wh_table[Day], wh_table[[#This Row],[Day]],wh_table[Duration]))</f>
        <v/>
      </c>
      <c r="I191" s="24">
        <f>SUM(INDEX(wh_table[Duration],1):wh_table[[#This Row],[Duration]])</f>
        <v>6.7</v>
      </c>
      <c r="J19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9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4.6486111111111112</v>
      </c>
    </row>
    <row r="192" spans="1:11" ht="15" customHeight="1" x14ac:dyDescent="0.2">
      <c r="A192" s="25">
        <v>32</v>
      </c>
      <c r="B192" s="21">
        <v>45322</v>
      </c>
      <c r="C192" s="22">
        <v>0.45833333333333331</v>
      </c>
      <c r="D192" s="20" t="s">
        <v>124</v>
      </c>
      <c r="E192" s="23" t="s">
        <v>284</v>
      </c>
      <c r="F192" s="20"/>
      <c r="G192" s="22" cm="1">
        <f t="array" ref="G19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1.8055555555555602E-2</v>
      </c>
      <c r="H192" s="22" t="str">
        <f>IF(wh_table[[#This Row],[Subject 1]]&lt;&gt;"Sitting Adjourned", "", SUMIF(wh_table[Day], wh_table[[#This Row],[Day]],wh_table[Duration]))</f>
        <v/>
      </c>
      <c r="I192" s="24">
        <f>SUM(INDEX(wh_table[Duration],1):wh_table[[#This Row],[Duration]])</f>
        <v>6.7180555555555559</v>
      </c>
      <c r="J19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9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4.666666666666667</v>
      </c>
    </row>
    <row r="193" spans="1:11" ht="15" customHeight="1" x14ac:dyDescent="0.2">
      <c r="A193" s="25">
        <v>32</v>
      </c>
      <c r="B193" s="21">
        <v>45322</v>
      </c>
      <c r="C193" s="22">
        <v>0.47638888888888892</v>
      </c>
      <c r="D193" s="20" t="s">
        <v>15</v>
      </c>
      <c r="E193" s="23"/>
      <c r="F193" s="20" t="s">
        <v>132</v>
      </c>
      <c r="G193" s="22" cm="1">
        <f t="array" ref="G19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0.12777777777777771</v>
      </c>
      <c r="H193" s="22" t="str">
        <f>IF(wh_table[[#This Row],[Subject 1]]&lt;&gt;"Sitting Adjourned", "", SUMIF(wh_table[Day], wh_table[[#This Row],[Day]],wh_table[Duration]))</f>
        <v/>
      </c>
      <c r="I193" s="24">
        <f>SUM(INDEX(wh_table[Duration],1):wh_table[[#This Row],[Duration]])</f>
        <v>6.8458333333333332</v>
      </c>
      <c r="J19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93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194" spans="1:11" ht="15" customHeight="1" x14ac:dyDescent="0.2">
      <c r="A194" s="25">
        <v>32</v>
      </c>
      <c r="B194" s="21">
        <v>45322</v>
      </c>
      <c r="C194" s="22">
        <v>0.60416666666666663</v>
      </c>
      <c r="D194" s="20" t="s">
        <v>124</v>
      </c>
      <c r="E194" s="23" t="s">
        <v>285</v>
      </c>
      <c r="F194" s="20"/>
      <c r="G194" s="22" cm="1">
        <f t="array" ref="G19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4.7916666666666718E-2</v>
      </c>
      <c r="H194" s="22" t="str">
        <f>IF(wh_table[[#This Row],[Subject 1]]&lt;&gt;"Sitting Adjourned", "", SUMIF(wh_table[Day], wh_table[[#This Row],[Day]],wh_table[Duration]))</f>
        <v/>
      </c>
      <c r="I194" s="24">
        <f>SUM(INDEX(wh_table[Duration],1):wh_table[[#This Row],[Duration]])</f>
        <v>6.8937499999999998</v>
      </c>
      <c r="J19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9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4.7145833333333336</v>
      </c>
    </row>
    <row r="195" spans="1:11" ht="15" customHeight="1" x14ac:dyDescent="0.2">
      <c r="A195" s="25">
        <v>32</v>
      </c>
      <c r="B195" s="21">
        <v>45322</v>
      </c>
      <c r="C195" s="22">
        <v>0.65208333333333335</v>
      </c>
      <c r="D195" s="20" t="s">
        <v>15</v>
      </c>
      <c r="E195" s="23"/>
      <c r="F195" s="20"/>
      <c r="G195" s="22" cm="1">
        <f t="array" ref="G19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1.4583333333333282E-2</v>
      </c>
      <c r="H195" s="22" t="str">
        <f>IF(wh_table[[#This Row],[Subject 1]]&lt;&gt;"Sitting Adjourned", "", SUMIF(wh_table[Day], wh_table[[#This Row],[Day]],wh_table[Duration]))</f>
        <v/>
      </c>
      <c r="I195" s="24">
        <f>SUM(INDEX(wh_table[Duration],1):wh_table[[#This Row],[Duration]])</f>
        <v>6.9083333333333332</v>
      </c>
      <c r="J19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9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4.729166666666667</v>
      </c>
    </row>
    <row r="196" spans="1:11" ht="15" customHeight="1" x14ac:dyDescent="0.2">
      <c r="A196" s="25">
        <v>32</v>
      </c>
      <c r="B196" s="21">
        <v>45322</v>
      </c>
      <c r="C196" s="22">
        <v>0.66666666666666663</v>
      </c>
      <c r="D196" s="20" t="s">
        <v>124</v>
      </c>
      <c r="E196" s="23" t="s">
        <v>286</v>
      </c>
      <c r="F196" s="20"/>
      <c r="G196" s="22" cm="1">
        <f t="array" ref="G19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1.388888888888995E-3</v>
      </c>
      <c r="H196" s="22" t="str">
        <f>IF(wh_table[[#This Row],[Subject 1]]&lt;&gt;"Sitting Adjourned", "", SUMIF(wh_table[Day], wh_table[[#This Row],[Day]],wh_table[Duration]))</f>
        <v/>
      </c>
      <c r="I196" s="24">
        <f>SUM(INDEX(wh_table[Duration],1):wh_table[[#This Row],[Duration]])</f>
        <v>6.9097222222222223</v>
      </c>
      <c r="J19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9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4.7305555555555561</v>
      </c>
    </row>
    <row r="197" spans="1:11" ht="15" customHeight="1" x14ac:dyDescent="0.2">
      <c r="A197" s="25">
        <v>32</v>
      </c>
      <c r="B197" s="21">
        <v>45322</v>
      </c>
      <c r="C197" s="22">
        <v>0.66805555555555562</v>
      </c>
      <c r="D197" s="20" t="s">
        <v>15</v>
      </c>
      <c r="E197" s="23"/>
      <c r="F197" s="20" t="s">
        <v>52</v>
      </c>
      <c r="G197" s="22" cm="1">
        <f t="array" ref="G19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9.7222222222220767E-3</v>
      </c>
      <c r="H197" s="22" t="str">
        <f>IF(wh_table[[#This Row],[Subject 1]]&lt;&gt;"Sitting Adjourned", "", SUMIF(wh_table[Day], wh_table[[#This Row],[Day]],wh_table[Duration]))</f>
        <v/>
      </c>
      <c r="I197" s="24">
        <f>SUM(INDEX(wh_table[Duration],1):wh_table[[#This Row],[Duration]])</f>
        <v>6.9194444444444443</v>
      </c>
      <c r="J19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9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4.740277777777778</v>
      </c>
    </row>
    <row r="198" spans="1:11" ht="15" customHeight="1" x14ac:dyDescent="0.2">
      <c r="A198" s="25">
        <v>32</v>
      </c>
      <c r="B198" s="21">
        <v>45322</v>
      </c>
      <c r="C198" s="22">
        <v>0.6777777777777777</v>
      </c>
      <c r="D198" s="20" t="s">
        <v>124</v>
      </c>
      <c r="E198" s="23" t="s">
        <v>287</v>
      </c>
      <c r="F198" s="20"/>
      <c r="G198" s="22" cm="1">
        <f t="array" ref="G19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1.9444444444444597E-2</v>
      </c>
      <c r="H198" s="22" t="str">
        <f>IF(wh_table[[#This Row],[Subject 1]]&lt;&gt;"Sitting Adjourned", "", SUMIF(wh_table[Day], wh_table[[#This Row],[Day]],wh_table[Duration]))</f>
        <v/>
      </c>
      <c r="I198" s="24">
        <f>SUM(INDEX(wh_table[Duration],1):wh_table[[#This Row],[Duration]])</f>
        <v>6.9388888888888891</v>
      </c>
      <c r="J19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9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4.7597222222222229</v>
      </c>
    </row>
    <row r="199" spans="1:11" ht="15" customHeight="1" x14ac:dyDescent="0.2">
      <c r="A199" s="25">
        <v>32</v>
      </c>
      <c r="B199" s="21">
        <v>45322</v>
      </c>
      <c r="C199" s="22">
        <v>0.6972222222222223</v>
      </c>
      <c r="D199" s="20" t="s">
        <v>124</v>
      </c>
      <c r="E199" s="23" t="s">
        <v>288</v>
      </c>
      <c r="F199" s="20"/>
      <c r="G199" s="22" cm="1">
        <f t="array" ref="G19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5.2083333333333259E-2</v>
      </c>
      <c r="H199" s="22" t="str">
        <f>IF(wh_table[[#This Row],[Subject 1]]&lt;&gt;"Sitting Adjourned", "", SUMIF(wh_table[Day], wh_table[[#This Row],[Day]],wh_table[Duration]))</f>
        <v/>
      </c>
      <c r="I199" s="24">
        <f>SUM(INDEX(wh_table[Duration],1):wh_table[[#This Row],[Duration]])</f>
        <v>6.9909722222222221</v>
      </c>
      <c r="J19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19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4.8118055555555559</v>
      </c>
    </row>
    <row r="200" spans="1:11" ht="15" customHeight="1" x14ac:dyDescent="0.2">
      <c r="A200" s="25">
        <v>32</v>
      </c>
      <c r="B200" s="21">
        <v>45322</v>
      </c>
      <c r="C200" s="22">
        <v>0.74930555555555556</v>
      </c>
      <c r="D200" s="20" t="s">
        <v>127</v>
      </c>
      <c r="E200" s="23"/>
      <c r="F200" s="20"/>
      <c r="G200" s="22" t="str" cm="1">
        <f t="array" ref="G20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00" s="22">
        <f>IF(wh_table[[#This Row],[Subject 1]]&lt;&gt;"Sitting Adjourned", "", SUMIF(wh_table[Day], wh_table[[#This Row],[Day]],wh_table[Duration]))</f>
        <v>0.35347222222222224</v>
      </c>
      <c r="I200" s="24">
        <f>SUM(INDEX(wh_table[Duration],1):wh_table[[#This Row],[Duration]])</f>
        <v>6.9909722222222221</v>
      </c>
      <c r="J200" s="22">
        <f>IF(wh_table[[#This Row],[Subject 1]]&lt;&gt;"Sitting Adjourned", "", SUMIFS(wh_table[Duration], wh_table[Day], wh_table[[#This Row],[Day]], wh_table[Tags], "&lt;&gt;[Questions]", wh_table[Tags], "&lt;&gt;[Questions][Divisions]"))</f>
        <v>0.22569444444444453</v>
      </c>
      <c r="K20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4.8118055555555559</v>
      </c>
    </row>
    <row r="201" spans="1:11" ht="15" customHeight="1" x14ac:dyDescent="0.2">
      <c r="A201" s="25">
        <v>33</v>
      </c>
      <c r="B201" s="21">
        <v>45323</v>
      </c>
      <c r="C201" s="22">
        <v>0.5625</v>
      </c>
      <c r="D201" s="20" t="s">
        <v>161</v>
      </c>
      <c r="E201" s="23" t="s">
        <v>289</v>
      </c>
      <c r="F201" s="20"/>
      <c r="G201" s="22" cm="1">
        <f t="array" ref="G20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5.2777777777777812E-2</v>
      </c>
      <c r="H201" s="22" t="str">
        <f>IF(wh_table[[#This Row],[Subject 1]]&lt;&gt;"Sitting Adjourned", "", SUMIF(wh_table[Day], wh_table[[#This Row],[Day]],wh_table[Duration]))</f>
        <v/>
      </c>
      <c r="I201" s="24">
        <f>SUM(INDEX(wh_table[Duration],1):wh_table[[#This Row],[Duration]])</f>
        <v>7.0437500000000002</v>
      </c>
      <c r="J20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0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4.8645833333333339</v>
      </c>
    </row>
    <row r="202" spans="1:11" ht="15" customHeight="1" x14ac:dyDescent="0.2">
      <c r="A202" s="25">
        <v>33</v>
      </c>
      <c r="B202" s="21">
        <v>45323</v>
      </c>
      <c r="C202" s="22">
        <v>0.61527777777777781</v>
      </c>
      <c r="D202" s="20" t="s">
        <v>15</v>
      </c>
      <c r="E202" s="23"/>
      <c r="F202" s="20"/>
      <c r="G202" s="22" cm="1">
        <f t="array" ref="G20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9.7222222222221877E-3</v>
      </c>
      <c r="H202" s="22" t="str">
        <f>IF(wh_table[[#This Row],[Subject 1]]&lt;&gt;"Sitting Adjourned", "", SUMIF(wh_table[Day], wh_table[[#This Row],[Day]],wh_table[Duration]))</f>
        <v/>
      </c>
      <c r="I202" s="24">
        <f>SUM(INDEX(wh_table[Duration],1):wh_table[[#This Row],[Duration]])</f>
        <v>7.0534722222222221</v>
      </c>
      <c r="J20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0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4.8743055555555559</v>
      </c>
    </row>
    <row r="203" spans="1:11" ht="15" customHeight="1" x14ac:dyDescent="0.2">
      <c r="A203" s="25">
        <v>33</v>
      </c>
      <c r="B203" s="21">
        <v>45323</v>
      </c>
      <c r="C203" s="22">
        <v>0.625</v>
      </c>
      <c r="D203" s="20" t="s">
        <v>161</v>
      </c>
      <c r="E203" s="23" t="s">
        <v>290</v>
      </c>
      <c r="F203" s="20"/>
      <c r="G203" s="22" cm="1">
        <f t="array" ref="G20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3.3333333333333326E-2</v>
      </c>
      <c r="H203" s="22" t="str">
        <f>IF(wh_table[[#This Row],[Subject 1]]&lt;&gt;"Sitting Adjourned", "", SUMIF(wh_table[Day], wh_table[[#This Row],[Day]],wh_table[Duration]))</f>
        <v/>
      </c>
      <c r="I203" s="24">
        <f>SUM(INDEX(wh_table[Duration],1):wh_table[[#This Row],[Duration]])</f>
        <v>7.0868055555555554</v>
      </c>
      <c r="J20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0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4.9076388888888891</v>
      </c>
    </row>
    <row r="204" spans="1:11" ht="15" customHeight="1" x14ac:dyDescent="0.2">
      <c r="A204" s="25">
        <v>33</v>
      </c>
      <c r="B204" s="21">
        <v>45323</v>
      </c>
      <c r="C204" s="22">
        <v>0.65833333333333333</v>
      </c>
      <c r="D204" s="20" t="s">
        <v>127</v>
      </c>
      <c r="E204" s="23"/>
      <c r="F204" s="20"/>
      <c r="G204" s="22" t="str" cm="1">
        <f t="array" ref="G20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04" s="22">
        <f>IF(wh_table[[#This Row],[Subject 1]]&lt;&gt;"Sitting Adjourned", "", SUMIF(wh_table[Day], wh_table[[#This Row],[Day]],wh_table[Duration]))</f>
        <v>9.5833333333333326E-2</v>
      </c>
      <c r="I204" s="24">
        <f>SUM(INDEX(wh_table[Duration],1):wh_table[[#This Row],[Duration]])</f>
        <v>7.0868055555555554</v>
      </c>
      <c r="J204" s="22">
        <f>IF(wh_table[[#This Row],[Subject 1]]&lt;&gt;"Sitting Adjourned", "", SUMIFS(wh_table[Duration], wh_table[Day], wh_table[[#This Row],[Day]], wh_table[Tags], "&lt;&gt;[Questions]", wh_table[Tags], "&lt;&gt;[Questions][Divisions]"))</f>
        <v>9.5833333333333326E-2</v>
      </c>
      <c r="K20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4.9076388888888891</v>
      </c>
    </row>
    <row r="205" spans="1:11" ht="15" customHeight="1" x14ac:dyDescent="0.2">
      <c r="A205" s="25">
        <v>34</v>
      </c>
      <c r="B205" s="21">
        <v>45328</v>
      </c>
      <c r="C205" s="22">
        <v>0.39583333333333331</v>
      </c>
      <c r="D205" s="20" t="s">
        <v>124</v>
      </c>
      <c r="E205" s="23" t="s">
        <v>291</v>
      </c>
      <c r="F205" s="20"/>
      <c r="G205" s="22" cm="1">
        <f t="array" ref="G20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5.2777777777777812E-2</v>
      </c>
      <c r="H205" s="22" t="str">
        <f>IF(wh_table[[#This Row],[Subject 1]]&lt;&gt;"Sitting Adjourned", "", SUMIF(wh_table[Day], wh_table[[#This Row],[Day]],wh_table[Duration]))</f>
        <v/>
      </c>
      <c r="I205" s="24">
        <f>SUM(INDEX(wh_table[Duration],1):wh_table[[#This Row],[Duration]])</f>
        <v>7.1395833333333334</v>
      </c>
      <c r="J20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0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4.9604166666666671</v>
      </c>
    </row>
    <row r="206" spans="1:11" ht="15" customHeight="1" x14ac:dyDescent="0.2">
      <c r="A206" s="25">
        <v>34</v>
      </c>
      <c r="B206" s="21">
        <v>45328</v>
      </c>
      <c r="C206" s="22">
        <v>0.44861111111111113</v>
      </c>
      <c r="D206" s="20" t="s">
        <v>15</v>
      </c>
      <c r="E206" s="23"/>
      <c r="F206" s="20"/>
      <c r="G206" s="22" cm="1">
        <f t="array" ref="G20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9.7222222222221877E-3</v>
      </c>
      <c r="H206" s="22" t="str">
        <f>IF(wh_table[[#This Row],[Subject 1]]&lt;&gt;"Sitting Adjourned", "", SUMIF(wh_table[Day], wh_table[[#This Row],[Day]],wh_table[Duration]))</f>
        <v/>
      </c>
      <c r="I206" s="24">
        <f>SUM(INDEX(wh_table[Duration],1):wh_table[[#This Row],[Duration]])</f>
        <v>7.1493055555555554</v>
      </c>
      <c r="J20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0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4.9701388888888891</v>
      </c>
    </row>
    <row r="207" spans="1:11" ht="15" customHeight="1" x14ac:dyDescent="0.2">
      <c r="A207" s="25">
        <v>34</v>
      </c>
      <c r="B207" s="21">
        <v>45328</v>
      </c>
      <c r="C207" s="22">
        <v>0.45833333333333331</v>
      </c>
      <c r="D207" s="20" t="s">
        <v>124</v>
      </c>
      <c r="E207" s="23" t="s">
        <v>292</v>
      </c>
      <c r="F207" s="20"/>
      <c r="G207" s="22" cm="1">
        <f t="array" ref="G20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207" s="22" t="str">
        <f>IF(wh_table[[#This Row],[Subject 1]]&lt;&gt;"Sitting Adjourned", "", SUMIF(wh_table[Day], wh_table[[#This Row],[Day]],wh_table[Duration]))</f>
        <v/>
      </c>
      <c r="I207" s="24">
        <f>SUM(INDEX(wh_table[Duration],1):wh_table[[#This Row],[Duration]])</f>
        <v>7.1701388888888884</v>
      </c>
      <c r="J20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0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4.9909722222222221</v>
      </c>
    </row>
    <row r="208" spans="1:11" ht="15" customHeight="1" x14ac:dyDescent="0.2">
      <c r="A208" s="25">
        <v>34</v>
      </c>
      <c r="B208" s="21">
        <v>45328</v>
      </c>
      <c r="C208" s="22">
        <v>0.47916666666666669</v>
      </c>
      <c r="D208" s="20" t="s">
        <v>15</v>
      </c>
      <c r="E208" s="23"/>
      <c r="F208" s="20" t="s">
        <v>132</v>
      </c>
      <c r="G208" s="22" cm="1">
        <f t="array" ref="G20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0.12499999999999994</v>
      </c>
      <c r="H208" s="22" t="str">
        <f>IF(wh_table[[#This Row],[Subject 1]]&lt;&gt;"Sitting Adjourned", "", SUMIF(wh_table[Day], wh_table[[#This Row],[Day]],wh_table[Duration]))</f>
        <v/>
      </c>
      <c r="I208" s="24">
        <f>SUM(INDEX(wh_table[Duration],1):wh_table[[#This Row],[Duration]])</f>
        <v>7.2951388888888884</v>
      </c>
      <c r="J20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08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209" spans="1:11" ht="15" customHeight="1" x14ac:dyDescent="0.2">
      <c r="A209" s="25">
        <v>34</v>
      </c>
      <c r="B209" s="21">
        <v>45328</v>
      </c>
      <c r="C209" s="22">
        <v>0.60416666666666663</v>
      </c>
      <c r="D209" s="20" t="s">
        <v>124</v>
      </c>
      <c r="E209" s="23" t="s">
        <v>293</v>
      </c>
      <c r="F209" s="20"/>
      <c r="G209" s="22" cm="1">
        <f t="array" ref="G20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209" s="22" t="str">
        <f>IF(wh_table[[#This Row],[Subject 1]]&lt;&gt;"Sitting Adjourned", "", SUMIF(wh_table[Day], wh_table[[#This Row],[Day]],wh_table[Duration]))</f>
        <v/>
      </c>
      <c r="I209" s="24">
        <f>SUM(INDEX(wh_table[Duration],1):wh_table[[#This Row],[Duration]])</f>
        <v>7.3576388888888884</v>
      </c>
      <c r="J20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0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5.0534722222222221</v>
      </c>
    </row>
    <row r="210" spans="1:11" ht="15" customHeight="1" x14ac:dyDescent="0.2">
      <c r="A210" s="25">
        <v>34</v>
      </c>
      <c r="B210" s="21">
        <v>45328</v>
      </c>
      <c r="C210" s="22">
        <v>0.66666666666666663</v>
      </c>
      <c r="D210" s="20" t="s">
        <v>124</v>
      </c>
      <c r="E210" s="23" t="s">
        <v>294</v>
      </c>
      <c r="F210" s="20"/>
      <c r="G210" s="22" cm="1">
        <f t="array" ref="G21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210" s="22" t="str">
        <f>IF(wh_table[[#This Row],[Subject 1]]&lt;&gt;"Sitting Adjourned", "", SUMIF(wh_table[Day], wh_table[[#This Row],[Day]],wh_table[Duration]))</f>
        <v/>
      </c>
      <c r="I210" s="24">
        <f>SUM(INDEX(wh_table[Duration],1):wh_table[[#This Row],[Duration]])</f>
        <v>7.3784722222222214</v>
      </c>
      <c r="J21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1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5.0743055555555552</v>
      </c>
    </row>
    <row r="211" spans="1:11" ht="15" customHeight="1" x14ac:dyDescent="0.2">
      <c r="A211" s="25">
        <v>34</v>
      </c>
      <c r="B211" s="21">
        <v>45328</v>
      </c>
      <c r="C211" s="22">
        <v>0.6875</v>
      </c>
      <c r="D211" s="20" t="s">
        <v>124</v>
      </c>
      <c r="E211" s="23" t="s">
        <v>295</v>
      </c>
      <c r="F211" s="20"/>
      <c r="G211" s="22" cm="1">
        <f t="array" ref="G21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4.166666666666663E-2</v>
      </c>
      <c r="H211" s="22" t="str">
        <f>IF(wh_table[[#This Row],[Subject 1]]&lt;&gt;"Sitting Adjourned", "", SUMIF(wh_table[Day], wh_table[[#This Row],[Day]],wh_table[Duration]))</f>
        <v/>
      </c>
      <c r="I211" s="24">
        <f>SUM(INDEX(wh_table[Duration],1):wh_table[[#This Row],[Duration]])</f>
        <v>7.4201388888888884</v>
      </c>
      <c r="J21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1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5.1159722222222221</v>
      </c>
    </row>
    <row r="212" spans="1:11" ht="15" customHeight="1" x14ac:dyDescent="0.2">
      <c r="A212" s="25">
        <v>34</v>
      </c>
      <c r="B212" s="21">
        <v>45328</v>
      </c>
      <c r="C212" s="22">
        <v>0.72916666666666663</v>
      </c>
      <c r="D212" s="20" t="s">
        <v>127</v>
      </c>
      <c r="E212" s="23"/>
      <c r="F212" s="20"/>
      <c r="G212" s="22" t="str" cm="1">
        <f t="array" ref="G21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12" s="22">
        <f>IF(wh_table[[#This Row],[Subject 1]]&lt;&gt;"Sitting Adjourned", "", SUMIF(wh_table[Day], wh_table[[#This Row],[Day]],wh_table[Duration]))</f>
        <v>0.33333333333333331</v>
      </c>
      <c r="I212" s="24">
        <f>SUM(INDEX(wh_table[Duration],1):wh_table[[#This Row],[Duration]])</f>
        <v>7.4201388888888884</v>
      </c>
      <c r="J212" s="22">
        <f>IF(wh_table[[#This Row],[Subject 1]]&lt;&gt;"Sitting Adjourned", "", SUMIFS(wh_table[Duration], wh_table[Day], wh_table[[#This Row],[Day]], wh_table[Tags], "&lt;&gt;[Questions]", wh_table[Tags], "&lt;&gt;[Questions][Divisions]"))</f>
        <v>0.20833333333333337</v>
      </c>
      <c r="K21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5.1159722222222221</v>
      </c>
    </row>
    <row r="213" spans="1:11" ht="15" customHeight="1" x14ac:dyDescent="0.2">
      <c r="A213" s="25">
        <v>35</v>
      </c>
      <c r="B213" s="21">
        <v>45329</v>
      </c>
      <c r="C213" s="22">
        <v>0.39583333333333331</v>
      </c>
      <c r="D213" s="20" t="s">
        <v>124</v>
      </c>
      <c r="E213" s="23" t="s">
        <v>296</v>
      </c>
      <c r="F213" s="20"/>
      <c r="G213" s="22" cm="1">
        <f t="array" ref="G21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4.6527777777777835E-2</v>
      </c>
      <c r="H213" s="22" t="str">
        <f>IF(wh_table[[#This Row],[Subject 1]]&lt;&gt;"Sitting Adjourned", "", SUMIF(wh_table[Day], wh_table[[#This Row],[Day]],wh_table[Duration]))</f>
        <v/>
      </c>
      <c r="I213" s="24">
        <f>SUM(INDEX(wh_table[Duration],1):wh_table[[#This Row],[Duration]])</f>
        <v>7.4666666666666659</v>
      </c>
      <c r="J21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1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5.1624999999999996</v>
      </c>
    </row>
    <row r="214" spans="1:11" ht="15" customHeight="1" x14ac:dyDescent="0.2">
      <c r="A214" s="25">
        <v>35</v>
      </c>
      <c r="B214" s="21">
        <v>45329</v>
      </c>
      <c r="C214" s="22">
        <v>0.44236111111111115</v>
      </c>
      <c r="D214" s="20" t="s">
        <v>15</v>
      </c>
      <c r="E214" s="23"/>
      <c r="F214" s="20"/>
      <c r="G214" s="22" cm="1">
        <f t="array" ref="G21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1.5972222222222165E-2</v>
      </c>
      <c r="H214" s="22" t="str">
        <f>IF(wh_table[[#This Row],[Subject 1]]&lt;&gt;"Sitting Adjourned", "", SUMIF(wh_table[Day], wh_table[[#This Row],[Day]],wh_table[Duration]))</f>
        <v/>
      </c>
      <c r="I214" s="24">
        <f>SUM(INDEX(wh_table[Duration],1):wh_table[[#This Row],[Duration]])</f>
        <v>7.4826388888888884</v>
      </c>
      <c r="J21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1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5.1784722222222221</v>
      </c>
    </row>
    <row r="215" spans="1:11" ht="15" customHeight="1" x14ac:dyDescent="0.2">
      <c r="A215" s="25">
        <v>35</v>
      </c>
      <c r="B215" s="21">
        <v>45329</v>
      </c>
      <c r="C215" s="22">
        <v>0.45833333333333331</v>
      </c>
      <c r="D215" s="20" t="s">
        <v>124</v>
      </c>
      <c r="E215" s="23" t="s">
        <v>297</v>
      </c>
      <c r="F215" s="20"/>
      <c r="G215" s="22" cm="1">
        <f t="array" ref="G21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215" s="22" t="str">
        <f>IF(wh_table[[#This Row],[Subject 1]]&lt;&gt;"Sitting Adjourned", "", SUMIF(wh_table[Day], wh_table[[#This Row],[Day]],wh_table[Duration]))</f>
        <v/>
      </c>
      <c r="I215" s="24">
        <f>SUM(INDEX(wh_table[Duration],1):wh_table[[#This Row],[Duration]])</f>
        <v>7.5034722222222214</v>
      </c>
      <c r="J21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1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5.1993055555555552</v>
      </c>
    </row>
    <row r="216" spans="1:11" ht="15" customHeight="1" x14ac:dyDescent="0.2">
      <c r="A216" s="25">
        <v>35</v>
      </c>
      <c r="B216" s="21">
        <v>45329</v>
      </c>
      <c r="C216" s="22">
        <v>0.47916666666666669</v>
      </c>
      <c r="D216" s="20" t="s">
        <v>15</v>
      </c>
      <c r="E216" s="23"/>
      <c r="F216" s="20" t="s">
        <v>132</v>
      </c>
      <c r="G216" s="22" cm="1">
        <f t="array" ref="G21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0.12499999999999994</v>
      </c>
      <c r="H216" s="22" t="str">
        <f>IF(wh_table[[#This Row],[Subject 1]]&lt;&gt;"Sitting Adjourned", "", SUMIF(wh_table[Day], wh_table[[#This Row],[Day]],wh_table[Duration]))</f>
        <v/>
      </c>
      <c r="I216" s="24">
        <f>SUM(INDEX(wh_table[Duration],1):wh_table[[#This Row],[Duration]])</f>
        <v>7.6284722222222214</v>
      </c>
      <c r="J21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16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217" spans="1:11" ht="15" customHeight="1" x14ac:dyDescent="0.2">
      <c r="A217" s="25">
        <v>35</v>
      </c>
      <c r="B217" s="21">
        <v>45329</v>
      </c>
      <c r="C217" s="22">
        <v>0.60416666666666663</v>
      </c>
      <c r="D217" s="20" t="s">
        <v>124</v>
      </c>
      <c r="E217" s="23" t="s">
        <v>298</v>
      </c>
      <c r="F217" s="20"/>
      <c r="G217" s="22" cm="1">
        <f t="array" ref="G21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4.3055555555555625E-2</v>
      </c>
      <c r="H217" s="22" t="str">
        <f>IF(wh_table[[#This Row],[Subject 1]]&lt;&gt;"Sitting Adjourned", "", SUMIF(wh_table[Day], wh_table[[#This Row],[Day]],wh_table[Duration]))</f>
        <v/>
      </c>
      <c r="I217" s="24">
        <f>SUM(INDEX(wh_table[Duration],1):wh_table[[#This Row],[Duration]])</f>
        <v>7.6715277777777775</v>
      </c>
      <c r="J21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1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5.2423611111111104</v>
      </c>
    </row>
    <row r="218" spans="1:11" ht="15" customHeight="1" x14ac:dyDescent="0.2">
      <c r="A218" s="25">
        <v>35</v>
      </c>
      <c r="B218" s="21">
        <v>45329</v>
      </c>
      <c r="C218" s="22">
        <v>0.64722222222222225</v>
      </c>
      <c r="D218" s="20" t="s">
        <v>15</v>
      </c>
      <c r="E218" s="23"/>
      <c r="F218" s="20"/>
      <c r="G218" s="22" cm="1">
        <f t="array" ref="G21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1.9444444444444375E-2</v>
      </c>
      <c r="H218" s="22" t="str">
        <f>IF(wh_table[[#This Row],[Subject 1]]&lt;&gt;"Sitting Adjourned", "", SUMIF(wh_table[Day], wh_table[[#This Row],[Day]],wh_table[Duration]))</f>
        <v/>
      </c>
      <c r="I218" s="24">
        <f>SUM(INDEX(wh_table[Duration],1):wh_table[[#This Row],[Duration]])</f>
        <v>7.6909722222222214</v>
      </c>
      <c r="J21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1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5.2618055555555543</v>
      </c>
    </row>
    <row r="219" spans="1:11" ht="15" customHeight="1" x14ac:dyDescent="0.2">
      <c r="A219" s="25">
        <v>35</v>
      </c>
      <c r="B219" s="21">
        <v>45329</v>
      </c>
      <c r="C219" s="22">
        <v>0.66666666666666663</v>
      </c>
      <c r="D219" s="20" t="s">
        <v>124</v>
      </c>
      <c r="E219" s="23" t="s">
        <v>299</v>
      </c>
      <c r="F219" s="20"/>
      <c r="G219" s="22" cm="1">
        <f t="array" ref="G21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1.388888888888884E-2</v>
      </c>
      <c r="H219" s="22" t="str">
        <f>IF(wh_table[[#This Row],[Subject 1]]&lt;&gt;"Sitting Adjourned", "", SUMIF(wh_table[Day], wh_table[[#This Row],[Day]],wh_table[Duration]))</f>
        <v/>
      </c>
      <c r="I219" s="24">
        <f>SUM(INDEX(wh_table[Duration],1):wh_table[[#This Row],[Duration]])</f>
        <v>7.7048611111111107</v>
      </c>
      <c r="J21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1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5.2756944444444436</v>
      </c>
    </row>
    <row r="220" spans="1:11" ht="15" customHeight="1" x14ac:dyDescent="0.2">
      <c r="A220" s="25">
        <v>35</v>
      </c>
      <c r="B220" s="21">
        <v>45329</v>
      </c>
      <c r="C220" s="22">
        <v>0.68055555555555547</v>
      </c>
      <c r="D220" s="20" t="s">
        <v>15</v>
      </c>
      <c r="E220" s="23"/>
      <c r="F220" s="20"/>
      <c r="G220" s="22" cm="1">
        <f t="array" ref="G22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6.9444444444445308E-3</v>
      </c>
      <c r="H220" s="22" t="str">
        <f>IF(wh_table[[#This Row],[Subject 1]]&lt;&gt;"Sitting Adjourned", "", SUMIF(wh_table[Day], wh_table[[#This Row],[Day]],wh_table[Duration]))</f>
        <v/>
      </c>
      <c r="I220" s="24">
        <f>SUM(INDEX(wh_table[Duration],1):wh_table[[#This Row],[Duration]])</f>
        <v>7.7118055555555554</v>
      </c>
      <c r="J22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2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5.2826388888888882</v>
      </c>
    </row>
    <row r="221" spans="1:11" ht="15" customHeight="1" x14ac:dyDescent="0.2">
      <c r="A221" s="25">
        <v>35</v>
      </c>
      <c r="B221" s="21">
        <v>45329</v>
      </c>
      <c r="C221" s="22">
        <v>0.6875</v>
      </c>
      <c r="D221" s="20" t="s">
        <v>124</v>
      </c>
      <c r="E221" s="23" t="s">
        <v>300</v>
      </c>
      <c r="F221" s="20"/>
      <c r="G221" s="22" cm="1">
        <f t="array" ref="G22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4.0972222222222299E-2</v>
      </c>
      <c r="H221" s="22" t="str">
        <f>IF(wh_table[[#This Row],[Subject 1]]&lt;&gt;"Sitting Adjourned", "", SUMIF(wh_table[Day], wh_table[[#This Row],[Day]],wh_table[Duration]))</f>
        <v/>
      </c>
      <c r="I221" s="24">
        <f>SUM(INDEX(wh_table[Duration],1):wh_table[[#This Row],[Duration]])</f>
        <v>7.7527777777777773</v>
      </c>
      <c r="J22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2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5.3236111111111102</v>
      </c>
    </row>
    <row r="222" spans="1:11" ht="15" customHeight="1" x14ac:dyDescent="0.2">
      <c r="A222" s="25">
        <v>35</v>
      </c>
      <c r="B222" s="21">
        <v>45329</v>
      </c>
      <c r="C222" s="22">
        <v>0.7284722222222223</v>
      </c>
      <c r="D222" s="20" t="s">
        <v>127</v>
      </c>
      <c r="E222" s="23"/>
      <c r="F222" s="20"/>
      <c r="G222" s="22" t="str" cm="1">
        <f t="array" ref="G22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22" s="22">
        <f>IF(wh_table[[#This Row],[Subject 1]]&lt;&gt;"Sitting Adjourned", "", SUMIF(wh_table[Day], wh_table[[#This Row],[Day]],wh_table[Duration]))</f>
        <v>0.33263888888888898</v>
      </c>
      <c r="I222" s="24">
        <f>SUM(INDEX(wh_table[Duration],1):wh_table[[#This Row],[Duration]])</f>
        <v>7.7527777777777773</v>
      </c>
      <c r="J222" s="22">
        <f>IF(wh_table[[#This Row],[Subject 1]]&lt;&gt;"Sitting Adjourned", "", SUMIFS(wh_table[Duration], wh_table[Day], wh_table[[#This Row],[Day]], wh_table[Tags], "&lt;&gt;[Questions]", wh_table[Tags], "&lt;&gt;[Questions][Divisions]"))</f>
        <v>0.20763888888888904</v>
      </c>
      <c r="K22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5.3236111111111102</v>
      </c>
    </row>
    <row r="223" spans="1:11" ht="15" customHeight="1" x14ac:dyDescent="0.2">
      <c r="A223" s="25">
        <v>36</v>
      </c>
      <c r="B223" s="21">
        <v>45330</v>
      </c>
      <c r="C223" s="22">
        <v>0.5625</v>
      </c>
      <c r="D223" s="20" t="s">
        <v>161</v>
      </c>
      <c r="E223" s="23" t="s">
        <v>301</v>
      </c>
      <c r="F223" s="20"/>
      <c r="G223" s="22" cm="1">
        <f t="array" ref="G22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5.1388888888888817E-2</v>
      </c>
      <c r="H223" s="22" t="str">
        <f>IF(wh_table[[#This Row],[Subject 1]]&lt;&gt;"Sitting Adjourned", "", SUMIF(wh_table[Day], wh_table[[#This Row],[Day]],wh_table[Duration]))</f>
        <v/>
      </c>
      <c r="I223" s="24">
        <f>SUM(INDEX(wh_table[Duration],1):wh_table[[#This Row],[Duration]])</f>
        <v>7.8041666666666663</v>
      </c>
      <c r="J22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2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5.3749999999999991</v>
      </c>
    </row>
    <row r="224" spans="1:11" ht="15" customHeight="1" x14ac:dyDescent="0.2">
      <c r="A224" s="25">
        <v>36</v>
      </c>
      <c r="B224" s="21">
        <v>45330</v>
      </c>
      <c r="C224" s="22">
        <v>0.61388888888888882</v>
      </c>
      <c r="D224" s="20" t="s">
        <v>127</v>
      </c>
      <c r="E224" s="23"/>
      <c r="F224" s="20"/>
      <c r="G224" s="22" t="str" cm="1">
        <f t="array" ref="G22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24" s="22">
        <f>IF(wh_table[[#This Row],[Subject 1]]&lt;&gt;"Sitting Adjourned", "", SUMIF(wh_table[Day], wh_table[[#This Row],[Day]],wh_table[Duration]))</f>
        <v>5.1388888888888817E-2</v>
      </c>
      <c r="I224" s="24">
        <f>SUM(INDEX(wh_table[Duration],1):wh_table[[#This Row],[Duration]])</f>
        <v>7.8041666666666663</v>
      </c>
      <c r="J224" s="22">
        <f>IF(wh_table[[#This Row],[Subject 1]]&lt;&gt;"Sitting Adjourned", "", SUMIFS(wh_table[Duration], wh_table[Day], wh_table[[#This Row],[Day]], wh_table[Tags], "&lt;&gt;[Questions]", wh_table[Tags], "&lt;&gt;[Questions][Divisions]"))</f>
        <v>5.1388888888888817E-2</v>
      </c>
      <c r="K22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5.3749999999999991</v>
      </c>
    </row>
    <row r="225" spans="1:11" ht="15" customHeight="1" x14ac:dyDescent="0.2">
      <c r="A225" s="25">
        <v>37</v>
      </c>
      <c r="B225" s="21">
        <v>45341</v>
      </c>
      <c r="C225" s="22">
        <v>0.6875</v>
      </c>
      <c r="D225" s="20" t="s">
        <v>128</v>
      </c>
      <c r="E225" s="23" t="s">
        <v>302</v>
      </c>
      <c r="F225" s="20"/>
      <c r="G225" s="22" cm="1">
        <f t="array" ref="G22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5.9722222222222232E-2</v>
      </c>
      <c r="H225" s="22" t="str">
        <f>IF(wh_table[[#This Row],[Subject 1]]&lt;&gt;"Sitting Adjourned", "", SUMIF(wh_table[Day], wh_table[[#This Row],[Day]],wh_table[Duration]))</f>
        <v/>
      </c>
      <c r="I225" s="24">
        <f>SUM(INDEX(wh_table[Duration],1):wh_table[[#This Row],[Duration]])</f>
        <v>7.8638888888888889</v>
      </c>
      <c r="J22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2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5.4347222222222218</v>
      </c>
    </row>
    <row r="226" spans="1:11" ht="15" customHeight="1" x14ac:dyDescent="0.2">
      <c r="A226" s="25">
        <v>37</v>
      </c>
      <c r="B226" s="21">
        <v>45341</v>
      </c>
      <c r="C226" s="22">
        <v>0.74722222222222223</v>
      </c>
      <c r="D226" s="20" t="s">
        <v>127</v>
      </c>
      <c r="E226" s="23"/>
      <c r="F226" s="20"/>
      <c r="G226" s="22" t="str" cm="1">
        <f t="array" ref="G22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26" s="22">
        <f>IF(wh_table[[#This Row],[Subject 1]]&lt;&gt;"Sitting Adjourned", "", SUMIF(wh_table[Day], wh_table[[#This Row],[Day]],wh_table[Duration]))</f>
        <v>5.9722222222222232E-2</v>
      </c>
      <c r="I226" s="24">
        <f>SUM(INDEX(wh_table[Duration],1):wh_table[[#This Row],[Duration]])</f>
        <v>7.8638888888888889</v>
      </c>
      <c r="J226" s="22">
        <f>IF(wh_table[[#This Row],[Subject 1]]&lt;&gt;"Sitting Adjourned", "", SUMIFS(wh_table[Duration], wh_table[Day], wh_table[[#This Row],[Day]], wh_table[Tags], "&lt;&gt;[Questions]", wh_table[Tags], "&lt;&gt;[Questions][Divisions]"))</f>
        <v>5.9722222222222232E-2</v>
      </c>
      <c r="K22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5.4347222222222218</v>
      </c>
    </row>
    <row r="227" spans="1:11" ht="15" customHeight="1" x14ac:dyDescent="0.2">
      <c r="A227" s="25">
        <v>38</v>
      </c>
      <c r="B227" s="21">
        <v>45342</v>
      </c>
      <c r="C227" s="22">
        <v>0.39583333333333331</v>
      </c>
      <c r="D227" s="20" t="s">
        <v>124</v>
      </c>
      <c r="E227" s="23" t="s">
        <v>303</v>
      </c>
      <c r="F227" s="20"/>
      <c r="G227" s="22" cm="1">
        <f t="array" ref="G22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5.4861111111111138E-2</v>
      </c>
      <c r="H227" s="22" t="str">
        <f>IF(wh_table[[#This Row],[Subject 1]]&lt;&gt;"Sitting Adjourned", "", SUMIF(wh_table[Day], wh_table[[#This Row],[Day]],wh_table[Duration]))</f>
        <v/>
      </c>
      <c r="I227" s="24">
        <f>SUM(INDEX(wh_table[Duration],1):wh_table[[#This Row],[Duration]])</f>
        <v>7.9187500000000002</v>
      </c>
      <c r="J22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2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5.489583333333333</v>
      </c>
    </row>
    <row r="228" spans="1:11" ht="15" customHeight="1" x14ac:dyDescent="0.2">
      <c r="A228" s="25">
        <v>38</v>
      </c>
      <c r="B228" s="21">
        <v>45342</v>
      </c>
      <c r="C228" s="22">
        <v>0.45069444444444445</v>
      </c>
      <c r="D228" s="20" t="s">
        <v>15</v>
      </c>
      <c r="E228" s="23"/>
      <c r="F228" s="20"/>
      <c r="G228" s="22" cm="1">
        <f t="array" ref="G22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7.6388888888888618E-3</v>
      </c>
      <c r="H228" s="22" t="str">
        <f>IF(wh_table[[#This Row],[Subject 1]]&lt;&gt;"Sitting Adjourned", "", SUMIF(wh_table[Day], wh_table[[#This Row],[Day]],wh_table[Duration]))</f>
        <v/>
      </c>
      <c r="I228" s="24">
        <f>SUM(INDEX(wh_table[Duration],1):wh_table[[#This Row],[Duration]])</f>
        <v>7.9263888888888889</v>
      </c>
      <c r="J22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2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5.4972222222222218</v>
      </c>
    </row>
    <row r="229" spans="1:11" ht="15" customHeight="1" x14ac:dyDescent="0.2">
      <c r="A229" s="25">
        <v>38</v>
      </c>
      <c r="B229" s="21">
        <v>45342</v>
      </c>
      <c r="C229" s="22">
        <v>0.45833333333333331</v>
      </c>
      <c r="D229" s="20" t="s">
        <v>124</v>
      </c>
      <c r="E229" s="23" t="s">
        <v>304</v>
      </c>
      <c r="F229" s="20"/>
      <c r="G229" s="22" cm="1">
        <f t="array" ref="G22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2.0138888888888873E-2</v>
      </c>
      <c r="H229" s="22" t="str">
        <f>IF(wh_table[[#This Row],[Subject 1]]&lt;&gt;"Sitting Adjourned", "", SUMIF(wh_table[Day], wh_table[[#This Row],[Day]],wh_table[Duration]))</f>
        <v/>
      </c>
      <c r="I229" s="24">
        <f>SUM(INDEX(wh_table[Duration],1):wh_table[[#This Row],[Duration]])</f>
        <v>7.9465277777777779</v>
      </c>
      <c r="J22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2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5.5173611111111107</v>
      </c>
    </row>
    <row r="230" spans="1:11" ht="15" customHeight="1" x14ac:dyDescent="0.2">
      <c r="A230" s="25">
        <v>38</v>
      </c>
      <c r="B230" s="21">
        <v>45342</v>
      </c>
      <c r="C230" s="22">
        <v>0.47847222222222219</v>
      </c>
      <c r="D230" s="20" t="s">
        <v>15</v>
      </c>
      <c r="E230" s="23"/>
      <c r="F230" s="20" t="s">
        <v>132</v>
      </c>
      <c r="G230" s="22" cm="1">
        <f t="array" ref="G23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0.12569444444444444</v>
      </c>
      <c r="H230" s="22" t="str">
        <f>IF(wh_table[[#This Row],[Subject 1]]&lt;&gt;"Sitting Adjourned", "", SUMIF(wh_table[Day], wh_table[[#This Row],[Day]],wh_table[Duration]))</f>
        <v/>
      </c>
      <c r="I230" s="24">
        <f>SUM(INDEX(wh_table[Duration],1):wh_table[[#This Row],[Duration]])</f>
        <v>8.0722222222222229</v>
      </c>
      <c r="J23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30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231" spans="1:11" ht="15" customHeight="1" x14ac:dyDescent="0.2">
      <c r="A231" s="25">
        <v>38</v>
      </c>
      <c r="B231" s="21">
        <v>45342</v>
      </c>
      <c r="C231" s="22">
        <v>0.60416666666666663</v>
      </c>
      <c r="D231" s="20" t="s">
        <v>124</v>
      </c>
      <c r="E231" s="23" t="s">
        <v>305</v>
      </c>
      <c r="F231" s="20"/>
      <c r="G231" s="22" cm="1">
        <f t="array" ref="G23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4.5138888888888951E-2</v>
      </c>
      <c r="H231" s="22" t="str">
        <f>IF(wh_table[[#This Row],[Subject 1]]&lt;&gt;"Sitting Adjourned", "", SUMIF(wh_table[Day], wh_table[[#This Row],[Day]],wh_table[Duration]))</f>
        <v/>
      </c>
      <c r="I231" s="24">
        <f>SUM(INDEX(wh_table[Duration],1):wh_table[[#This Row],[Duration]])</f>
        <v>8.1173611111111121</v>
      </c>
      <c r="J23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3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5.5625</v>
      </c>
    </row>
    <row r="232" spans="1:11" ht="15" customHeight="1" x14ac:dyDescent="0.2">
      <c r="A232" s="25">
        <v>38</v>
      </c>
      <c r="B232" s="21">
        <v>45342</v>
      </c>
      <c r="C232" s="22">
        <v>0.64930555555555558</v>
      </c>
      <c r="D232" s="20" t="s">
        <v>15</v>
      </c>
      <c r="E232" s="23"/>
      <c r="F232" s="20" t="s">
        <v>52</v>
      </c>
      <c r="G232" s="22" cm="1">
        <f t="array" ref="G23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2.1527777777777812E-2</v>
      </c>
      <c r="H232" s="22" t="str">
        <f>IF(wh_table[[#This Row],[Subject 1]]&lt;&gt;"Sitting Adjourned", "", SUMIF(wh_table[Day], wh_table[[#This Row],[Day]],wh_table[Duration]))</f>
        <v/>
      </c>
      <c r="I232" s="24">
        <f>SUM(INDEX(wh_table[Duration],1):wh_table[[#This Row],[Duration]])</f>
        <v>8.1388888888888893</v>
      </c>
      <c r="J23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3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5.584027777777778</v>
      </c>
    </row>
    <row r="233" spans="1:11" ht="15" customHeight="1" x14ac:dyDescent="0.2">
      <c r="A233" s="25">
        <v>38</v>
      </c>
      <c r="B233" s="21">
        <v>45342</v>
      </c>
      <c r="C233" s="22">
        <v>0.67083333333333339</v>
      </c>
      <c r="D233" s="20" t="s">
        <v>124</v>
      </c>
      <c r="E233" s="23" t="s">
        <v>306</v>
      </c>
      <c r="F233" s="20"/>
      <c r="G233" s="22" cm="1">
        <f t="array" ref="G23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1.6666666666666607E-2</v>
      </c>
      <c r="H233" s="22" t="str">
        <f>IF(wh_table[[#This Row],[Subject 1]]&lt;&gt;"Sitting Adjourned", "", SUMIF(wh_table[Day], wh_table[[#This Row],[Day]],wh_table[Duration]))</f>
        <v/>
      </c>
      <c r="I233" s="24">
        <f>SUM(INDEX(wh_table[Duration],1):wh_table[[#This Row],[Duration]])</f>
        <v>8.155555555555555</v>
      </c>
      <c r="J23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3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5.6006944444444446</v>
      </c>
    </row>
    <row r="234" spans="1:11" ht="15" customHeight="1" x14ac:dyDescent="0.2">
      <c r="A234" s="25">
        <v>38</v>
      </c>
      <c r="B234" s="21">
        <v>45342</v>
      </c>
      <c r="C234" s="22">
        <v>0.6875</v>
      </c>
      <c r="D234" s="20" t="s">
        <v>124</v>
      </c>
      <c r="E234" s="23" t="s">
        <v>307</v>
      </c>
      <c r="F234" s="20"/>
      <c r="G234" s="22" cm="1">
        <f t="array" ref="G23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4.9305555555555602E-2</v>
      </c>
      <c r="H234" s="22" t="str">
        <f>IF(wh_table[[#This Row],[Subject 1]]&lt;&gt;"Sitting Adjourned", "", SUMIF(wh_table[Day], wh_table[[#This Row],[Day]],wh_table[Duration]))</f>
        <v/>
      </c>
      <c r="I234" s="24">
        <f>SUM(INDEX(wh_table[Duration],1):wh_table[[#This Row],[Duration]])</f>
        <v>8.2048611111111107</v>
      </c>
      <c r="J23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3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5.65</v>
      </c>
    </row>
    <row r="235" spans="1:11" ht="15" customHeight="1" x14ac:dyDescent="0.2">
      <c r="A235" s="25">
        <v>38</v>
      </c>
      <c r="B235" s="21">
        <v>45342</v>
      </c>
      <c r="C235" s="22">
        <v>0.7368055555555556</v>
      </c>
      <c r="D235" s="20" t="s">
        <v>127</v>
      </c>
      <c r="E235" s="23"/>
      <c r="F235" s="20"/>
      <c r="G235" s="22" t="str" cm="1">
        <f t="array" ref="G23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35" s="22">
        <f>IF(wh_table[[#This Row],[Subject 1]]&lt;&gt;"Sitting Adjourned", "", SUMIF(wh_table[Day], wh_table[[#This Row],[Day]],wh_table[Duration]))</f>
        <v>0.34097222222222229</v>
      </c>
      <c r="I235" s="24">
        <f>SUM(INDEX(wh_table[Duration],1):wh_table[[#This Row],[Duration]])</f>
        <v>8.2048611111111107</v>
      </c>
      <c r="J235" s="22">
        <f>IF(wh_table[[#This Row],[Subject 1]]&lt;&gt;"Sitting Adjourned", "", SUMIFS(wh_table[Duration], wh_table[Day], wh_table[[#This Row],[Day]], wh_table[Tags], "&lt;&gt;[Questions]", wh_table[Tags], "&lt;&gt;[Questions][Divisions]"))</f>
        <v>0.21527777777777785</v>
      </c>
      <c r="K23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5.65</v>
      </c>
    </row>
    <row r="236" spans="1:11" ht="15" customHeight="1" x14ac:dyDescent="0.2">
      <c r="A236" s="25">
        <v>39</v>
      </c>
      <c r="B236" s="21">
        <v>45343</v>
      </c>
      <c r="C236" s="22">
        <v>0.39583333333333331</v>
      </c>
      <c r="D236" s="20" t="s">
        <v>124</v>
      </c>
      <c r="E236" s="23" t="s">
        <v>308</v>
      </c>
      <c r="F236" s="20"/>
      <c r="G236" s="22" cm="1">
        <f t="array" ref="G23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236" s="22" t="str">
        <f>IF(wh_table[[#This Row],[Subject 1]]&lt;&gt;"Sitting Adjourned", "", SUMIF(wh_table[Day], wh_table[[#This Row],[Day]],wh_table[Duration]))</f>
        <v/>
      </c>
      <c r="I236" s="24">
        <f>SUM(INDEX(wh_table[Duration],1):wh_table[[#This Row],[Duration]])</f>
        <v>8.2673611111111107</v>
      </c>
      <c r="J23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3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5.7125000000000004</v>
      </c>
    </row>
    <row r="237" spans="1:11" ht="15" customHeight="1" x14ac:dyDescent="0.2">
      <c r="A237" s="25">
        <v>39</v>
      </c>
      <c r="B237" s="21">
        <v>45343</v>
      </c>
      <c r="C237" s="22">
        <v>0.45833333333333331</v>
      </c>
      <c r="D237" s="20" t="s">
        <v>124</v>
      </c>
      <c r="E237" s="23" t="s">
        <v>309</v>
      </c>
      <c r="F237" s="20"/>
      <c r="G237" s="22" cm="1">
        <f t="array" ref="G23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1.6666666666666718E-2</v>
      </c>
      <c r="H237" s="22" t="str">
        <f>IF(wh_table[[#This Row],[Subject 1]]&lt;&gt;"Sitting Adjourned", "", SUMIF(wh_table[Day], wh_table[[#This Row],[Day]],wh_table[Duration]))</f>
        <v/>
      </c>
      <c r="I237" s="24">
        <f>SUM(INDEX(wh_table[Duration],1):wh_table[[#This Row],[Duration]])</f>
        <v>8.2840277777777782</v>
      </c>
      <c r="J23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3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5.729166666666667</v>
      </c>
    </row>
    <row r="238" spans="1:11" ht="15" customHeight="1" x14ac:dyDescent="0.2">
      <c r="A238" s="25">
        <v>39</v>
      </c>
      <c r="B238" s="21">
        <v>45343</v>
      </c>
      <c r="C238" s="22">
        <v>0.47500000000000003</v>
      </c>
      <c r="D238" s="20" t="s">
        <v>15</v>
      </c>
      <c r="E238" s="23"/>
      <c r="F238" s="20" t="s">
        <v>132</v>
      </c>
      <c r="G238" s="22" cm="1">
        <f t="array" ref="G23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0.1291666666666666</v>
      </c>
      <c r="H238" s="22" t="str">
        <f>IF(wh_table[[#This Row],[Subject 1]]&lt;&gt;"Sitting Adjourned", "", SUMIF(wh_table[Day], wh_table[[#This Row],[Day]],wh_table[Duration]))</f>
        <v/>
      </c>
      <c r="I238" s="24">
        <f>SUM(INDEX(wh_table[Duration],1):wh_table[[#This Row],[Duration]])</f>
        <v>8.4131944444444446</v>
      </c>
      <c r="J23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38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239" spans="1:11" ht="15" customHeight="1" x14ac:dyDescent="0.2">
      <c r="A239" s="25">
        <v>39</v>
      </c>
      <c r="B239" s="21">
        <v>45343</v>
      </c>
      <c r="C239" s="22">
        <v>0.60416666666666663</v>
      </c>
      <c r="D239" s="20" t="s">
        <v>124</v>
      </c>
      <c r="E239" s="23" t="s">
        <v>310</v>
      </c>
      <c r="F239" s="20"/>
      <c r="G239" s="22" cm="1">
        <f t="array" ref="G23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3.9583333333333304E-2</v>
      </c>
      <c r="H239" s="22" t="str">
        <f>IF(wh_table[[#This Row],[Subject 1]]&lt;&gt;"Sitting Adjourned", "", SUMIF(wh_table[Day], wh_table[[#This Row],[Day]],wh_table[Duration]))</f>
        <v/>
      </c>
      <c r="I239" s="24">
        <f>SUM(INDEX(wh_table[Duration],1):wh_table[[#This Row],[Duration]])</f>
        <v>8.4527777777777775</v>
      </c>
      <c r="J23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3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5.7687500000000007</v>
      </c>
    </row>
    <row r="240" spans="1:11" ht="15" customHeight="1" x14ac:dyDescent="0.2">
      <c r="A240" s="25">
        <v>39</v>
      </c>
      <c r="B240" s="21">
        <v>45343</v>
      </c>
      <c r="C240" s="22">
        <v>0.64374999999999993</v>
      </c>
      <c r="D240" s="20" t="s">
        <v>15</v>
      </c>
      <c r="E240" s="23"/>
      <c r="F240" s="20"/>
      <c r="G240" s="22" cm="1">
        <f t="array" ref="G24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2.2916666666666696E-2</v>
      </c>
      <c r="H240" s="22" t="str">
        <f>IF(wh_table[[#This Row],[Subject 1]]&lt;&gt;"Sitting Adjourned", "", SUMIF(wh_table[Day], wh_table[[#This Row],[Day]],wh_table[Duration]))</f>
        <v/>
      </c>
      <c r="I240" s="24">
        <f>SUM(INDEX(wh_table[Duration],1):wh_table[[#This Row],[Duration]])</f>
        <v>8.4756944444444446</v>
      </c>
      <c r="J24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4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5.7916666666666679</v>
      </c>
    </row>
    <row r="241" spans="1:11" ht="15" customHeight="1" x14ac:dyDescent="0.2">
      <c r="A241" s="25">
        <v>39</v>
      </c>
      <c r="B241" s="21">
        <v>45343</v>
      </c>
      <c r="C241" s="22">
        <v>0.66666666666666663</v>
      </c>
      <c r="D241" s="20" t="s">
        <v>124</v>
      </c>
      <c r="E241" s="23" t="s">
        <v>311</v>
      </c>
      <c r="F241" s="20"/>
      <c r="G241" s="22" cm="1">
        <f t="array" ref="G24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241" s="22" t="str">
        <f>IF(wh_table[[#This Row],[Subject 1]]&lt;&gt;"Sitting Adjourned", "", SUMIF(wh_table[Day], wh_table[[#This Row],[Day]],wh_table[Duration]))</f>
        <v/>
      </c>
      <c r="I241" s="24">
        <f>SUM(INDEX(wh_table[Duration],1):wh_table[[#This Row],[Duration]])</f>
        <v>8.4965277777777786</v>
      </c>
      <c r="J24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4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5.8125000000000009</v>
      </c>
    </row>
    <row r="242" spans="1:11" ht="15" customHeight="1" x14ac:dyDescent="0.2">
      <c r="A242" s="25">
        <v>39</v>
      </c>
      <c r="B242" s="21">
        <v>45343</v>
      </c>
      <c r="C242" s="22">
        <v>0.6875</v>
      </c>
      <c r="D242" s="20" t="s">
        <v>124</v>
      </c>
      <c r="E242" s="23" t="s">
        <v>312</v>
      </c>
      <c r="F242" s="20"/>
      <c r="G242" s="22" cm="1">
        <f t="array" ref="G24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4.166666666666663E-2</v>
      </c>
      <c r="H242" s="22" t="str">
        <f>IF(wh_table[[#This Row],[Subject 1]]&lt;&gt;"Sitting Adjourned", "", SUMIF(wh_table[Day], wh_table[[#This Row],[Day]],wh_table[Duration]))</f>
        <v/>
      </c>
      <c r="I242" s="24">
        <f>SUM(INDEX(wh_table[Duration],1):wh_table[[#This Row],[Duration]])</f>
        <v>8.5381944444444446</v>
      </c>
      <c r="J24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4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5.8541666666666679</v>
      </c>
    </row>
    <row r="243" spans="1:11" ht="15" customHeight="1" x14ac:dyDescent="0.2">
      <c r="A243" s="25">
        <v>39</v>
      </c>
      <c r="B243" s="21">
        <v>45343</v>
      </c>
      <c r="C243" s="22">
        <v>0.72916666666666663</v>
      </c>
      <c r="D243" s="20" t="s">
        <v>127</v>
      </c>
      <c r="E243" s="23"/>
      <c r="F243" s="20"/>
      <c r="G243" s="22" t="str" cm="1">
        <f t="array" ref="G24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43" s="22">
        <f>IF(wh_table[[#This Row],[Subject 1]]&lt;&gt;"Sitting Adjourned", "", SUMIF(wh_table[Day], wh_table[[#This Row],[Day]],wh_table[Duration]))</f>
        <v>0.33333333333333331</v>
      </c>
      <c r="I243" s="24">
        <f>SUM(INDEX(wh_table[Duration],1):wh_table[[#This Row],[Duration]])</f>
        <v>8.5381944444444446</v>
      </c>
      <c r="J243" s="22">
        <f>IF(wh_table[[#This Row],[Subject 1]]&lt;&gt;"Sitting Adjourned", "", SUMIFS(wh_table[Duration], wh_table[Day], wh_table[[#This Row],[Day]], wh_table[Tags], "&lt;&gt;[Questions]", wh_table[Tags], "&lt;&gt;[Questions][Divisions]"))</f>
        <v>0.20416666666666672</v>
      </c>
      <c r="K24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5.8541666666666679</v>
      </c>
    </row>
    <row r="244" spans="1:11" ht="15" customHeight="1" x14ac:dyDescent="0.2">
      <c r="A244" s="25">
        <v>40</v>
      </c>
      <c r="B244" s="21">
        <v>45344</v>
      </c>
      <c r="C244" s="22">
        <v>0.5625</v>
      </c>
      <c r="D244" s="20" t="s">
        <v>161</v>
      </c>
      <c r="E244" s="23" t="s">
        <v>313</v>
      </c>
      <c r="F244" s="20"/>
      <c r="G244" s="22" cm="1">
        <f t="array" ref="G24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5.3472222222222254E-2</v>
      </c>
      <c r="H244" s="22" t="str">
        <f>IF(wh_table[[#This Row],[Subject 1]]&lt;&gt;"Sitting Adjourned", "", SUMIF(wh_table[Day], wh_table[[#This Row],[Day]],wh_table[Duration]))</f>
        <v/>
      </c>
      <c r="I244" s="24">
        <f>SUM(INDEX(wh_table[Duration],1):wh_table[[#This Row],[Duration]])</f>
        <v>8.5916666666666668</v>
      </c>
      <c r="J24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4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5.90763888888889</v>
      </c>
    </row>
    <row r="245" spans="1:11" ht="15" customHeight="1" x14ac:dyDescent="0.2">
      <c r="A245" s="25">
        <v>40</v>
      </c>
      <c r="B245" s="21">
        <v>45344</v>
      </c>
      <c r="C245" s="22">
        <v>0.61597222222222225</v>
      </c>
      <c r="D245" s="20" t="s">
        <v>127</v>
      </c>
      <c r="E245" s="23"/>
      <c r="F245" s="20"/>
      <c r="G245" s="22" t="str" cm="1">
        <f t="array" ref="G24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45" s="22">
        <f>IF(wh_table[[#This Row],[Subject 1]]&lt;&gt;"Sitting Adjourned", "", SUMIF(wh_table[Day], wh_table[[#This Row],[Day]],wh_table[Duration]))</f>
        <v>5.3472222222222254E-2</v>
      </c>
      <c r="I245" s="24">
        <f>SUM(INDEX(wh_table[Duration],1):wh_table[[#This Row],[Duration]])</f>
        <v>8.5916666666666668</v>
      </c>
      <c r="J245" s="22">
        <f>IF(wh_table[[#This Row],[Subject 1]]&lt;&gt;"Sitting Adjourned", "", SUMIFS(wh_table[Duration], wh_table[Day], wh_table[[#This Row],[Day]], wh_table[Tags], "&lt;&gt;[Questions]", wh_table[Tags], "&lt;&gt;[Questions][Divisions]"))</f>
        <v>5.3472222222222254E-2</v>
      </c>
      <c r="K24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5.90763888888889</v>
      </c>
    </row>
    <row r="246" spans="1:11" ht="15" customHeight="1" x14ac:dyDescent="0.2">
      <c r="A246" s="25">
        <v>41</v>
      </c>
      <c r="B246" s="21">
        <v>45348</v>
      </c>
      <c r="C246" s="22">
        <v>0.6875</v>
      </c>
      <c r="D246" s="20" t="s">
        <v>128</v>
      </c>
      <c r="E246" s="23" t="s">
        <v>314</v>
      </c>
      <c r="F246" s="20"/>
      <c r="G246" s="22" cm="1">
        <f t="array" ref="G24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0.125</v>
      </c>
      <c r="H246" s="22" t="str">
        <f>IF(wh_table[[#This Row],[Subject 1]]&lt;&gt;"Sitting Adjourned", "", SUMIF(wh_table[Day], wh_table[[#This Row],[Day]],wh_table[Duration]))</f>
        <v/>
      </c>
      <c r="I246" s="24">
        <f>SUM(INDEX(wh_table[Duration],1):wh_table[[#This Row],[Duration]])</f>
        <v>8.7166666666666668</v>
      </c>
      <c r="J24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4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6.03263888888889</v>
      </c>
    </row>
    <row r="247" spans="1:11" ht="15" customHeight="1" x14ac:dyDescent="0.2">
      <c r="A247" s="25">
        <v>41</v>
      </c>
      <c r="B247" s="21">
        <v>45348</v>
      </c>
      <c r="C247" s="22">
        <v>0.8125</v>
      </c>
      <c r="D247" s="20" t="s">
        <v>127</v>
      </c>
      <c r="E247" s="23"/>
      <c r="F247" s="20"/>
      <c r="G247" s="22" t="str" cm="1">
        <f t="array" ref="G24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47" s="22">
        <f>IF(wh_table[[#This Row],[Subject 1]]&lt;&gt;"Sitting Adjourned", "", SUMIF(wh_table[Day], wh_table[[#This Row],[Day]],wh_table[Duration]))</f>
        <v>0.125</v>
      </c>
      <c r="I247" s="24">
        <f>SUM(INDEX(wh_table[Duration],1):wh_table[[#This Row],[Duration]])</f>
        <v>8.7166666666666668</v>
      </c>
      <c r="J247" s="22">
        <f>IF(wh_table[[#This Row],[Subject 1]]&lt;&gt;"Sitting Adjourned", "", SUMIFS(wh_table[Duration], wh_table[Day], wh_table[[#This Row],[Day]], wh_table[Tags], "&lt;&gt;[Questions]", wh_table[Tags], "&lt;&gt;[Questions][Divisions]"))</f>
        <v>0.125</v>
      </c>
      <c r="K24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6.03263888888889</v>
      </c>
    </row>
    <row r="248" spans="1:11" ht="15" customHeight="1" x14ac:dyDescent="0.2">
      <c r="A248" s="25">
        <v>42</v>
      </c>
      <c r="B248" s="21">
        <v>45349</v>
      </c>
      <c r="C248" s="22">
        <v>0.39583333333333331</v>
      </c>
      <c r="D248" s="20" t="s">
        <v>124</v>
      </c>
      <c r="E248" s="23" t="s">
        <v>315</v>
      </c>
      <c r="F248" s="20"/>
      <c r="G248" s="22" cm="1">
        <f t="array" ref="G24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248" s="22" t="str">
        <f>IF(wh_table[[#This Row],[Subject 1]]&lt;&gt;"Sitting Adjourned", "", SUMIF(wh_table[Day], wh_table[[#This Row],[Day]],wh_table[Duration]))</f>
        <v/>
      </c>
      <c r="I248" s="24">
        <f>SUM(INDEX(wh_table[Duration],1):wh_table[[#This Row],[Duration]])</f>
        <v>8.7791666666666668</v>
      </c>
      <c r="J24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4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6.09513888888889</v>
      </c>
    </row>
    <row r="249" spans="1:11" ht="15" customHeight="1" x14ac:dyDescent="0.2">
      <c r="A249" s="25">
        <v>42</v>
      </c>
      <c r="B249" s="21">
        <v>45349</v>
      </c>
      <c r="C249" s="22">
        <v>0.45833333333333331</v>
      </c>
      <c r="D249" s="20" t="s">
        <v>124</v>
      </c>
      <c r="E249" s="23" t="s">
        <v>316</v>
      </c>
      <c r="F249" s="20"/>
      <c r="G249" s="22" cm="1">
        <f t="array" ref="G24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1.8055555555555602E-2</v>
      </c>
      <c r="H249" s="22" t="str">
        <f>IF(wh_table[[#This Row],[Subject 1]]&lt;&gt;"Sitting Adjourned", "", SUMIF(wh_table[Day], wh_table[[#This Row],[Day]],wh_table[Duration]))</f>
        <v/>
      </c>
      <c r="I249" s="24">
        <f>SUM(INDEX(wh_table[Duration],1):wh_table[[#This Row],[Duration]])</f>
        <v>8.7972222222222225</v>
      </c>
      <c r="J24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4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6.1131944444444457</v>
      </c>
    </row>
    <row r="250" spans="1:11" ht="15" customHeight="1" x14ac:dyDescent="0.2">
      <c r="A250" s="25">
        <v>42</v>
      </c>
      <c r="B250" s="21">
        <v>45349</v>
      </c>
      <c r="C250" s="22">
        <v>0.47638888888888892</v>
      </c>
      <c r="D250" s="20" t="s">
        <v>15</v>
      </c>
      <c r="E250" s="23"/>
      <c r="F250" s="20" t="s">
        <v>132</v>
      </c>
      <c r="G250" s="22" cm="1">
        <f t="array" ref="G25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0.12777777777777771</v>
      </c>
      <c r="H250" s="22" t="str">
        <f>IF(wh_table[[#This Row],[Subject 1]]&lt;&gt;"Sitting Adjourned", "", SUMIF(wh_table[Day], wh_table[[#This Row],[Day]],wh_table[Duration]))</f>
        <v/>
      </c>
      <c r="I250" s="24">
        <f>SUM(INDEX(wh_table[Duration],1):wh_table[[#This Row],[Duration]])</f>
        <v>8.9250000000000007</v>
      </c>
      <c r="J25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50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251" spans="1:11" ht="15" customHeight="1" x14ac:dyDescent="0.2">
      <c r="A251" s="25">
        <v>42</v>
      </c>
      <c r="B251" s="21">
        <v>45349</v>
      </c>
      <c r="C251" s="22">
        <v>0.60416666666666663</v>
      </c>
      <c r="D251" s="20" t="s">
        <v>124</v>
      </c>
      <c r="E251" s="23" t="s">
        <v>317</v>
      </c>
      <c r="F251" s="20"/>
      <c r="G251" s="22" cm="1">
        <f t="array" ref="G25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2.2222222222222254E-2</v>
      </c>
      <c r="H251" s="22" t="str">
        <f>IF(wh_table[[#This Row],[Subject 1]]&lt;&gt;"Sitting Adjourned", "", SUMIF(wh_table[Day], wh_table[[#This Row],[Day]],wh_table[Duration]))</f>
        <v/>
      </c>
      <c r="I251" s="24">
        <f>SUM(INDEX(wh_table[Duration],1):wh_table[[#This Row],[Duration]])</f>
        <v>8.9472222222222229</v>
      </c>
      <c r="J25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5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6.1354166666666679</v>
      </c>
    </row>
    <row r="252" spans="1:11" ht="15" customHeight="1" x14ac:dyDescent="0.2">
      <c r="A252" s="25">
        <v>42</v>
      </c>
      <c r="B252" s="21">
        <v>45349</v>
      </c>
      <c r="C252" s="22">
        <v>0.62638888888888888</v>
      </c>
      <c r="D252" s="20" t="s">
        <v>148</v>
      </c>
      <c r="E252" s="23" t="s">
        <v>318</v>
      </c>
      <c r="F252" s="20"/>
      <c r="G252" s="22" cm="1">
        <f t="array" ref="G25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6.9444444444444198E-4</v>
      </c>
      <c r="H252" s="22" t="str">
        <f>IF(wh_table[[#This Row],[Subject 1]]&lt;&gt;"Sitting Adjourned", "", SUMIF(wh_table[Day], wh_table[[#This Row],[Day]],wh_table[Duration]))</f>
        <v/>
      </c>
      <c r="I252" s="24">
        <f>SUM(INDEX(wh_table[Duration],1):wh_table[[#This Row],[Duration]])</f>
        <v>8.9479166666666679</v>
      </c>
      <c r="J25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5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6.136111111111112</v>
      </c>
    </row>
    <row r="253" spans="1:11" ht="15" customHeight="1" x14ac:dyDescent="0.2">
      <c r="A253" s="25">
        <v>42</v>
      </c>
      <c r="B253" s="21">
        <v>45349</v>
      </c>
      <c r="C253" s="22">
        <v>0.62708333333333333</v>
      </c>
      <c r="D253" s="20" t="s">
        <v>124</v>
      </c>
      <c r="E253" s="23" t="s">
        <v>319</v>
      </c>
      <c r="F253" s="20"/>
      <c r="G253" s="22" cm="1">
        <f t="array" ref="G25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3.9583333333333304E-2</v>
      </c>
      <c r="H253" s="22" t="str">
        <f>IF(wh_table[[#This Row],[Subject 1]]&lt;&gt;"Sitting Adjourned", "", SUMIF(wh_table[Day], wh_table[[#This Row],[Day]],wh_table[Duration]))</f>
        <v/>
      </c>
      <c r="I253" s="24">
        <f>SUM(INDEX(wh_table[Duration],1):wh_table[[#This Row],[Duration]])</f>
        <v>8.9875000000000007</v>
      </c>
      <c r="J25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5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6.1756944444444457</v>
      </c>
    </row>
    <row r="254" spans="1:11" ht="15" customHeight="1" x14ac:dyDescent="0.2">
      <c r="A254" s="25">
        <v>42</v>
      </c>
      <c r="B254" s="21">
        <v>45349</v>
      </c>
      <c r="C254" s="22">
        <v>0.66666666666666663</v>
      </c>
      <c r="D254" s="20" t="s">
        <v>124</v>
      </c>
      <c r="E254" s="23" t="s">
        <v>320</v>
      </c>
      <c r="F254" s="20"/>
      <c r="G254" s="22" cm="1">
        <f t="array" ref="G25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1.8055555555555602E-2</v>
      </c>
      <c r="H254" s="22" t="str">
        <f>IF(wh_table[[#This Row],[Subject 1]]&lt;&gt;"Sitting Adjourned", "", SUMIF(wh_table[Day], wh_table[[#This Row],[Day]],wh_table[Duration]))</f>
        <v/>
      </c>
      <c r="I254" s="24">
        <f>SUM(INDEX(wh_table[Duration],1):wh_table[[#This Row],[Duration]])</f>
        <v>9.0055555555555564</v>
      </c>
      <c r="J25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5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6.1937500000000014</v>
      </c>
    </row>
    <row r="255" spans="1:11" ht="15" customHeight="1" x14ac:dyDescent="0.2">
      <c r="A255" s="25">
        <v>42</v>
      </c>
      <c r="B255" s="21">
        <v>45349</v>
      </c>
      <c r="C255" s="22">
        <v>0.68472222222222223</v>
      </c>
      <c r="D255" s="20" t="s">
        <v>15</v>
      </c>
      <c r="E255" s="23"/>
      <c r="F255" s="20"/>
      <c r="G255" s="22" cm="1">
        <f t="array" ref="G25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2.7777777777777679E-3</v>
      </c>
      <c r="H255" s="22" t="str">
        <f>IF(wh_table[[#This Row],[Subject 1]]&lt;&gt;"Sitting Adjourned", "", SUMIF(wh_table[Day], wh_table[[#This Row],[Day]],wh_table[Duration]))</f>
        <v/>
      </c>
      <c r="I255" s="24">
        <f>SUM(INDEX(wh_table[Duration],1):wh_table[[#This Row],[Duration]])</f>
        <v>9.0083333333333346</v>
      </c>
      <c r="J25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5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6.1965277777777796</v>
      </c>
    </row>
    <row r="256" spans="1:11" ht="15" customHeight="1" x14ac:dyDescent="0.2">
      <c r="A256" s="25">
        <v>42</v>
      </c>
      <c r="B256" s="21">
        <v>45349</v>
      </c>
      <c r="C256" s="22">
        <v>0.6875</v>
      </c>
      <c r="D256" s="20" t="s">
        <v>124</v>
      </c>
      <c r="E256" s="23" t="s">
        <v>321</v>
      </c>
      <c r="F256" s="20"/>
      <c r="G256" s="22" cm="1">
        <f t="array" ref="G25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3.9583333333333304E-2</v>
      </c>
      <c r="H256" s="22" t="str">
        <f>IF(wh_table[[#This Row],[Subject 1]]&lt;&gt;"Sitting Adjourned", "", SUMIF(wh_table[Day], wh_table[[#This Row],[Day]],wh_table[Duration]))</f>
        <v/>
      </c>
      <c r="I256" s="24">
        <f>SUM(INDEX(wh_table[Duration],1):wh_table[[#This Row],[Duration]])</f>
        <v>9.0479166666666675</v>
      </c>
      <c r="J25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5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6.2361111111111125</v>
      </c>
    </row>
    <row r="257" spans="1:11" ht="15" customHeight="1" x14ac:dyDescent="0.2">
      <c r="A257" s="25">
        <v>42</v>
      </c>
      <c r="B257" s="21">
        <v>45349</v>
      </c>
      <c r="C257" s="22">
        <v>0.7270833333333333</v>
      </c>
      <c r="D257" s="20" t="s">
        <v>127</v>
      </c>
      <c r="E257" s="23"/>
      <c r="F257" s="20"/>
      <c r="G257" s="22" t="str" cm="1">
        <f t="array" ref="G25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57" s="22">
        <f>IF(wh_table[[#This Row],[Subject 1]]&lt;&gt;"Sitting Adjourned", "", SUMIF(wh_table[Day], wh_table[[#This Row],[Day]],wh_table[Duration]))</f>
        <v>0.33124999999999999</v>
      </c>
      <c r="I257" s="24">
        <f>SUM(INDEX(wh_table[Duration],1):wh_table[[#This Row],[Duration]])</f>
        <v>9.0479166666666675</v>
      </c>
      <c r="J257" s="22">
        <f>IF(wh_table[[#This Row],[Subject 1]]&lt;&gt;"Sitting Adjourned", "", SUMIFS(wh_table[Duration], wh_table[Day], wh_table[[#This Row],[Day]], wh_table[Tags], "&lt;&gt;[Questions]", wh_table[Tags], "&lt;&gt;[Questions][Divisions]"))</f>
        <v>0.20347222222222228</v>
      </c>
      <c r="K25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6.2361111111111125</v>
      </c>
    </row>
    <row r="258" spans="1:11" ht="15" customHeight="1" x14ac:dyDescent="0.2">
      <c r="A258" s="25">
        <v>43</v>
      </c>
      <c r="B258" s="21">
        <v>45350</v>
      </c>
      <c r="C258" s="22">
        <v>0.39583333333333331</v>
      </c>
      <c r="D258" s="20" t="s">
        <v>124</v>
      </c>
      <c r="E258" s="23" t="s">
        <v>322</v>
      </c>
      <c r="F258" s="20"/>
      <c r="G258" s="22" cm="1">
        <f t="array" ref="G25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258" s="22" t="str">
        <f>IF(wh_table[[#This Row],[Subject 1]]&lt;&gt;"Sitting Adjourned", "", SUMIF(wh_table[Day], wh_table[[#This Row],[Day]],wh_table[Duration]))</f>
        <v/>
      </c>
      <c r="I258" s="24">
        <f>SUM(INDEX(wh_table[Duration],1):wh_table[[#This Row],[Duration]])</f>
        <v>9.1104166666666675</v>
      </c>
      <c r="J25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5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6.2986111111111125</v>
      </c>
    </row>
    <row r="259" spans="1:11" ht="15" customHeight="1" x14ac:dyDescent="0.2">
      <c r="A259" s="25">
        <v>43</v>
      </c>
      <c r="B259" s="21">
        <v>45350</v>
      </c>
      <c r="C259" s="22">
        <v>0.45833333333333331</v>
      </c>
      <c r="D259" s="20" t="s">
        <v>124</v>
      </c>
      <c r="E259" s="23" t="s">
        <v>323</v>
      </c>
      <c r="F259" s="20"/>
      <c r="G259" s="22" cm="1">
        <f t="array" ref="G25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1.9444444444444486E-2</v>
      </c>
      <c r="H259" s="22" t="str">
        <f>IF(wh_table[[#This Row],[Subject 1]]&lt;&gt;"Sitting Adjourned", "", SUMIF(wh_table[Day], wh_table[[#This Row],[Day]],wh_table[Duration]))</f>
        <v/>
      </c>
      <c r="I259" s="24">
        <f>SUM(INDEX(wh_table[Duration],1):wh_table[[#This Row],[Duration]])</f>
        <v>9.1298611111111114</v>
      </c>
      <c r="J25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5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6.3180555555555573</v>
      </c>
    </row>
    <row r="260" spans="1:11" ht="15" customHeight="1" x14ac:dyDescent="0.2">
      <c r="A260" s="25">
        <v>43</v>
      </c>
      <c r="B260" s="21">
        <v>45350</v>
      </c>
      <c r="C260" s="22">
        <v>0.4777777777777778</v>
      </c>
      <c r="D260" s="20" t="s">
        <v>15</v>
      </c>
      <c r="E260" s="23"/>
      <c r="F260" s="20" t="s">
        <v>132</v>
      </c>
      <c r="G260" s="22" cm="1">
        <f t="array" ref="G26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0.12638888888888883</v>
      </c>
      <c r="H260" s="22" t="str">
        <f>IF(wh_table[[#This Row],[Subject 1]]&lt;&gt;"Sitting Adjourned", "", SUMIF(wh_table[Day], wh_table[[#This Row],[Day]],wh_table[Duration]))</f>
        <v/>
      </c>
      <c r="I260" s="24">
        <f>SUM(INDEX(wh_table[Duration],1):wh_table[[#This Row],[Duration]])</f>
        <v>9.2562499999999996</v>
      </c>
      <c r="J26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60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261" spans="1:11" ht="15" customHeight="1" x14ac:dyDescent="0.2">
      <c r="A261" s="25">
        <v>43</v>
      </c>
      <c r="B261" s="21">
        <v>45350</v>
      </c>
      <c r="C261" s="22">
        <v>0.60416666666666663</v>
      </c>
      <c r="D261" s="20" t="s">
        <v>124</v>
      </c>
      <c r="E261" s="23" t="s">
        <v>324</v>
      </c>
      <c r="F261" s="20"/>
      <c r="G261" s="22" cm="1">
        <f t="array" ref="G26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4.7222222222222276E-2</v>
      </c>
      <c r="H261" s="22" t="str">
        <f>IF(wh_table[[#This Row],[Subject 1]]&lt;&gt;"Sitting Adjourned", "", SUMIF(wh_table[Day], wh_table[[#This Row],[Day]],wh_table[Duration]))</f>
        <v/>
      </c>
      <c r="I261" s="24">
        <f>SUM(INDEX(wh_table[Duration],1):wh_table[[#This Row],[Duration]])</f>
        <v>9.3034722222222221</v>
      </c>
      <c r="J26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6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6.3652777777777798</v>
      </c>
    </row>
    <row r="262" spans="1:11" ht="15" customHeight="1" x14ac:dyDescent="0.2">
      <c r="A262" s="25">
        <v>43</v>
      </c>
      <c r="B262" s="21">
        <v>45350</v>
      </c>
      <c r="C262" s="22">
        <v>0.65138888888888891</v>
      </c>
      <c r="D262" s="20" t="s">
        <v>15</v>
      </c>
      <c r="E262" s="23"/>
      <c r="F262" s="20"/>
      <c r="G262" s="22" cm="1">
        <f t="array" ref="G26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1.5277777777777724E-2</v>
      </c>
      <c r="H262" s="22" t="str">
        <f>IF(wh_table[[#This Row],[Subject 1]]&lt;&gt;"Sitting Adjourned", "", SUMIF(wh_table[Day], wh_table[[#This Row],[Day]],wh_table[Duration]))</f>
        <v/>
      </c>
      <c r="I262" s="24">
        <f>SUM(INDEX(wh_table[Duration],1):wh_table[[#This Row],[Duration]])</f>
        <v>9.3187499999999996</v>
      </c>
      <c r="J26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6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6.3805555555555573</v>
      </c>
    </row>
    <row r="263" spans="1:11" ht="15" customHeight="1" x14ac:dyDescent="0.2">
      <c r="A263" s="25">
        <v>43</v>
      </c>
      <c r="B263" s="21">
        <v>45350</v>
      </c>
      <c r="C263" s="22">
        <v>0.66666666666666663</v>
      </c>
      <c r="D263" s="20" t="s">
        <v>124</v>
      </c>
      <c r="E263" s="23" t="s">
        <v>325</v>
      </c>
      <c r="F263" s="20"/>
      <c r="G263" s="22" cm="1">
        <f t="array" ref="G26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1.0416666666666741E-2</v>
      </c>
      <c r="H263" s="22" t="str">
        <f>IF(wh_table[[#This Row],[Subject 1]]&lt;&gt;"Sitting Adjourned", "", SUMIF(wh_table[Day], wh_table[[#This Row],[Day]],wh_table[Duration]))</f>
        <v/>
      </c>
      <c r="I263" s="24">
        <f>SUM(INDEX(wh_table[Duration],1):wh_table[[#This Row],[Duration]])</f>
        <v>9.3291666666666657</v>
      </c>
      <c r="J26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6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6.3909722222222243</v>
      </c>
    </row>
    <row r="264" spans="1:11" ht="15" customHeight="1" x14ac:dyDescent="0.2">
      <c r="A264" s="25">
        <v>43</v>
      </c>
      <c r="B264" s="21">
        <v>45350</v>
      </c>
      <c r="C264" s="22">
        <v>0.67708333333333337</v>
      </c>
      <c r="D264" s="20" t="s">
        <v>15</v>
      </c>
      <c r="E264" s="23"/>
      <c r="F264" s="20"/>
      <c r="G264" s="22" cm="1">
        <f t="array" ref="G26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1.041666666666663E-2</v>
      </c>
      <c r="H264" s="22" t="str">
        <f>IF(wh_table[[#This Row],[Subject 1]]&lt;&gt;"Sitting Adjourned", "", SUMIF(wh_table[Day], wh_table[[#This Row],[Day]],wh_table[Duration]))</f>
        <v/>
      </c>
      <c r="I264" s="24">
        <f>SUM(INDEX(wh_table[Duration],1):wh_table[[#This Row],[Duration]])</f>
        <v>9.3395833333333318</v>
      </c>
      <c r="J26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6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6.4013888888888912</v>
      </c>
    </row>
    <row r="265" spans="1:11" ht="15" customHeight="1" x14ac:dyDescent="0.2">
      <c r="A265" s="25">
        <v>43</v>
      </c>
      <c r="B265" s="21">
        <v>45350</v>
      </c>
      <c r="C265" s="22">
        <v>0.6875</v>
      </c>
      <c r="D265" s="20" t="s">
        <v>124</v>
      </c>
      <c r="E265" s="23" t="s">
        <v>326</v>
      </c>
      <c r="F265" s="20"/>
      <c r="G265" s="22" cm="1">
        <f t="array" ref="G26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6.9444444444445308E-3</v>
      </c>
      <c r="H265" s="22" t="str">
        <f>IF(wh_table[[#This Row],[Subject 1]]&lt;&gt;"Sitting Adjourned", "", SUMIF(wh_table[Day], wh_table[[#This Row],[Day]],wh_table[Duration]))</f>
        <v/>
      </c>
      <c r="I265" s="24">
        <f>SUM(INDEX(wh_table[Duration],1):wh_table[[#This Row],[Duration]])</f>
        <v>9.3465277777777764</v>
      </c>
      <c r="J26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6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6.4083333333333359</v>
      </c>
    </row>
    <row r="266" spans="1:11" ht="15" customHeight="1" x14ac:dyDescent="0.2">
      <c r="A266" s="25">
        <v>43</v>
      </c>
      <c r="B266" s="21">
        <v>45350</v>
      </c>
      <c r="C266" s="22">
        <v>0.69444444444444453</v>
      </c>
      <c r="D266" s="20" t="s">
        <v>148</v>
      </c>
      <c r="E266" s="23" t="s">
        <v>327</v>
      </c>
      <c r="F266" s="20"/>
      <c r="G266" s="22" cm="1">
        <f t="array" ref="G26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6.9444444444433095E-4</v>
      </c>
      <c r="H266" s="22" t="str">
        <f>IF(wh_table[[#This Row],[Subject 1]]&lt;&gt;"Sitting Adjourned", "", SUMIF(wh_table[Day], wh_table[[#This Row],[Day]],wh_table[Duration]))</f>
        <v/>
      </c>
      <c r="I266" s="24">
        <f>SUM(INDEX(wh_table[Duration],1):wh_table[[#This Row],[Duration]])</f>
        <v>9.3472222222222214</v>
      </c>
      <c r="J26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6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6.40902777777778</v>
      </c>
    </row>
    <row r="267" spans="1:11" ht="15" customHeight="1" x14ac:dyDescent="0.2">
      <c r="A267" s="25">
        <v>43</v>
      </c>
      <c r="B267" s="21">
        <v>45350</v>
      </c>
      <c r="C267" s="22">
        <v>0.69513888888888886</v>
      </c>
      <c r="D267" s="20" t="s">
        <v>124</v>
      </c>
      <c r="E267" s="23" t="s">
        <v>328</v>
      </c>
      <c r="F267" s="20"/>
      <c r="G267" s="22" cm="1">
        <f t="array" ref="G26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3.3333333333333437E-2</v>
      </c>
      <c r="H267" s="22" t="str">
        <f>IF(wh_table[[#This Row],[Subject 1]]&lt;&gt;"Sitting Adjourned", "", SUMIF(wh_table[Day], wh_table[[#This Row],[Day]],wh_table[Duration]))</f>
        <v/>
      </c>
      <c r="I267" s="24">
        <f>SUM(INDEX(wh_table[Duration],1):wh_table[[#This Row],[Duration]])</f>
        <v>9.3805555555555546</v>
      </c>
      <c r="J26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6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6.4423611111111132</v>
      </c>
    </row>
    <row r="268" spans="1:11" ht="15" customHeight="1" x14ac:dyDescent="0.2">
      <c r="A268" s="25">
        <v>43</v>
      </c>
      <c r="B268" s="21">
        <v>45350</v>
      </c>
      <c r="C268" s="22">
        <v>0.7284722222222223</v>
      </c>
      <c r="D268" s="20" t="s">
        <v>127</v>
      </c>
      <c r="E268" s="23"/>
      <c r="F268" s="20"/>
      <c r="G268" s="22" t="str" cm="1">
        <f t="array" ref="G26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68" s="22">
        <f>IF(wh_table[[#This Row],[Subject 1]]&lt;&gt;"Sitting Adjourned", "", SUMIF(wh_table[Day], wh_table[[#This Row],[Day]],wh_table[Duration]))</f>
        <v>0.33263888888888898</v>
      </c>
      <c r="I268" s="24">
        <f>SUM(INDEX(wh_table[Duration],1):wh_table[[#This Row],[Duration]])</f>
        <v>9.3805555555555546</v>
      </c>
      <c r="J268" s="22">
        <f>IF(wh_table[[#This Row],[Subject 1]]&lt;&gt;"Sitting Adjourned", "", SUMIFS(wh_table[Duration], wh_table[Day], wh_table[[#This Row],[Day]], wh_table[Tags], "&lt;&gt;[Questions]", wh_table[Tags], "&lt;&gt;[Questions][Divisions]"))</f>
        <v>0.20625000000000016</v>
      </c>
      <c r="K26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6.4423611111111132</v>
      </c>
    </row>
    <row r="269" spans="1:11" ht="15" customHeight="1" x14ac:dyDescent="0.2">
      <c r="A269" s="25">
        <v>44</v>
      </c>
      <c r="B269" s="21">
        <v>45351</v>
      </c>
      <c r="C269" s="22">
        <v>0.5625</v>
      </c>
      <c r="D269" s="20" t="s">
        <v>161</v>
      </c>
      <c r="E269" s="23" t="s">
        <v>329</v>
      </c>
      <c r="F269" s="20"/>
      <c r="G269" s="22" cm="1">
        <f t="array" ref="G26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4.5138888888888951E-2</v>
      </c>
      <c r="H269" s="22" t="str">
        <f>IF(wh_table[[#This Row],[Subject 1]]&lt;&gt;"Sitting Adjourned", "", SUMIF(wh_table[Day], wh_table[[#This Row],[Day]],wh_table[Duration]))</f>
        <v/>
      </c>
      <c r="I269" s="24">
        <f>SUM(INDEX(wh_table[Duration],1):wh_table[[#This Row],[Duration]])</f>
        <v>9.4256944444444439</v>
      </c>
      <c r="J26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6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6.4875000000000025</v>
      </c>
    </row>
    <row r="270" spans="1:11" ht="15" customHeight="1" x14ac:dyDescent="0.2">
      <c r="A270" s="25">
        <v>44</v>
      </c>
      <c r="B270" s="21">
        <v>45351</v>
      </c>
      <c r="C270" s="22">
        <v>0.60763888888888895</v>
      </c>
      <c r="D270" s="20" t="s">
        <v>15</v>
      </c>
      <c r="E270" s="23"/>
      <c r="F270" s="20"/>
      <c r="G270" s="22" cm="1">
        <f t="array" ref="G27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1.7361111111111049E-2</v>
      </c>
      <c r="H270" s="22" t="str">
        <f>IF(wh_table[[#This Row],[Subject 1]]&lt;&gt;"Sitting Adjourned", "", SUMIF(wh_table[Day], wh_table[[#This Row],[Day]],wh_table[Duration]))</f>
        <v/>
      </c>
      <c r="I270" s="24">
        <f>SUM(INDEX(wh_table[Duration],1):wh_table[[#This Row],[Duration]])</f>
        <v>9.4430555555555546</v>
      </c>
      <c r="J27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7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6.5048611111111132</v>
      </c>
    </row>
    <row r="271" spans="1:11" ht="15" customHeight="1" x14ac:dyDescent="0.2">
      <c r="A271" s="25">
        <v>44</v>
      </c>
      <c r="B271" s="21">
        <v>45351</v>
      </c>
      <c r="C271" s="22">
        <v>0.625</v>
      </c>
      <c r="D271" s="20" t="s">
        <v>161</v>
      </c>
      <c r="E271" s="23" t="s">
        <v>330</v>
      </c>
      <c r="F271" s="20"/>
      <c r="G271" s="22" cm="1">
        <f t="array" ref="G27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4.5833333333333393E-2</v>
      </c>
      <c r="H271" s="22" t="str">
        <f>IF(wh_table[[#This Row],[Subject 1]]&lt;&gt;"Sitting Adjourned", "", SUMIF(wh_table[Day], wh_table[[#This Row],[Day]],wh_table[Duration]))</f>
        <v/>
      </c>
      <c r="I271" s="24">
        <f>SUM(INDEX(wh_table[Duration],1):wh_table[[#This Row],[Duration]])</f>
        <v>9.4888888888888872</v>
      </c>
      <c r="J27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7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6.5506944444444466</v>
      </c>
    </row>
    <row r="272" spans="1:11" ht="15" customHeight="1" x14ac:dyDescent="0.2">
      <c r="A272" s="25">
        <v>44</v>
      </c>
      <c r="B272" s="21">
        <v>45351</v>
      </c>
      <c r="C272" s="22">
        <v>0.67083333333333339</v>
      </c>
      <c r="D272" s="20" t="s">
        <v>127</v>
      </c>
      <c r="E272" s="23"/>
      <c r="F272" s="20"/>
      <c r="G272" s="22" t="str" cm="1">
        <f t="array" ref="G27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72" s="22">
        <f>IF(wh_table[[#This Row],[Subject 1]]&lt;&gt;"Sitting Adjourned", "", SUMIF(wh_table[Day], wh_table[[#This Row],[Day]],wh_table[Duration]))</f>
        <v>0.10833333333333339</v>
      </c>
      <c r="I272" s="24">
        <f>SUM(INDEX(wh_table[Duration],1):wh_table[[#This Row],[Duration]])</f>
        <v>9.4888888888888872</v>
      </c>
      <c r="J272" s="22">
        <f>IF(wh_table[[#This Row],[Subject 1]]&lt;&gt;"Sitting Adjourned", "", SUMIFS(wh_table[Duration], wh_table[Day], wh_table[[#This Row],[Day]], wh_table[Tags], "&lt;&gt;[Questions]", wh_table[Tags], "&lt;&gt;[Questions][Divisions]"))</f>
        <v>0.10833333333333339</v>
      </c>
      <c r="K27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6.5506944444444466</v>
      </c>
    </row>
    <row r="273" spans="1:11" ht="15" customHeight="1" x14ac:dyDescent="0.2">
      <c r="A273" s="25">
        <v>45</v>
      </c>
      <c r="B273" s="21">
        <v>45356</v>
      </c>
      <c r="C273" s="22">
        <v>0.39583333333333331</v>
      </c>
      <c r="D273" s="20" t="s">
        <v>124</v>
      </c>
      <c r="E273" s="23" t="s">
        <v>331</v>
      </c>
      <c r="F273" s="20"/>
      <c r="G273" s="22" cm="1">
        <f t="array" ref="G27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273" s="22" t="str">
        <f>IF(wh_table[[#This Row],[Subject 1]]&lt;&gt;"Sitting Adjourned", "", SUMIF(wh_table[Day], wh_table[[#This Row],[Day]],wh_table[Duration]))</f>
        <v/>
      </c>
      <c r="I273" s="24">
        <f>SUM(INDEX(wh_table[Duration],1):wh_table[[#This Row],[Duration]])</f>
        <v>9.5513888888888872</v>
      </c>
      <c r="J27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7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6.6131944444444466</v>
      </c>
    </row>
    <row r="274" spans="1:11" ht="15" customHeight="1" x14ac:dyDescent="0.2">
      <c r="A274" s="25">
        <v>45</v>
      </c>
      <c r="B274" s="21">
        <v>45356</v>
      </c>
      <c r="C274" s="22">
        <v>0.45833333333333331</v>
      </c>
      <c r="D274" s="20" t="s">
        <v>124</v>
      </c>
      <c r="E274" s="23" t="s">
        <v>332</v>
      </c>
      <c r="F274" s="20"/>
      <c r="G274" s="22" cm="1">
        <f t="array" ref="G27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274" s="22" t="str">
        <f>IF(wh_table[[#This Row],[Subject 1]]&lt;&gt;"Sitting Adjourned", "", SUMIF(wh_table[Day], wh_table[[#This Row],[Day]],wh_table[Duration]))</f>
        <v/>
      </c>
      <c r="I274" s="24">
        <f>SUM(INDEX(wh_table[Duration],1):wh_table[[#This Row],[Duration]])</f>
        <v>9.5722222222222211</v>
      </c>
      <c r="J27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7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6.6340277777777796</v>
      </c>
    </row>
    <row r="275" spans="1:11" ht="15" customHeight="1" x14ac:dyDescent="0.2">
      <c r="A275" s="25">
        <v>45</v>
      </c>
      <c r="B275" s="21">
        <v>45356</v>
      </c>
      <c r="C275" s="22">
        <v>0.47916666666666669</v>
      </c>
      <c r="D275" s="20" t="s">
        <v>15</v>
      </c>
      <c r="E275" s="23"/>
      <c r="F275" s="20" t="s">
        <v>132</v>
      </c>
      <c r="G275" s="22" cm="1">
        <f t="array" ref="G27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0.12499999999999994</v>
      </c>
      <c r="H275" s="22" t="str">
        <f>IF(wh_table[[#This Row],[Subject 1]]&lt;&gt;"Sitting Adjourned", "", SUMIF(wh_table[Day], wh_table[[#This Row],[Day]],wh_table[Duration]))</f>
        <v/>
      </c>
      <c r="I275" s="24">
        <f>SUM(INDEX(wh_table[Duration],1):wh_table[[#This Row],[Duration]])</f>
        <v>9.6972222222222211</v>
      </c>
      <c r="J27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75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276" spans="1:11" ht="15" customHeight="1" x14ac:dyDescent="0.2">
      <c r="A276" s="25">
        <v>45</v>
      </c>
      <c r="B276" s="21">
        <v>45356</v>
      </c>
      <c r="C276" s="22">
        <v>0.60416666666666663</v>
      </c>
      <c r="D276" s="20" t="s">
        <v>124</v>
      </c>
      <c r="E276" s="23" t="s">
        <v>333</v>
      </c>
      <c r="F276" s="20"/>
      <c r="G276" s="22" cm="1">
        <f t="array" ref="G27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4.5833333333333393E-2</v>
      </c>
      <c r="H276" s="22" t="str">
        <f>IF(wh_table[[#This Row],[Subject 1]]&lt;&gt;"Sitting Adjourned", "", SUMIF(wh_table[Day], wh_table[[#This Row],[Day]],wh_table[Duration]))</f>
        <v/>
      </c>
      <c r="I276" s="24">
        <f>SUM(INDEX(wh_table[Duration],1):wh_table[[#This Row],[Duration]])</f>
        <v>9.7430555555555536</v>
      </c>
      <c r="J27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7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6.679861111111113</v>
      </c>
    </row>
    <row r="277" spans="1:11" ht="15" customHeight="1" x14ac:dyDescent="0.2">
      <c r="A277" s="25">
        <v>45</v>
      </c>
      <c r="B277" s="21">
        <v>45356</v>
      </c>
      <c r="C277" s="22">
        <v>0.65</v>
      </c>
      <c r="D277" s="20" t="s">
        <v>15</v>
      </c>
      <c r="E277" s="23"/>
      <c r="F277" s="20"/>
      <c r="G277" s="22" cm="1">
        <f t="array" ref="G27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1.6666666666666607E-2</v>
      </c>
      <c r="H277" s="22" t="str">
        <f>IF(wh_table[[#This Row],[Subject 1]]&lt;&gt;"Sitting Adjourned", "", SUMIF(wh_table[Day], wh_table[[#This Row],[Day]],wh_table[Duration]))</f>
        <v/>
      </c>
      <c r="I277" s="24">
        <f>SUM(INDEX(wh_table[Duration],1):wh_table[[#This Row],[Duration]])</f>
        <v>9.7597222222222193</v>
      </c>
      <c r="J27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7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6.6965277777777796</v>
      </c>
    </row>
    <row r="278" spans="1:11" ht="15" customHeight="1" x14ac:dyDescent="0.2">
      <c r="A278" s="25">
        <v>45</v>
      </c>
      <c r="B278" s="21">
        <v>45356</v>
      </c>
      <c r="C278" s="22">
        <v>0.66666666666666663</v>
      </c>
      <c r="D278" s="20" t="s">
        <v>124</v>
      </c>
      <c r="E278" s="23" t="s">
        <v>334</v>
      </c>
      <c r="F278" s="20"/>
      <c r="G278" s="22" cm="1">
        <f t="array" ref="G27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278" s="22" t="str">
        <f>IF(wh_table[[#This Row],[Subject 1]]&lt;&gt;"Sitting Adjourned", "", SUMIF(wh_table[Day], wh_table[[#This Row],[Day]],wh_table[Duration]))</f>
        <v/>
      </c>
      <c r="I278" s="24">
        <f>SUM(INDEX(wh_table[Duration],1):wh_table[[#This Row],[Duration]])</f>
        <v>9.7805555555555532</v>
      </c>
      <c r="J27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7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6.7173611111111127</v>
      </c>
    </row>
    <row r="279" spans="1:11" ht="15" customHeight="1" x14ac:dyDescent="0.2">
      <c r="A279" s="25">
        <v>45</v>
      </c>
      <c r="B279" s="21">
        <v>45356</v>
      </c>
      <c r="C279" s="22">
        <v>0.6875</v>
      </c>
      <c r="D279" s="20" t="s">
        <v>124</v>
      </c>
      <c r="E279" s="23" t="s">
        <v>335</v>
      </c>
      <c r="F279" s="20"/>
      <c r="G279" s="22" cm="1">
        <f t="array" ref="G27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4.0972222222222299E-2</v>
      </c>
      <c r="H279" s="22" t="str">
        <f>IF(wh_table[[#This Row],[Subject 1]]&lt;&gt;"Sitting Adjourned", "", SUMIF(wh_table[Day], wh_table[[#This Row],[Day]],wh_table[Duration]))</f>
        <v/>
      </c>
      <c r="I279" s="24">
        <f>SUM(INDEX(wh_table[Duration],1):wh_table[[#This Row],[Duration]])</f>
        <v>9.8215277777777761</v>
      </c>
      <c r="J27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7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6.7583333333333346</v>
      </c>
    </row>
    <row r="280" spans="1:11" ht="15" customHeight="1" x14ac:dyDescent="0.2">
      <c r="A280" s="25">
        <v>45</v>
      </c>
      <c r="B280" s="21">
        <v>45356</v>
      </c>
      <c r="C280" s="22">
        <v>0.7284722222222223</v>
      </c>
      <c r="D280" s="20" t="s">
        <v>127</v>
      </c>
      <c r="E280" s="23"/>
      <c r="F280" s="20"/>
      <c r="G280" s="22" t="str" cm="1">
        <f t="array" ref="G28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80" s="22">
        <f>IF(wh_table[[#This Row],[Subject 1]]&lt;&gt;"Sitting Adjourned", "", SUMIF(wh_table[Day], wh_table[[#This Row],[Day]],wh_table[Duration]))</f>
        <v>0.33263888888888898</v>
      </c>
      <c r="I280" s="24">
        <f>SUM(INDEX(wh_table[Duration],1):wh_table[[#This Row],[Duration]])</f>
        <v>9.8215277777777761</v>
      </c>
      <c r="J280" s="22">
        <f>IF(wh_table[[#This Row],[Subject 1]]&lt;&gt;"Sitting Adjourned", "", SUMIFS(wh_table[Duration], wh_table[Day], wh_table[[#This Row],[Day]], wh_table[Tags], "&lt;&gt;[Questions]", wh_table[Tags], "&lt;&gt;[Questions][Divisions]"))</f>
        <v>0.20763888888888904</v>
      </c>
      <c r="K28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6.7583333333333346</v>
      </c>
    </row>
    <row r="281" spans="1:11" ht="15" customHeight="1" x14ac:dyDescent="0.2">
      <c r="A281" s="25">
        <v>46</v>
      </c>
      <c r="B281" s="21">
        <v>45357</v>
      </c>
      <c r="C281" s="22">
        <v>0.39583333333333331</v>
      </c>
      <c r="D281" s="20" t="s">
        <v>124</v>
      </c>
      <c r="E281" s="23" t="s">
        <v>336</v>
      </c>
      <c r="F281" s="20"/>
      <c r="G281" s="22" cm="1">
        <f t="array" ref="G28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5.6250000000000022E-2</v>
      </c>
      <c r="H281" s="22" t="str">
        <f>IF(wh_table[[#This Row],[Subject 1]]&lt;&gt;"Sitting Adjourned", "", SUMIF(wh_table[Day], wh_table[[#This Row],[Day]],wh_table[Duration]))</f>
        <v/>
      </c>
      <c r="I281" s="24">
        <f>SUM(INDEX(wh_table[Duration],1):wh_table[[#This Row],[Duration]])</f>
        <v>9.8777777777777764</v>
      </c>
      <c r="J28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8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6.814583333333335</v>
      </c>
    </row>
    <row r="282" spans="1:11" ht="15" customHeight="1" x14ac:dyDescent="0.2">
      <c r="A282" s="25">
        <v>46</v>
      </c>
      <c r="B282" s="21">
        <v>45357</v>
      </c>
      <c r="C282" s="22">
        <v>0.45208333333333334</v>
      </c>
      <c r="D282" s="20" t="s">
        <v>15</v>
      </c>
      <c r="E282" s="23"/>
      <c r="F282" s="20"/>
      <c r="G282" s="22" cm="1">
        <f t="array" ref="G28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3.4722222222222099E-3</v>
      </c>
      <c r="H282" s="22" t="str">
        <f>IF(wh_table[[#This Row],[Subject 1]]&lt;&gt;"Sitting Adjourned", "", SUMIF(wh_table[Day], wh_table[[#This Row],[Day]],wh_table[Duration]))</f>
        <v/>
      </c>
      <c r="I282" s="24">
        <f>SUM(INDEX(wh_table[Duration],1):wh_table[[#This Row],[Duration]])</f>
        <v>9.8812499999999979</v>
      </c>
      <c r="J28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8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6.8180555555555573</v>
      </c>
    </row>
    <row r="283" spans="1:11" ht="15" customHeight="1" x14ac:dyDescent="0.2">
      <c r="A283" s="25">
        <v>46</v>
      </c>
      <c r="B283" s="21">
        <v>45357</v>
      </c>
      <c r="C283" s="22">
        <v>0.45555555555555555</v>
      </c>
      <c r="D283" s="20" t="s">
        <v>124</v>
      </c>
      <c r="E283" s="23" t="s">
        <v>337</v>
      </c>
      <c r="F283" s="20"/>
      <c r="G283" s="22" cm="1">
        <f t="array" ref="G28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1.5972222222222221E-2</v>
      </c>
      <c r="H283" s="22" t="str">
        <f>IF(wh_table[[#This Row],[Subject 1]]&lt;&gt;"Sitting Adjourned", "", SUMIF(wh_table[Day], wh_table[[#This Row],[Day]],wh_table[Duration]))</f>
        <v/>
      </c>
      <c r="I283" s="24">
        <f>SUM(INDEX(wh_table[Duration],1):wh_table[[#This Row],[Duration]])</f>
        <v>9.8972222222222204</v>
      </c>
      <c r="J28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8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6.8340277777777798</v>
      </c>
    </row>
    <row r="284" spans="1:11" ht="15" customHeight="1" x14ac:dyDescent="0.2">
      <c r="A284" s="25">
        <v>46</v>
      </c>
      <c r="B284" s="21">
        <v>45357</v>
      </c>
      <c r="C284" s="22">
        <v>0.47152777777777777</v>
      </c>
      <c r="D284" s="20" t="s">
        <v>15</v>
      </c>
      <c r="E284" s="23"/>
      <c r="F284" s="20" t="s">
        <v>132</v>
      </c>
      <c r="G284" s="22" cm="1">
        <f t="array" ref="G28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0.13263888888888886</v>
      </c>
      <c r="H284" s="22" t="str">
        <f>IF(wh_table[[#This Row],[Subject 1]]&lt;&gt;"Sitting Adjourned", "", SUMIF(wh_table[Day], wh_table[[#This Row],[Day]],wh_table[Duration]))</f>
        <v/>
      </c>
      <c r="I284" s="24">
        <f>SUM(INDEX(wh_table[Duration],1):wh_table[[#This Row],[Duration]])</f>
        <v>10.02986111111111</v>
      </c>
      <c r="J28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84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285" spans="1:11" ht="15" customHeight="1" x14ac:dyDescent="0.2">
      <c r="A285" s="25">
        <v>46</v>
      </c>
      <c r="B285" s="21">
        <v>45357</v>
      </c>
      <c r="C285" s="22">
        <v>0.60416666666666663</v>
      </c>
      <c r="D285" s="20" t="s">
        <v>124</v>
      </c>
      <c r="E285" s="23" t="s">
        <v>338</v>
      </c>
      <c r="F285" s="20"/>
      <c r="G285" s="22" cm="1">
        <f t="array" ref="G28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5.1388888888888928E-2</v>
      </c>
      <c r="H285" s="22" t="str">
        <f>IF(wh_table[[#This Row],[Subject 1]]&lt;&gt;"Sitting Adjourned", "", SUMIF(wh_table[Day], wh_table[[#This Row],[Day]],wh_table[Duration]))</f>
        <v/>
      </c>
      <c r="I285" s="24">
        <f>SUM(INDEX(wh_table[Duration],1):wh_table[[#This Row],[Duration]])</f>
        <v>10.081249999999999</v>
      </c>
      <c r="J28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8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6.8854166666666687</v>
      </c>
    </row>
    <row r="286" spans="1:11" ht="15" customHeight="1" x14ac:dyDescent="0.2">
      <c r="A286" s="25">
        <v>46</v>
      </c>
      <c r="B286" s="21">
        <v>45357</v>
      </c>
      <c r="C286" s="22">
        <v>0.65555555555555556</v>
      </c>
      <c r="D286" s="20" t="s">
        <v>15</v>
      </c>
      <c r="E286" s="23"/>
      <c r="F286" s="20"/>
      <c r="G286" s="22" cm="1">
        <f t="array" ref="G28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1.1111111111111072E-2</v>
      </c>
      <c r="H286" s="22" t="str">
        <f>IF(wh_table[[#This Row],[Subject 1]]&lt;&gt;"Sitting Adjourned", "", SUMIF(wh_table[Day], wh_table[[#This Row],[Day]],wh_table[Duration]))</f>
        <v/>
      </c>
      <c r="I286" s="24">
        <f>SUM(INDEX(wh_table[Duration],1):wh_table[[#This Row],[Duration]])</f>
        <v>10.09236111111111</v>
      </c>
      <c r="J28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8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6.8965277777777798</v>
      </c>
    </row>
    <row r="287" spans="1:11" ht="15" customHeight="1" x14ac:dyDescent="0.2">
      <c r="A287" s="25">
        <v>46</v>
      </c>
      <c r="B287" s="21">
        <v>45357</v>
      </c>
      <c r="C287" s="22">
        <v>0.66666666666666663</v>
      </c>
      <c r="D287" s="20" t="s">
        <v>124</v>
      </c>
      <c r="E287" s="23" t="s">
        <v>339</v>
      </c>
      <c r="F287" s="20"/>
      <c r="G287" s="22" cm="1">
        <f t="array" ref="G28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1.5277777777777835E-2</v>
      </c>
      <c r="H287" s="22" t="str">
        <f>IF(wh_table[[#This Row],[Subject 1]]&lt;&gt;"Sitting Adjourned", "", SUMIF(wh_table[Day], wh_table[[#This Row],[Day]],wh_table[Duration]))</f>
        <v/>
      </c>
      <c r="I287" s="24">
        <f>SUM(INDEX(wh_table[Duration],1):wh_table[[#This Row],[Duration]])</f>
        <v>10.107638888888888</v>
      </c>
      <c r="J28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8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6.9118055555555573</v>
      </c>
    </row>
    <row r="288" spans="1:11" ht="15" customHeight="1" x14ac:dyDescent="0.2">
      <c r="A288" s="25">
        <v>46</v>
      </c>
      <c r="B288" s="21">
        <v>45357</v>
      </c>
      <c r="C288" s="22">
        <v>0.68194444444444446</v>
      </c>
      <c r="D288" s="20" t="s">
        <v>15</v>
      </c>
      <c r="E288" s="23"/>
      <c r="F288" s="20"/>
      <c r="G288" s="22" cm="1">
        <f t="array" ref="G28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5.5555555555555358E-3</v>
      </c>
      <c r="H288" s="22" t="str">
        <f>IF(wh_table[[#This Row],[Subject 1]]&lt;&gt;"Sitting Adjourned", "", SUMIF(wh_table[Day], wh_table[[#This Row],[Day]],wh_table[Duration]))</f>
        <v/>
      </c>
      <c r="I288" s="24">
        <f>SUM(INDEX(wh_table[Duration],1):wh_table[[#This Row],[Duration]])</f>
        <v>10.113194444444442</v>
      </c>
      <c r="J28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8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6.9173611111111128</v>
      </c>
    </row>
    <row r="289" spans="1:11" ht="15" customHeight="1" x14ac:dyDescent="0.2">
      <c r="A289" s="25">
        <v>46</v>
      </c>
      <c r="B289" s="21">
        <v>45357</v>
      </c>
      <c r="C289" s="22">
        <v>0.6875</v>
      </c>
      <c r="D289" s="20" t="s">
        <v>124</v>
      </c>
      <c r="E289" s="23" t="s">
        <v>340</v>
      </c>
      <c r="F289" s="20"/>
      <c r="G289" s="22" cm="1">
        <f t="array" ref="G28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7.6388888888888618E-3</v>
      </c>
      <c r="H289" s="22" t="str">
        <f>IF(wh_table[[#This Row],[Subject 1]]&lt;&gt;"Sitting Adjourned", "", SUMIF(wh_table[Day], wh_table[[#This Row],[Day]],wh_table[Duration]))</f>
        <v/>
      </c>
      <c r="I289" s="24">
        <f>SUM(INDEX(wh_table[Duration],1):wh_table[[#This Row],[Duration]])</f>
        <v>10.120833333333332</v>
      </c>
      <c r="J28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8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6.9250000000000016</v>
      </c>
    </row>
    <row r="290" spans="1:11" ht="15" customHeight="1" x14ac:dyDescent="0.2">
      <c r="A290" s="25">
        <v>46</v>
      </c>
      <c r="B290" s="21">
        <v>45357</v>
      </c>
      <c r="C290" s="22">
        <v>0.69513888888888886</v>
      </c>
      <c r="D290" s="20" t="s">
        <v>148</v>
      </c>
      <c r="E290" s="23" t="s">
        <v>341</v>
      </c>
      <c r="F290" s="20"/>
      <c r="G290" s="22" cm="1">
        <f t="array" ref="G29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6.9444444444444198E-4</v>
      </c>
      <c r="H290" s="22" t="str">
        <f>IF(wh_table[[#This Row],[Subject 1]]&lt;&gt;"Sitting Adjourned", "", SUMIF(wh_table[Day], wh_table[[#This Row],[Day]],wh_table[Duration]))</f>
        <v/>
      </c>
      <c r="I290" s="24">
        <f>SUM(INDEX(wh_table[Duration],1):wh_table[[#This Row],[Duration]])</f>
        <v>10.121527777777777</v>
      </c>
      <c r="J29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9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6.9256944444444457</v>
      </c>
    </row>
    <row r="291" spans="1:11" ht="15" customHeight="1" x14ac:dyDescent="0.2">
      <c r="A291" s="25">
        <v>46</v>
      </c>
      <c r="B291" s="21">
        <v>45357</v>
      </c>
      <c r="C291" s="22">
        <v>0.6958333333333333</v>
      </c>
      <c r="D291" s="20" t="s">
        <v>124</v>
      </c>
      <c r="E291" s="23" t="s">
        <v>342</v>
      </c>
      <c r="F291" s="20"/>
      <c r="G291" s="22" cm="1">
        <f t="array" ref="G29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3.3333333333333326E-2</v>
      </c>
      <c r="H291" s="22" t="str">
        <f>IF(wh_table[[#This Row],[Subject 1]]&lt;&gt;"Sitting Adjourned", "", SUMIF(wh_table[Day], wh_table[[#This Row],[Day]],wh_table[Duration]))</f>
        <v/>
      </c>
      <c r="I291" s="24">
        <f>SUM(INDEX(wh_table[Duration],1):wh_table[[#This Row],[Duration]])</f>
        <v>10.15486111111111</v>
      </c>
      <c r="J29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9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6.9590277777777789</v>
      </c>
    </row>
    <row r="292" spans="1:11" ht="15" customHeight="1" x14ac:dyDescent="0.2">
      <c r="A292" s="25">
        <v>46</v>
      </c>
      <c r="B292" s="21">
        <v>45357</v>
      </c>
      <c r="C292" s="22">
        <v>0.72916666666666663</v>
      </c>
      <c r="D292" s="20" t="s">
        <v>127</v>
      </c>
      <c r="E292" s="23"/>
      <c r="F292" s="20"/>
      <c r="G292" s="22" t="str" cm="1">
        <f t="array" ref="G29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92" s="22">
        <f>IF(wh_table[[#This Row],[Subject 1]]&lt;&gt;"Sitting Adjourned", "", SUMIF(wh_table[Day], wh_table[[#This Row],[Day]],wh_table[Duration]))</f>
        <v>0.33333333333333331</v>
      </c>
      <c r="I292" s="24">
        <f>SUM(INDEX(wh_table[Duration],1):wh_table[[#This Row],[Duration]])</f>
        <v>10.15486111111111</v>
      </c>
      <c r="J292" s="22">
        <f>IF(wh_table[[#This Row],[Subject 1]]&lt;&gt;"Sitting Adjourned", "", SUMIFS(wh_table[Duration], wh_table[Day], wh_table[[#This Row],[Day]], wh_table[Tags], "&lt;&gt;[Questions]", wh_table[Tags], "&lt;&gt;[Questions][Divisions]"))</f>
        <v>0.20069444444444445</v>
      </c>
      <c r="K29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6.9590277777777789</v>
      </c>
    </row>
    <row r="293" spans="1:11" ht="15" customHeight="1" x14ac:dyDescent="0.2">
      <c r="A293" s="25">
        <v>47</v>
      </c>
      <c r="B293" s="21">
        <v>45358</v>
      </c>
      <c r="C293" s="22">
        <v>0.5625</v>
      </c>
      <c r="D293" s="20" t="s">
        <v>161</v>
      </c>
      <c r="E293" s="23" t="s">
        <v>343</v>
      </c>
      <c r="F293" s="20"/>
      <c r="G293" s="22" cm="1">
        <f t="array" ref="G29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7.3611111111111183E-2</v>
      </c>
      <c r="H293" s="22" t="str">
        <f>IF(wh_table[[#This Row],[Subject 1]]&lt;&gt;"Sitting Adjourned", "", SUMIF(wh_table[Day], wh_table[[#This Row],[Day]],wh_table[Duration]))</f>
        <v/>
      </c>
      <c r="I293" s="24">
        <f>SUM(INDEX(wh_table[Duration],1):wh_table[[#This Row],[Duration]])</f>
        <v>10.228472222222221</v>
      </c>
      <c r="J29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9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7.03263888888889</v>
      </c>
    </row>
    <row r="294" spans="1:11" ht="15" customHeight="1" x14ac:dyDescent="0.2">
      <c r="A294" s="25">
        <v>47</v>
      </c>
      <c r="B294" s="21">
        <v>45358</v>
      </c>
      <c r="C294" s="22">
        <v>0.63611111111111118</v>
      </c>
      <c r="D294" s="20" t="s">
        <v>127</v>
      </c>
      <c r="E294" s="23"/>
      <c r="F294" s="20"/>
      <c r="G294" s="22" t="str" cm="1">
        <f t="array" ref="G29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94" s="22">
        <f>IF(wh_table[[#This Row],[Subject 1]]&lt;&gt;"Sitting Adjourned", "", SUMIF(wh_table[Day], wh_table[[#This Row],[Day]],wh_table[Duration]))</f>
        <v>7.3611111111111183E-2</v>
      </c>
      <c r="I294" s="24">
        <f>SUM(INDEX(wh_table[Duration],1):wh_table[[#This Row],[Duration]])</f>
        <v>10.228472222222221</v>
      </c>
      <c r="J294" s="22">
        <f>IF(wh_table[[#This Row],[Subject 1]]&lt;&gt;"Sitting Adjourned", "", SUMIFS(wh_table[Duration], wh_table[Day], wh_table[[#This Row],[Day]], wh_table[Tags], "&lt;&gt;[Questions]", wh_table[Tags], "&lt;&gt;[Questions][Divisions]"))</f>
        <v>7.3611111111111183E-2</v>
      </c>
      <c r="K29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7.03263888888889</v>
      </c>
    </row>
    <row r="295" spans="1:11" ht="15" customHeight="1" x14ac:dyDescent="0.2">
      <c r="A295" s="25">
        <v>48</v>
      </c>
      <c r="B295" s="21">
        <v>45362</v>
      </c>
      <c r="C295" s="22">
        <v>0.6875</v>
      </c>
      <c r="D295" s="20" t="s">
        <v>128</v>
      </c>
      <c r="E295" s="23" t="s">
        <v>344</v>
      </c>
      <c r="F295" s="20"/>
      <c r="G295" s="22" cm="1">
        <f t="array" ref="G29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2.2222222222222254E-2</v>
      </c>
      <c r="H295" s="22" t="str">
        <f>IF(wh_table[[#This Row],[Subject 1]]&lt;&gt;"Sitting Adjourned", "", SUMIF(wh_table[Day], wh_table[[#This Row],[Day]],wh_table[Duration]))</f>
        <v/>
      </c>
      <c r="I295" s="24">
        <f>SUM(INDEX(wh_table[Duration],1):wh_table[[#This Row],[Duration]])</f>
        <v>10.250694444444443</v>
      </c>
      <c r="J29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9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7.0548611111111121</v>
      </c>
    </row>
    <row r="296" spans="1:11" ht="15" customHeight="1" x14ac:dyDescent="0.2">
      <c r="A296" s="25">
        <v>48</v>
      </c>
      <c r="B296" s="21">
        <v>45362</v>
      </c>
      <c r="C296" s="22">
        <v>0.70972222222222225</v>
      </c>
      <c r="D296" s="20" t="s">
        <v>127</v>
      </c>
      <c r="E296" s="23"/>
      <c r="F296" s="20"/>
      <c r="G296" s="22" t="str" cm="1">
        <f t="array" ref="G29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96" s="22">
        <f>IF(wh_table[[#This Row],[Subject 1]]&lt;&gt;"Sitting Adjourned", "", SUMIF(wh_table[Day], wh_table[[#This Row],[Day]],wh_table[Duration]))</f>
        <v>2.2222222222222254E-2</v>
      </c>
      <c r="I296" s="24">
        <f>SUM(INDEX(wh_table[Duration],1):wh_table[[#This Row],[Duration]])</f>
        <v>10.250694444444443</v>
      </c>
      <c r="J296" s="22">
        <f>IF(wh_table[[#This Row],[Subject 1]]&lt;&gt;"Sitting Adjourned", "", SUMIFS(wh_table[Duration], wh_table[Day], wh_table[[#This Row],[Day]], wh_table[Tags], "&lt;&gt;[Questions]", wh_table[Tags], "&lt;&gt;[Questions][Divisions]"))</f>
        <v>2.2222222222222254E-2</v>
      </c>
      <c r="K29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7.0548611111111121</v>
      </c>
    </row>
    <row r="297" spans="1:11" ht="15" customHeight="1" x14ac:dyDescent="0.2">
      <c r="A297" s="25">
        <v>49</v>
      </c>
      <c r="B297" s="21">
        <v>45363</v>
      </c>
      <c r="C297" s="22">
        <v>0.39583333333333331</v>
      </c>
      <c r="D297" s="20" t="s">
        <v>124</v>
      </c>
      <c r="E297" s="23" t="s">
        <v>345</v>
      </c>
      <c r="F297" s="20"/>
      <c r="G297" s="22" cm="1">
        <f t="array" ref="G29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297" s="22" t="str">
        <f>IF(wh_table[[#This Row],[Subject 1]]&lt;&gt;"Sitting Adjourned", "", SUMIF(wh_table[Day], wh_table[[#This Row],[Day]],wh_table[Duration]))</f>
        <v/>
      </c>
      <c r="I297" s="24">
        <f>SUM(INDEX(wh_table[Duration],1):wh_table[[#This Row],[Duration]])</f>
        <v>10.313194444444443</v>
      </c>
      <c r="J29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9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7.1173611111111121</v>
      </c>
    </row>
    <row r="298" spans="1:11" ht="15" customHeight="1" x14ac:dyDescent="0.2">
      <c r="A298" s="25">
        <v>49</v>
      </c>
      <c r="B298" s="21">
        <v>45363</v>
      </c>
      <c r="C298" s="22">
        <v>0.45833333333333331</v>
      </c>
      <c r="D298" s="20" t="s">
        <v>124</v>
      </c>
      <c r="E298" s="23" t="s">
        <v>346</v>
      </c>
      <c r="F298" s="20"/>
      <c r="G298" s="22" cm="1">
        <f t="array" ref="G29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1.9444444444444486E-2</v>
      </c>
      <c r="H298" s="22" t="str">
        <f>IF(wh_table[[#This Row],[Subject 1]]&lt;&gt;"Sitting Adjourned", "", SUMIF(wh_table[Day], wh_table[[#This Row],[Day]],wh_table[Duration]))</f>
        <v/>
      </c>
      <c r="I298" s="24">
        <f>SUM(INDEX(wh_table[Duration],1):wh_table[[#This Row],[Duration]])</f>
        <v>10.332638888888887</v>
      </c>
      <c r="J29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9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7.136805555555557</v>
      </c>
    </row>
    <row r="299" spans="1:11" ht="15" customHeight="1" x14ac:dyDescent="0.2">
      <c r="A299" s="25">
        <v>49</v>
      </c>
      <c r="B299" s="21">
        <v>45363</v>
      </c>
      <c r="C299" s="22">
        <v>0.4777777777777778</v>
      </c>
      <c r="D299" s="20" t="s">
        <v>15</v>
      </c>
      <c r="E299" s="23"/>
      <c r="F299" s="20" t="s">
        <v>132</v>
      </c>
      <c r="G299" s="22" cm="1">
        <f t="array" ref="G29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0.12638888888888883</v>
      </c>
      <c r="H299" s="22" t="str">
        <f>IF(wh_table[[#This Row],[Subject 1]]&lt;&gt;"Sitting Adjourned", "", SUMIF(wh_table[Day], wh_table[[#This Row],[Day]],wh_table[Duration]))</f>
        <v/>
      </c>
      <c r="I299" s="24">
        <f>SUM(INDEX(wh_table[Duration],1):wh_table[[#This Row],[Duration]])</f>
        <v>10.459027777777775</v>
      </c>
      <c r="J29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299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300" spans="1:11" ht="15" customHeight="1" x14ac:dyDescent="0.2">
      <c r="A300" s="25">
        <v>49</v>
      </c>
      <c r="B300" s="21">
        <v>45363</v>
      </c>
      <c r="C300" s="22">
        <v>0.60416666666666663</v>
      </c>
      <c r="D300" s="20" t="s">
        <v>124</v>
      </c>
      <c r="E300" s="23" t="s">
        <v>347</v>
      </c>
      <c r="F300" s="20"/>
      <c r="G300" s="22" cm="1">
        <f t="array" ref="G30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5.4861111111111138E-2</v>
      </c>
      <c r="H300" s="22" t="str">
        <f>IF(wh_table[[#This Row],[Subject 1]]&lt;&gt;"Sitting Adjourned", "", SUMIF(wh_table[Day], wh_table[[#This Row],[Day]],wh_table[Duration]))</f>
        <v/>
      </c>
      <c r="I300" s="24">
        <f>SUM(INDEX(wh_table[Duration],1):wh_table[[#This Row],[Duration]])</f>
        <v>10.513888888888886</v>
      </c>
      <c r="J30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0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7.1916666666666682</v>
      </c>
    </row>
    <row r="301" spans="1:11" ht="15" customHeight="1" x14ac:dyDescent="0.2">
      <c r="A301" s="25">
        <v>49</v>
      </c>
      <c r="B301" s="21">
        <v>45363</v>
      </c>
      <c r="C301" s="22">
        <v>0.65902777777777777</v>
      </c>
      <c r="D301" s="20" t="s">
        <v>15</v>
      </c>
      <c r="E301" s="23"/>
      <c r="F301" s="20"/>
      <c r="G301" s="22" cm="1">
        <f t="array" ref="G30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7.6388888888888618E-3</v>
      </c>
      <c r="H301" s="22" t="str">
        <f>IF(wh_table[[#This Row],[Subject 1]]&lt;&gt;"Sitting Adjourned", "", SUMIF(wh_table[Day], wh_table[[#This Row],[Day]],wh_table[Duration]))</f>
        <v/>
      </c>
      <c r="I301" s="24">
        <f>SUM(INDEX(wh_table[Duration],1):wh_table[[#This Row],[Duration]])</f>
        <v>10.521527777777775</v>
      </c>
      <c r="J30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0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7.199305555555557</v>
      </c>
    </row>
    <row r="302" spans="1:11" ht="15" customHeight="1" x14ac:dyDescent="0.2">
      <c r="A302" s="25">
        <v>49</v>
      </c>
      <c r="B302" s="21">
        <v>45363</v>
      </c>
      <c r="C302" s="22">
        <v>0.66666666666666663</v>
      </c>
      <c r="D302" s="20" t="s">
        <v>124</v>
      </c>
      <c r="E302" s="23" t="s">
        <v>348</v>
      </c>
      <c r="F302" s="20"/>
      <c r="G302" s="22" cm="1">
        <f t="array" ref="G30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1.8055555555555602E-2</v>
      </c>
      <c r="H302" s="22" t="str">
        <f>IF(wh_table[[#This Row],[Subject 1]]&lt;&gt;"Sitting Adjourned", "", SUMIF(wh_table[Day], wh_table[[#This Row],[Day]],wh_table[Duration]))</f>
        <v/>
      </c>
      <c r="I302" s="24">
        <f>SUM(INDEX(wh_table[Duration],1):wh_table[[#This Row],[Duration]])</f>
        <v>10.539583333333331</v>
      </c>
      <c r="J30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0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7.2173611111111127</v>
      </c>
    </row>
    <row r="303" spans="1:11" ht="15" customHeight="1" x14ac:dyDescent="0.2">
      <c r="A303" s="25">
        <v>49</v>
      </c>
      <c r="B303" s="21">
        <v>45363</v>
      </c>
      <c r="C303" s="22">
        <v>0.68472222222222223</v>
      </c>
      <c r="D303" s="20" t="s">
        <v>15</v>
      </c>
      <c r="E303" s="23"/>
      <c r="F303" s="20"/>
      <c r="G303" s="22" cm="1">
        <f t="array" ref="G30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2.7777777777777679E-3</v>
      </c>
      <c r="H303" s="22" t="str">
        <f>IF(wh_table[[#This Row],[Subject 1]]&lt;&gt;"Sitting Adjourned", "", SUMIF(wh_table[Day], wh_table[[#This Row],[Day]],wh_table[Duration]))</f>
        <v/>
      </c>
      <c r="I303" s="24">
        <f>SUM(INDEX(wh_table[Duration],1):wh_table[[#This Row],[Duration]])</f>
        <v>10.542361111111109</v>
      </c>
      <c r="J30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0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7.22013888888889</v>
      </c>
    </row>
    <row r="304" spans="1:11" ht="15" customHeight="1" x14ac:dyDescent="0.2">
      <c r="A304" s="25">
        <v>49</v>
      </c>
      <c r="B304" s="21">
        <v>45363</v>
      </c>
      <c r="C304" s="22">
        <v>0.6875</v>
      </c>
      <c r="D304" s="20" t="s">
        <v>124</v>
      </c>
      <c r="E304" s="23" t="s">
        <v>349</v>
      </c>
      <c r="F304" s="20"/>
      <c r="G304" s="22" cm="1">
        <f t="array" ref="G30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3.6111111111111094E-2</v>
      </c>
      <c r="H304" s="22" t="str">
        <f>IF(wh_table[[#This Row],[Subject 1]]&lt;&gt;"Sitting Adjourned", "", SUMIF(wh_table[Day], wh_table[[#This Row],[Day]],wh_table[Duration]))</f>
        <v/>
      </c>
      <c r="I304" s="24">
        <f>SUM(INDEX(wh_table[Duration],1):wh_table[[#This Row],[Duration]])</f>
        <v>10.578472222222221</v>
      </c>
      <c r="J30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0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7.2562500000000014</v>
      </c>
    </row>
    <row r="305" spans="1:11" ht="15" customHeight="1" x14ac:dyDescent="0.2">
      <c r="A305" s="25">
        <v>49</v>
      </c>
      <c r="B305" s="21">
        <v>45363</v>
      </c>
      <c r="C305" s="22">
        <v>0.72361111111111109</v>
      </c>
      <c r="D305" s="20" t="s">
        <v>127</v>
      </c>
      <c r="E305" s="23"/>
      <c r="F305" s="20"/>
      <c r="G305" s="22" t="str" cm="1">
        <f t="array" ref="G30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305" s="22">
        <f>IF(wh_table[[#This Row],[Subject 1]]&lt;&gt;"Sitting Adjourned", "", SUMIF(wh_table[Day], wh_table[[#This Row],[Day]],wh_table[Duration]))</f>
        <v>0.32777777777777778</v>
      </c>
      <c r="I305" s="24">
        <f>SUM(INDEX(wh_table[Duration],1):wh_table[[#This Row],[Duration]])</f>
        <v>10.578472222222221</v>
      </c>
      <c r="J305" s="22">
        <f>IF(wh_table[[#This Row],[Subject 1]]&lt;&gt;"Sitting Adjourned", "", SUMIFS(wh_table[Duration], wh_table[Day], wh_table[[#This Row],[Day]], wh_table[Tags], "&lt;&gt;[Questions]", wh_table[Tags], "&lt;&gt;[Questions][Divisions]"))</f>
        <v>0.20138888888888895</v>
      </c>
      <c r="K30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7.2562500000000014</v>
      </c>
    </row>
    <row r="306" spans="1:11" ht="15" customHeight="1" x14ac:dyDescent="0.2">
      <c r="A306" s="25">
        <v>50</v>
      </c>
      <c r="B306" s="21">
        <v>45364</v>
      </c>
      <c r="C306" s="22">
        <v>0.39583333333333331</v>
      </c>
      <c r="D306" s="20" t="s">
        <v>124</v>
      </c>
      <c r="E306" s="23" t="s">
        <v>350</v>
      </c>
      <c r="F306" s="20"/>
      <c r="G306" s="22" cm="1">
        <f t="array" ref="G30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306" s="22" t="str">
        <f>IF(wh_table[[#This Row],[Subject 1]]&lt;&gt;"Sitting Adjourned", "", SUMIF(wh_table[Day], wh_table[[#This Row],[Day]],wh_table[Duration]))</f>
        <v/>
      </c>
      <c r="I306" s="24">
        <f>SUM(INDEX(wh_table[Duration],1):wh_table[[#This Row],[Duration]])</f>
        <v>10.640972222222221</v>
      </c>
      <c r="J30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0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7.3187500000000014</v>
      </c>
    </row>
    <row r="307" spans="1:11" ht="15" customHeight="1" x14ac:dyDescent="0.2">
      <c r="A307" s="25">
        <v>50</v>
      </c>
      <c r="B307" s="21">
        <v>45364</v>
      </c>
      <c r="C307" s="22">
        <v>0.45833333333333331</v>
      </c>
      <c r="D307" s="20" t="s">
        <v>124</v>
      </c>
      <c r="E307" s="23" t="s">
        <v>351</v>
      </c>
      <c r="F307" s="20"/>
      <c r="G307" s="22" cm="1">
        <f t="array" ref="G30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1.8749999999999989E-2</v>
      </c>
      <c r="H307" s="22" t="str">
        <f>IF(wh_table[[#This Row],[Subject 1]]&lt;&gt;"Sitting Adjourned", "", SUMIF(wh_table[Day], wh_table[[#This Row],[Day]],wh_table[Duration]))</f>
        <v/>
      </c>
      <c r="I307" s="24">
        <f>SUM(INDEX(wh_table[Duration],1):wh_table[[#This Row],[Duration]])</f>
        <v>10.659722222222221</v>
      </c>
      <c r="J30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0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7.3375000000000012</v>
      </c>
    </row>
    <row r="308" spans="1:11" ht="15" customHeight="1" x14ac:dyDescent="0.2">
      <c r="A308" s="25">
        <v>50</v>
      </c>
      <c r="B308" s="21">
        <v>45364</v>
      </c>
      <c r="C308" s="22">
        <v>0.4770833333333333</v>
      </c>
      <c r="D308" s="20" t="s">
        <v>15</v>
      </c>
      <c r="E308" s="23"/>
      <c r="F308" s="20" t="s">
        <v>132</v>
      </c>
      <c r="G308" s="22" cm="1">
        <f t="array" ref="G30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0.12708333333333333</v>
      </c>
      <c r="H308" s="22" t="str">
        <f>IF(wh_table[[#This Row],[Subject 1]]&lt;&gt;"Sitting Adjourned", "", SUMIF(wh_table[Day], wh_table[[#This Row],[Day]],wh_table[Duration]))</f>
        <v/>
      </c>
      <c r="I308" s="24">
        <f>SUM(INDEX(wh_table[Duration],1):wh_table[[#This Row],[Duration]])</f>
        <v>10.786805555555555</v>
      </c>
      <c r="J30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08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309" spans="1:11" ht="15" customHeight="1" x14ac:dyDescent="0.2">
      <c r="A309" s="25">
        <v>50</v>
      </c>
      <c r="B309" s="21">
        <v>45364</v>
      </c>
      <c r="C309" s="22">
        <v>0.60416666666666663</v>
      </c>
      <c r="D309" s="20" t="s">
        <v>124</v>
      </c>
      <c r="E309" s="23" t="s">
        <v>352</v>
      </c>
      <c r="F309" s="20"/>
      <c r="G309" s="22" cm="1">
        <f t="array" ref="G30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5.0000000000000044E-2</v>
      </c>
      <c r="H309" s="22" t="str">
        <f>IF(wh_table[[#This Row],[Subject 1]]&lt;&gt;"Sitting Adjourned", "", SUMIF(wh_table[Day], wh_table[[#This Row],[Day]],wh_table[Duration]))</f>
        <v/>
      </c>
      <c r="I309" s="24">
        <f>SUM(INDEX(wh_table[Duration],1):wh_table[[#This Row],[Duration]])</f>
        <v>10.836805555555555</v>
      </c>
      <c r="J30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0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7.3875000000000011</v>
      </c>
    </row>
    <row r="310" spans="1:11" ht="15" customHeight="1" x14ac:dyDescent="0.2">
      <c r="A310" s="25">
        <v>50</v>
      </c>
      <c r="B310" s="21">
        <v>45364</v>
      </c>
      <c r="C310" s="22">
        <v>0.65416666666666667</v>
      </c>
      <c r="D310" s="20" t="s">
        <v>15</v>
      </c>
      <c r="E310" s="23"/>
      <c r="F310" s="20"/>
      <c r="G310" s="22" cm="1">
        <f t="array" ref="G31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1.2499999999999956E-2</v>
      </c>
      <c r="H310" s="22" t="str">
        <f>IF(wh_table[[#This Row],[Subject 1]]&lt;&gt;"Sitting Adjourned", "", SUMIF(wh_table[Day], wh_table[[#This Row],[Day]],wh_table[Duration]))</f>
        <v/>
      </c>
      <c r="I310" s="24">
        <f>SUM(INDEX(wh_table[Duration],1):wh_table[[#This Row],[Duration]])</f>
        <v>10.849305555555555</v>
      </c>
      <c r="J31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1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7.4000000000000012</v>
      </c>
    </row>
    <row r="311" spans="1:11" ht="15" customHeight="1" x14ac:dyDescent="0.2">
      <c r="A311" s="25">
        <v>50</v>
      </c>
      <c r="B311" s="21">
        <v>45364</v>
      </c>
      <c r="C311" s="22">
        <v>0.66666666666666663</v>
      </c>
      <c r="D311" s="20" t="s">
        <v>124</v>
      </c>
      <c r="E311" s="23" t="s">
        <v>353</v>
      </c>
      <c r="F311" s="20"/>
      <c r="G311" s="22" cm="1">
        <f t="array" ref="G31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311" s="22" t="str">
        <f>IF(wh_table[[#This Row],[Subject 1]]&lt;&gt;"Sitting Adjourned", "", SUMIF(wh_table[Day], wh_table[[#This Row],[Day]],wh_table[Duration]))</f>
        <v/>
      </c>
      <c r="I311" s="24">
        <f>SUM(INDEX(wh_table[Duration],1):wh_table[[#This Row],[Duration]])</f>
        <v>10.870138888888889</v>
      </c>
      <c r="J31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1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7.4208333333333343</v>
      </c>
    </row>
    <row r="312" spans="1:11" ht="15" customHeight="1" x14ac:dyDescent="0.2">
      <c r="A312" s="25">
        <v>50</v>
      </c>
      <c r="B312" s="21">
        <v>45364</v>
      </c>
      <c r="C312" s="22">
        <v>0.6875</v>
      </c>
      <c r="D312" s="20" t="s">
        <v>124</v>
      </c>
      <c r="E312" s="23" t="s">
        <v>354</v>
      </c>
      <c r="F312" s="20"/>
      <c r="G312" s="22" cm="1">
        <f t="array" ref="G31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9.0277777777777457E-3</v>
      </c>
      <c r="H312" s="22" t="str">
        <f>IF(wh_table[[#This Row],[Subject 1]]&lt;&gt;"Sitting Adjourned", "", SUMIF(wh_table[Day], wh_table[[#This Row],[Day]],wh_table[Duration]))</f>
        <v/>
      </c>
      <c r="I312" s="24">
        <f>SUM(INDEX(wh_table[Duration],1):wh_table[[#This Row],[Duration]])</f>
        <v>10.879166666666666</v>
      </c>
      <c r="J31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1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7.4298611111111121</v>
      </c>
    </row>
    <row r="313" spans="1:11" ht="15" customHeight="1" x14ac:dyDescent="0.2">
      <c r="A313" s="25">
        <v>50</v>
      </c>
      <c r="B313" s="21">
        <v>45364</v>
      </c>
      <c r="C313" s="22">
        <v>0.69652777777777775</v>
      </c>
      <c r="D313" s="20" t="s">
        <v>15</v>
      </c>
      <c r="E313" s="23"/>
      <c r="F313" s="20" t="s">
        <v>52</v>
      </c>
      <c r="G313" s="22" cm="1">
        <f t="array" ref="G31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1.041666666666663E-2</v>
      </c>
      <c r="H313" s="22" t="str">
        <f>IF(wh_table[[#This Row],[Subject 1]]&lt;&gt;"Sitting Adjourned", "", SUMIF(wh_table[Day], wh_table[[#This Row],[Day]],wh_table[Duration]))</f>
        <v/>
      </c>
      <c r="I313" s="24">
        <f>SUM(INDEX(wh_table[Duration],1):wh_table[[#This Row],[Duration]])</f>
        <v>10.889583333333333</v>
      </c>
      <c r="J31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1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7.4402777777777791</v>
      </c>
    </row>
    <row r="314" spans="1:11" ht="15" customHeight="1" x14ac:dyDescent="0.2">
      <c r="A314" s="25">
        <v>50</v>
      </c>
      <c r="B314" s="21">
        <v>45364</v>
      </c>
      <c r="C314" s="22">
        <v>0.70694444444444438</v>
      </c>
      <c r="D314" s="20" t="s">
        <v>124</v>
      </c>
      <c r="E314" s="23" t="s">
        <v>355</v>
      </c>
      <c r="F314" s="20"/>
      <c r="G314" s="22" cm="1">
        <f t="array" ref="G31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314" s="22" t="str">
        <f>IF(wh_table[[#This Row],[Subject 1]]&lt;&gt;"Sitting Adjourned", "", SUMIF(wh_table[Day], wh_table[[#This Row],[Day]],wh_table[Duration]))</f>
        <v/>
      </c>
      <c r="I314" s="24">
        <f>SUM(INDEX(wh_table[Duration],1):wh_table[[#This Row],[Duration]])</f>
        <v>10.910416666666666</v>
      </c>
      <c r="J31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1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7.4611111111111121</v>
      </c>
    </row>
    <row r="315" spans="1:11" ht="15" customHeight="1" x14ac:dyDescent="0.2">
      <c r="A315" s="25">
        <v>50</v>
      </c>
      <c r="B315" s="21">
        <v>45364</v>
      </c>
      <c r="C315" s="22">
        <v>0.72777777777777775</v>
      </c>
      <c r="D315" s="20" t="s">
        <v>15</v>
      </c>
      <c r="E315" s="23"/>
      <c r="F315" s="20" t="s">
        <v>52</v>
      </c>
      <c r="G315" s="22" cm="1">
        <f t="array" ref="G31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2.1527777777777812E-2</v>
      </c>
      <c r="H315" s="22" t="str">
        <f>IF(wh_table[[#This Row],[Subject 1]]&lt;&gt;"Sitting Adjourned", "", SUMIF(wh_table[Day], wh_table[[#This Row],[Day]],wh_table[Duration]))</f>
        <v/>
      </c>
      <c r="I315" s="24">
        <f>SUM(INDEX(wh_table[Duration],1):wh_table[[#This Row],[Duration]])</f>
        <v>10.931944444444444</v>
      </c>
      <c r="J31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1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7.4826388888888902</v>
      </c>
    </row>
    <row r="316" spans="1:11" ht="15" customHeight="1" x14ac:dyDescent="0.2">
      <c r="A316" s="25">
        <v>50</v>
      </c>
      <c r="B316" s="21">
        <v>45364</v>
      </c>
      <c r="C316" s="22">
        <v>0.74930555555555556</v>
      </c>
      <c r="D316" s="20" t="s">
        <v>124</v>
      </c>
      <c r="E316" s="23" t="s">
        <v>355</v>
      </c>
      <c r="F316" s="20"/>
      <c r="G316" s="22" cm="1">
        <f t="array" ref="G31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2.083333333333437E-3</v>
      </c>
      <c r="H316" s="22" t="str">
        <f>IF(wh_table[[#This Row],[Subject 1]]&lt;&gt;"Sitting Adjourned", "", SUMIF(wh_table[Day], wh_table[[#This Row],[Day]],wh_table[Duration]))</f>
        <v/>
      </c>
      <c r="I316" s="24">
        <f>SUM(INDEX(wh_table[Duration],1):wh_table[[#This Row],[Duration]])</f>
        <v>10.934027777777777</v>
      </c>
      <c r="J31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1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7.4847222222222234</v>
      </c>
    </row>
    <row r="317" spans="1:11" ht="15" customHeight="1" x14ac:dyDescent="0.2">
      <c r="A317" s="25">
        <v>50</v>
      </c>
      <c r="B317" s="21">
        <v>45364</v>
      </c>
      <c r="C317" s="22">
        <v>0.75138888888888899</v>
      </c>
      <c r="D317" s="20" t="s">
        <v>15</v>
      </c>
      <c r="E317" s="23"/>
      <c r="F317" s="20" t="s">
        <v>52</v>
      </c>
      <c r="G317" s="22" cm="1">
        <f t="array" ref="G31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1.5277777777777612E-2</v>
      </c>
      <c r="H317" s="22" t="str">
        <f>IF(wh_table[[#This Row],[Subject 1]]&lt;&gt;"Sitting Adjourned", "", SUMIF(wh_table[Day], wh_table[[#This Row],[Day]],wh_table[Duration]))</f>
        <v/>
      </c>
      <c r="I317" s="24">
        <f>SUM(INDEX(wh_table[Duration],1):wh_table[[#This Row],[Duration]])</f>
        <v>10.949305555555554</v>
      </c>
      <c r="J31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1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7.5000000000000009</v>
      </c>
    </row>
    <row r="318" spans="1:11" ht="15" customHeight="1" x14ac:dyDescent="0.2">
      <c r="A318" s="25">
        <v>50</v>
      </c>
      <c r="B318" s="21">
        <v>45364</v>
      </c>
      <c r="C318" s="22">
        <v>0.76666666666666661</v>
      </c>
      <c r="D318" s="20" t="s">
        <v>124</v>
      </c>
      <c r="E318" s="23" t="s">
        <v>355</v>
      </c>
      <c r="F318" s="20"/>
      <c r="G318" s="22" cm="1">
        <f t="array" ref="G31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1.5277777777777835E-2</v>
      </c>
      <c r="H318" s="22" t="str">
        <f>IF(wh_table[[#This Row],[Subject 1]]&lt;&gt;"Sitting Adjourned", "", SUMIF(wh_table[Day], wh_table[[#This Row],[Day]],wh_table[Duration]))</f>
        <v/>
      </c>
      <c r="I318" s="24">
        <f>SUM(INDEX(wh_table[Duration],1):wh_table[[#This Row],[Duration]])</f>
        <v>10.964583333333332</v>
      </c>
      <c r="J31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1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7.5152777777777784</v>
      </c>
    </row>
    <row r="319" spans="1:11" ht="15" customHeight="1" x14ac:dyDescent="0.2">
      <c r="A319" s="25">
        <v>50</v>
      </c>
      <c r="B319" s="21">
        <v>45364</v>
      </c>
      <c r="C319" s="22">
        <v>0.78194444444444444</v>
      </c>
      <c r="D319" s="20" t="s">
        <v>127</v>
      </c>
      <c r="E319" s="23"/>
      <c r="F319" s="20"/>
      <c r="G319" s="22" t="str" cm="1">
        <f t="array" ref="G31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319" s="22">
        <f>IF(wh_table[[#This Row],[Subject 1]]&lt;&gt;"Sitting Adjourned", "", SUMIF(wh_table[Day], wh_table[[#This Row],[Day]],wh_table[Duration]))</f>
        <v>0.38611111111111113</v>
      </c>
      <c r="I319" s="24">
        <f>SUM(INDEX(wh_table[Duration],1):wh_table[[#This Row],[Duration]])</f>
        <v>10.964583333333332</v>
      </c>
      <c r="J319" s="22">
        <f>IF(wh_table[[#This Row],[Subject 1]]&lt;&gt;"Sitting Adjourned", "", SUMIFS(wh_table[Duration], wh_table[Day], wh_table[[#This Row],[Day]], wh_table[Tags], "&lt;&gt;[Questions]", wh_table[Tags], "&lt;&gt;[Questions][Divisions]"))</f>
        <v>0.2590277777777778</v>
      </c>
      <c r="K31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7.5152777777777784</v>
      </c>
    </row>
    <row r="320" spans="1:11" ht="15" customHeight="1" x14ac:dyDescent="0.2">
      <c r="A320" s="25">
        <v>51</v>
      </c>
      <c r="B320" s="21">
        <v>45365</v>
      </c>
      <c r="C320" s="22">
        <v>0.5625</v>
      </c>
      <c r="D320" s="20" t="s">
        <v>161</v>
      </c>
      <c r="E320" s="23" t="s">
        <v>356</v>
      </c>
      <c r="F320" s="20"/>
      <c r="G320" s="22" cm="1">
        <f t="array" ref="G32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7.3611111111111183E-2</v>
      </c>
      <c r="H320" s="22" t="str">
        <f>IF(wh_table[[#This Row],[Subject 1]]&lt;&gt;"Sitting Adjourned", "", SUMIF(wh_table[Day], wh_table[[#This Row],[Day]],wh_table[Duration]))</f>
        <v/>
      </c>
      <c r="I320" s="24">
        <f>SUM(INDEX(wh_table[Duration],1):wh_table[[#This Row],[Duration]])</f>
        <v>11.038194444444443</v>
      </c>
      <c r="J32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2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7.5888888888888895</v>
      </c>
    </row>
    <row r="321" spans="1:11" ht="15" customHeight="1" x14ac:dyDescent="0.2">
      <c r="A321" s="25">
        <v>51</v>
      </c>
      <c r="B321" s="21">
        <v>45365</v>
      </c>
      <c r="C321" s="22">
        <v>0.63611111111111118</v>
      </c>
      <c r="D321" s="20" t="s">
        <v>127</v>
      </c>
      <c r="E321" s="23"/>
      <c r="F321" s="20"/>
      <c r="G321" s="22" t="str" cm="1">
        <f t="array" ref="G32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321" s="22">
        <f>IF(wh_table[[#This Row],[Subject 1]]&lt;&gt;"Sitting Adjourned", "", SUMIF(wh_table[Day], wh_table[[#This Row],[Day]],wh_table[Duration]))</f>
        <v>7.3611111111111183E-2</v>
      </c>
      <c r="I321" s="24">
        <f>SUM(INDEX(wh_table[Duration],1):wh_table[[#This Row],[Duration]])</f>
        <v>11.038194444444443</v>
      </c>
      <c r="J321" s="22">
        <f>IF(wh_table[[#This Row],[Subject 1]]&lt;&gt;"Sitting Adjourned", "", SUMIFS(wh_table[Duration], wh_table[Day], wh_table[[#This Row],[Day]], wh_table[Tags], "&lt;&gt;[Questions]", wh_table[Tags], "&lt;&gt;[Questions][Divisions]"))</f>
        <v>7.3611111111111183E-2</v>
      </c>
      <c r="K32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7.5888888888888895</v>
      </c>
    </row>
    <row r="322" spans="1:11" ht="15" customHeight="1" x14ac:dyDescent="0.2">
      <c r="A322" s="25">
        <v>52</v>
      </c>
      <c r="B322" s="21">
        <v>45369</v>
      </c>
      <c r="C322" s="22">
        <v>0.6875</v>
      </c>
      <c r="D322" s="20" t="s">
        <v>128</v>
      </c>
      <c r="E322" s="23" t="s">
        <v>697</v>
      </c>
      <c r="F322" s="20"/>
      <c r="G322" s="22" cm="1">
        <f t="array" ref="G32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7.2222222222222299E-2</v>
      </c>
      <c r="H322" s="22" t="str">
        <f>IF(wh_table[[#This Row],[Subject 1]]&lt;&gt;"Sitting Adjourned", "", SUMIF(wh_table[Day], wh_table[[#This Row],[Day]],wh_table[Duration]))</f>
        <v/>
      </c>
      <c r="I322" s="24">
        <f>SUM(INDEX(wh_table[Duration],1):wh_table[[#This Row],[Duration]])</f>
        <v>11.110416666666666</v>
      </c>
      <c r="J32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2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7.6611111111111114</v>
      </c>
    </row>
    <row r="323" spans="1:11" ht="15" customHeight="1" x14ac:dyDescent="0.2">
      <c r="A323" s="25">
        <v>52</v>
      </c>
      <c r="B323" s="21">
        <v>45369</v>
      </c>
      <c r="C323" s="22">
        <v>0.7597222222222223</v>
      </c>
      <c r="D323" s="20" t="s">
        <v>127</v>
      </c>
      <c r="E323" s="23"/>
      <c r="F323" s="20"/>
      <c r="G323" s="22" t="str" cm="1">
        <f t="array" ref="G32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323" s="22">
        <f>IF(wh_table[[#This Row],[Subject 1]]&lt;&gt;"Sitting Adjourned", "", SUMIF(wh_table[Day], wh_table[[#This Row],[Day]],wh_table[Duration]))</f>
        <v>7.2222222222222299E-2</v>
      </c>
      <c r="I323" s="24">
        <f>SUM(INDEX(wh_table[Duration],1):wh_table[[#This Row],[Duration]])</f>
        <v>11.110416666666666</v>
      </c>
      <c r="J323" s="22">
        <f>IF(wh_table[[#This Row],[Subject 1]]&lt;&gt;"Sitting Adjourned", "", SUMIFS(wh_table[Duration], wh_table[Day], wh_table[[#This Row],[Day]], wh_table[Tags], "&lt;&gt;[Questions]", wh_table[Tags], "&lt;&gt;[Questions][Divisions]"))</f>
        <v>7.2222222222222299E-2</v>
      </c>
      <c r="K32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7.6611111111111114</v>
      </c>
    </row>
    <row r="324" spans="1:11" ht="15" customHeight="1" x14ac:dyDescent="0.2">
      <c r="A324" s="25">
        <v>53</v>
      </c>
      <c r="B324" s="21">
        <v>45370</v>
      </c>
      <c r="C324" s="22">
        <v>0.39583333333333331</v>
      </c>
      <c r="D324" s="20" t="s">
        <v>124</v>
      </c>
      <c r="E324" s="23" t="s">
        <v>698</v>
      </c>
      <c r="F324" s="20"/>
      <c r="G324" s="22" cm="1">
        <f t="array" ref="G32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5.3472222222222254E-2</v>
      </c>
      <c r="H324" s="22" t="str">
        <f>IF(wh_table[[#This Row],[Subject 1]]&lt;&gt;"Sitting Adjourned", "", SUMIF(wh_table[Day], wh_table[[#This Row],[Day]],wh_table[Duration]))</f>
        <v/>
      </c>
      <c r="I324" s="24">
        <f>SUM(INDEX(wh_table[Duration],1):wh_table[[#This Row],[Duration]])</f>
        <v>11.163888888888888</v>
      </c>
      <c r="J32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2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7.7145833333333336</v>
      </c>
    </row>
    <row r="325" spans="1:11" ht="15" customHeight="1" x14ac:dyDescent="0.2">
      <c r="A325" s="25">
        <v>53</v>
      </c>
      <c r="B325" s="21">
        <v>45370</v>
      </c>
      <c r="C325" s="22">
        <v>0.44930555555555557</v>
      </c>
      <c r="D325" s="20" t="s">
        <v>15</v>
      </c>
      <c r="E325" s="23"/>
      <c r="F325" s="20"/>
      <c r="G325" s="22" cm="1">
        <f t="array" ref="G32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9.0277777777777457E-3</v>
      </c>
      <c r="H325" s="22" t="str">
        <f>IF(wh_table[[#This Row],[Subject 1]]&lt;&gt;"Sitting Adjourned", "", SUMIF(wh_table[Day], wh_table[[#This Row],[Day]],wh_table[Duration]))</f>
        <v/>
      </c>
      <c r="I325" s="24">
        <f>SUM(INDEX(wh_table[Duration],1):wh_table[[#This Row],[Duration]])</f>
        <v>11.172916666666666</v>
      </c>
      <c r="J32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2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7.7236111111111114</v>
      </c>
    </row>
    <row r="326" spans="1:11" ht="15" customHeight="1" x14ac:dyDescent="0.2">
      <c r="A326" s="25">
        <v>53</v>
      </c>
      <c r="B326" s="21">
        <v>45370</v>
      </c>
      <c r="C326" s="22">
        <v>0.45833333333333331</v>
      </c>
      <c r="D326" s="20" t="s">
        <v>124</v>
      </c>
      <c r="E326" s="23" t="s">
        <v>699</v>
      </c>
      <c r="F326" s="20"/>
      <c r="G326" s="22" cm="1">
        <f t="array" ref="G32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2.0138888888888873E-2</v>
      </c>
      <c r="H326" s="22" t="str">
        <f>IF(wh_table[[#This Row],[Subject 1]]&lt;&gt;"Sitting Adjourned", "", SUMIF(wh_table[Day], wh_table[[#This Row],[Day]],wh_table[Duration]))</f>
        <v/>
      </c>
      <c r="I326" s="24">
        <f>SUM(INDEX(wh_table[Duration],1):wh_table[[#This Row],[Duration]])</f>
        <v>11.193055555555555</v>
      </c>
      <c r="J32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2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7.7437500000000004</v>
      </c>
    </row>
    <row r="327" spans="1:11" ht="15" customHeight="1" x14ac:dyDescent="0.2">
      <c r="A327" s="25">
        <v>53</v>
      </c>
      <c r="B327" s="21">
        <v>45370</v>
      </c>
      <c r="C327" s="22">
        <v>0.47847222222222219</v>
      </c>
      <c r="D327" s="20" t="s">
        <v>15</v>
      </c>
      <c r="E327" s="23"/>
      <c r="F327" s="20" t="s">
        <v>132</v>
      </c>
      <c r="G327" s="22" cm="1">
        <f t="array" ref="G32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0.12569444444444444</v>
      </c>
      <c r="H327" s="22" t="str">
        <f>IF(wh_table[[#This Row],[Subject 1]]&lt;&gt;"Sitting Adjourned", "", SUMIF(wh_table[Day], wh_table[[#This Row],[Day]],wh_table[Duration]))</f>
        <v/>
      </c>
      <c r="I327" s="24">
        <f>SUM(INDEX(wh_table[Duration],1):wh_table[[#This Row],[Duration]])</f>
        <v>11.31875</v>
      </c>
      <c r="J32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27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328" spans="1:11" ht="15" customHeight="1" x14ac:dyDescent="0.2">
      <c r="A328" s="25">
        <v>53</v>
      </c>
      <c r="B328" s="21">
        <v>45370</v>
      </c>
      <c r="C328" s="22">
        <v>0.60416666666666663</v>
      </c>
      <c r="D328" s="20" t="s">
        <v>124</v>
      </c>
      <c r="E328" s="23" t="s">
        <v>700</v>
      </c>
      <c r="F328" s="20"/>
      <c r="G328" s="22" cm="1">
        <f t="array" ref="G32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328" s="22" t="str">
        <f>IF(wh_table[[#This Row],[Subject 1]]&lt;&gt;"Sitting Adjourned", "", SUMIF(wh_table[Day], wh_table[[#This Row],[Day]],wh_table[Duration]))</f>
        <v/>
      </c>
      <c r="I328" s="24">
        <f>SUM(INDEX(wh_table[Duration],1):wh_table[[#This Row],[Duration]])</f>
        <v>11.38125</v>
      </c>
      <c r="J32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2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7.8062500000000004</v>
      </c>
    </row>
    <row r="329" spans="1:11" ht="15" customHeight="1" x14ac:dyDescent="0.2">
      <c r="A329" s="25">
        <v>53</v>
      </c>
      <c r="B329" s="21">
        <v>45370</v>
      </c>
      <c r="C329" s="22">
        <v>0.66666666666666663</v>
      </c>
      <c r="D329" s="20" t="s">
        <v>124</v>
      </c>
      <c r="E329" s="23" t="s">
        <v>701</v>
      </c>
      <c r="F329" s="20"/>
      <c r="G329" s="22" cm="1">
        <f t="array" ref="G32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329" s="22" t="str">
        <f>IF(wh_table[[#This Row],[Subject 1]]&lt;&gt;"Sitting Adjourned", "", SUMIF(wh_table[Day], wh_table[[#This Row],[Day]],wh_table[Duration]))</f>
        <v/>
      </c>
      <c r="I329" s="24">
        <f>SUM(INDEX(wh_table[Duration],1):wh_table[[#This Row],[Duration]])</f>
        <v>11.402083333333334</v>
      </c>
      <c r="J32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2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7.8270833333333334</v>
      </c>
    </row>
    <row r="330" spans="1:11" ht="15" customHeight="1" x14ac:dyDescent="0.2">
      <c r="A330" s="25">
        <v>53</v>
      </c>
      <c r="B330" s="21">
        <v>45370</v>
      </c>
      <c r="C330" s="22">
        <v>0.6875</v>
      </c>
      <c r="D330" s="20" t="s">
        <v>124</v>
      </c>
      <c r="E330" s="23" t="s">
        <v>702</v>
      </c>
      <c r="F330" s="20"/>
      <c r="G330" s="22" cm="1">
        <f t="array" ref="G33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1.8055555555555602E-2</v>
      </c>
      <c r="H330" s="22" t="str">
        <f>IF(wh_table[[#This Row],[Subject 1]]&lt;&gt;"Sitting Adjourned", "", SUMIF(wh_table[Day], wh_table[[#This Row],[Day]],wh_table[Duration]))</f>
        <v/>
      </c>
      <c r="I330" s="24">
        <f>SUM(INDEX(wh_table[Duration],1):wh_table[[#This Row],[Duration]])</f>
        <v>11.420138888888889</v>
      </c>
      <c r="J33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3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7.8451388888888891</v>
      </c>
    </row>
    <row r="331" spans="1:11" ht="15" customHeight="1" x14ac:dyDescent="0.2">
      <c r="A331" s="25">
        <v>53</v>
      </c>
      <c r="B331" s="21">
        <v>45370</v>
      </c>
      <c r="C331" s="22">
        <v>0.7055555555555556</v>
      </c>
      <c r="D331" s="20" t="s">
        <v>15</v>
      </c>
      <c r="E331" s="23"/>
      <c r="F331" s="20" t="s">
        <v>52</v>
      </c>
      <c r="G331" s="22" cm="1">
        <f t="array" ref="G33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3.125E-2</v>
      </c>
      <c r="H331" s="22" t="str">
        <f>IF(wh_table[[#This Row],[Subject 1]]&lt;&gt;"Sitting Adjourned", "", SUMIF(wh_table[Day], wh_table[[#This Row],[Day]],wh_table[Duration]))</f>
        <v/>
      </c>
      <c r="I331" s="24">
        <f>SUM(INDEX(wh_table[Duration],1):wh_table[[#This Row],[Duration]])</f>
        <v>11.451388888888889</v>
      </c>
      <c r="J33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3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7.8763888888888891</v>
      </c>
    </row>
    <row r="332" spans="1:11" ht="15" customHeight="1" x14ac:dyDescent="0.2">
      <c r="A332" s="25">
        <v>53</v>
      </c>
      <c r="B332" s="21">
        <v>45370</v>
      </c>
      <c r="C332" s="22">
        <v>0.7368055555555556</v>
      </c>
      <c r="D332" s="20" t="s">
        <v>124</v>
      </c>
      <c r="E332" s="23" t="s">
        <v>703</v>
      </c>
      <c r="F332" s="20"/>
      <c r="G332" s="22" cm="1">
        <f t="array" ref="G33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2.1527777777777701E-2</v>
      </c>
      <c r="H332" s="22" t="str">
        <f>IF(wh_table[[#This Row],[Subject 1]]&lt;&gt;"Sitting Adjourned", "", SUMIF(wh_table[Day], wh_table[[#This Row],[Day]],wh_table[Duration]))</f>
        <v/>
      </c>
      <c r="I332" s="24">
        <f>SUM(INDEX(wh_table[Duration],1):wh_table[[#This Row],[Duration]])</f>
        <v>11.472916666666666</v>
      </c>
      <c r="J33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3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7.8979166666666671</v>
      </c>
    </row>
    <row r="333" spans="1:11" ht="15" customHeight="1" x14ac:dyDescent="0.2">
      <c r="A333" s="25">
        <v>53</v>
      </c>
      <c r="B333" s="21">
        <v>45370</v>
      </c>
      <c r="C333" s="22">
        <v>0.7583333333333333</v>
      </c>
      <c r="D333" s="20" t="s">
        <v>127</v>
      </c>
      <c r="E333" s="23"/>
      <c r="F333" s="20"/>
      <c r="G333" s="22" t="str" cm="1">
        <f t="array" ref="G33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333" s="22">
        <f>IF(wh_table[[#This Row],[Subject 1]]&lt;&gt;"Sitting Adjourned", "", SUMIF(wh_table[Day], wh_table[[#This Row],[Day]],wh_table[Duration]))</f>
        <v>0.36249999999999999</v>
      </c>
      <c r="I333" s="24">
        <f>SUM(INDEX(wh_table[Duration],1):wh_table[[#This Row],[Duration]])</f>
        <v>11.472916666666666</v>
      </c>
      <c r="J333" s="22">
        <f>IF(wh_table[[#This Row],[Subject 1]]&lt;&gt;"Sitting Adjourned", "", SUMIFS(wh_table[Duration], wh_table[Day], wh_table[[#This Row],[Day]], wh_table[Tags], "&lt;&gt;[Questions]", wh_table[Tags], "&lt;&gt;[Questions][Divisions]"))</f>
        <v>0.23680555555555555</v>
      </c>
      <c r="K33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7.8979166666666671</v>
      </c>
    </row>
    <row r="334" spans="1:11" ht="15" customHeight="1" x14ac:dyDescent="0.2">
      <c r="A334" s="25">
        <v>54</v>
      </c>
      <c r="B334" s="21">
        <v>45371</v>
      </c>
      <c r="C334" s="22">
        <v>0.39583333333333331</v>
      </c>
      <c r="D334" s="20" t="s">
        <v>124</v>
      </c>
      <c r="E334" s="23" t="s">
        <v>704</v>
      </c>
      <c r="F334" s="20"/>
      <c r="G334" s="22" cm="1">
        <f t="array" ref="G33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5.7638888888888906E-2</v>
      </c>
      <c r="H334" s="22" t="str">
        <f>IF(wh_table[[#This Row],[Subject 1]]&lt;&gt;"Sitting Adjourned", "", SUMIF(wh_table[Day], wh_table[[#This Row],[Day]],wh_table[Duration]))</f>
        <v/>
      </c>
      <c r="I334" s="24">
        <f>SUM(INDEX(wh_table[Duration],1):wh_table[[#This Row],[Duration]])</f>
        <v>11.530555555555555</v>
      </c>
      <c r="J33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3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7.9555555555555557</v>
      </c>
    </row>
    <row r="335" spans="1:11" ht="15" customHeight="1" x14ac:dyDescent="0.2">
      <c r="A335" s="25">
        <v>54</v>
      </c>
      <c r="B335" s="21">
        <v>45371</v>
      </c>
      <c r="C335" s="22">
        <v>0.45347222222222222</v>
      </c>
      <c r="D335" s="20" t="s">
        <v>15</v>
      </c>
      <c r="E335" s="23"/>
      <c r="F335" s="20"/>
      <c r="G335" s="22" cm="1">
        <f t="array" ref="G33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4.8611111111110938E-3</v>
      </c>
      <c r="H335" s="22" t="str">
        <f>IF(wh_table[[#This Row],[Subject 1]]&lt;&gt;"Sitting Adjourned", "", SUMIF(wh_table[Day], wh_table[[#This Row],[Day]],wh_table[Duration]))</f>
        <v/>
      </c>
      <c r="I335" s="24">
        <f>SUM(INDEX(wh_table[Duration],1):wh_table[[#This Row],[Duration]])</f>
        <v>11.535416666666666</v>
      </c>
      <c r="J33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3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7.9604166666666671</v>
      </c>
    </row>
    <row r="336" spans="1:11" ht="15" customHeight="1" x14ac:dyDescent="0.2">
      <c r="A336" s="25">
        <v>54</v>
      </c>
      <c r="B336" s="21">
        <v>45371</v>
      </c>
      <c r="C336" s="22">
        <v>0.45833333333333331</v>
      </c>
      <c r="D336" s="20" t="s">
        <v>124</v>
      </c>
      <c r="E336" s="23" t="s">
        <v>705</v>
      </c>
      <c r="F336" s="20"/>
      <c r="G336" s="22" cm="1">
        <f t="array" ref="G33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336" s="22" t="str">
        <f>IF(wh_table[[#This Row],[Subject 1]]&lt;&gt;"Sitting Adjourned", "", SUMIF(wh_table[Day], wh_table[[#This Row],[Day]],wh_table[Duration]))</f>
        <v/>
      </c>
      <c r="I336" s="24">
        <f>SUM(INDEX(wh_table[Duration],1):wh_table[[#This Row],[Duration]])</f>
        <v>11.55625</v>
      </c>
      <c r="J33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3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7.9812500000000002</v>
      </c>
    </row>
    <row r="337" spans="1:11" ht="15" customHeight="1" x14ac:dyDescent="0.2">
      <c r="A337" s="25">
        <v>54</v>
      </c>
      <c r="B337" s="21">
        <v>45371</v>
      </c>
      <c r="C337" s="22">
        <v>0.47916666666666669</v>
      </c>
      <c r="D337" s="20" t="s">
        <v>15</v>
      </c>
      <c r="E337" s="23"/>
      <c r="F337" s="20" t="s">
        <v>132</v>
      </c>
      <c r="G337" s="22" cm="1">
        <f t="array" ref="G33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0.12499999999999994</v>
      </c>
      <c r="H337" s="22" t="str">
        <f>IF(wh_table[[#This Row],[Subject 1]]&lt;&gt;"Sitting Adjourned", "", SUMIF(wh_table[Day], wh_table[[#This Row],[Day]],wh_table[Duration]))</f>
        <v/>
      </c>
      <c r="I337" s="24">
        <f>SUM(INDEX(wh_table[Duration],1):wh_table[[#This Row],[Duration]])</f>
        <v>11.68125</v>
      </c>
      <c r="J33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37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338" spans="1:11" ht="15" customHeight="1" x14ac:dyDescent="0.2">
      <c r="A338" s="25">
        <v>54</v>
      </c>
      <c r="B338" s="21">
        <v>45371</v>
      </c>
      <c r="C338" s="22">
        <v>0.60416666666666663</v>
      </c>
      <c r="D338" s="20" t="s">
        <v>124</v>
      </c>
      <c r="E338" s="23" t="s">
        <v>706</v>
      </c>
      <c r="F338" s="20"/>
      <c r="G338" s="22" cm="1">
        <f t="array" ref="G33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4.2361111111111183E-2</v>
      </c>
      <c r="H338" s="22" t="str">
        <f>IF(wh_table[[#This Row],[Subject 1]]&lt;&gt;"Sitting Adjourned", "", SUMIF(wh_table[Day], wh_table[[#This Row],[Day]],wh_table[Duration]))</f>
        <v/>
      </c>
      <c r="I338" s="24">
        <f>SUM(INDEX(wh_table[Duration],1):wh_table[[#This Row],[Duration]])</f>
        <v>11.723611111111111</v>
      </c>
      <c r="J33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3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8.0236111111111121</v>
      </c>
    </row>
    <row r="339" spans="1:11" ht="15" customHeight="1" x14ac:dyDescent="0.2">
      <c r="A339" s="25">
        <v>54</v>
      </c>
      <c r="B339" s="21">
        <v>45371</v>
      </c>
      <c r="C339" s="22">
        <v>0.64652777777777781</v>
      </c>
      <c r="D339" s="20" t="s">
        <v>15</v>
      </c>
      <c r="E339" s="23"/>
      <c r="F339" s="20"/>
      <c r="G339" s="22" cm="1">
        <f t="array" ref="G33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2.0138888888888817E-2</v>
      </c>
      <c r="H339" s="22" t="str">
        <f>IF(wh_table[[#This Row],[Subject 1]]&lt;&gt;"Sitting Adjourned", "", SUMIF(wh_table[Day], wh_table[[#This Row],[Day]],wh_table[Duration]))</f>
        <v/>
      </c>
      <c r="I339" s="24">
        <f>SUM(INDEX(wh_table[Duration],1):wh_table[[#This Row],[Duration]])</f>
        <v>11.74375</v>
      </c>
      <c r="J33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3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8.0437500000000011</v>
      </c>
    </row>
    <row r="340" spans="1:11" ht="15" customHeight="1" x14ac:dyDescent="0.2">
      <c r="A340" s="25">
        <v>54</v>
      </c>
      <c r="B340" s="21">
        <v>45371</v>
      </c>
      <c r="C340" s="22">
        <v>0.66666666666666663</v>
      </c>
      <c r="D340" s="20" t="s">
        <v>124</v>
      </c>
      <c r="E340" s="23" t="s">
        <v>707</v>
      </c>
      <c r="F340" s="20"/>
      <c r="G340" s="22" cm="1">
        <f t="array" ref="G34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340" s="22" t="str">
        <f>IF(wh_table[[#This Row],[Subject 1]]&lt;&gt;"Sitting Adjourned", "", SUMIF(wh_table[Day], wh_table[[#This Row],[Day]],wh_table[Duration]))</f>
        <v/>
      </c>
      <c r="I340" s="24">
        <f>SUM(INDEX(wh_table[Duration],1):wh_table[[#This Row],[Duration]])</f>
        <v>11.764583333333334</v>
      </c>
      <c r="J34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4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8.064583333333335</v>
      </c>
    </row>
    <row r="341" spans="1:11" ht="15" customHeight="1" x14ac:dyDescent="0.2">
      <c r="A341" s="25">
        <v>54</v>
      </c>
      <c r="B341" s="21">
        <v>45371</v>
      </c>
      <c r="C341" s="22">
        <v>0.6875</v>
      </c>
      <c r="D341" s="20" t="s">
        <v>124</v>
      </c>
      <c r="E341" s="23" t="s">
        <v>708</v>
      </c>
      <c r="F341" s="20"/>
      <c r="G341" s="22" cm="1">
        <f t="array" ref="G34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2.8472222222222232E-2</v>
      </c>
      <c r="H341" s="22" t="str">
        <f>IF(wh_table[[#This Row],[Subject 1]]&lt;&gt;"Sitting Adjourned", "", SUMIF(wh_table[Day], wh_table[[#This Row],[Day]],wh_table[Duration]))</f>
        <v/>
      </c>
      <c r="I341" s="24">
        <f>SUM(INDEX(wh_table[Duration],1):wh_table[[#This Row],[Duration]])</f>
        <v>11.793055555555556</v>
      </c>
      <c r="J34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4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8.0930555555555568</v>
      </c>
    </row>
    <row r="342" spans="1:11" ht="15" customHeight="1" x14ac:dyDescent="0.2">
      <c r="A342" s="25">
        <v>54</v>
      </c>
      <c r="B342" s="21">
        <v>45371</v>
      </c>
      <c r="C342" s="22">
        <v>0.71597222222222223</v>
      </c>
      <c r="D342" s="20" t="s">
        <v>127</v>
      </c>
      <c r="E342" s="23"/>
      <c r="F342" s="20"/>
      <c r="G342" s="22" t="str" cm="1">
        <f t="array" ref="G34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342" s="22">
        <f>IF(wh_table[[#This Row],[Subject 1]]&lt;&gt;"Sitting Adjourned", "", SUMIF(wh_table[Day], wh_table[[#This Row],[Day]],wh_table[Duration]))</f>
        <v>0.32013888888888892</v>
      </c>
      <c r="I342" s="24">
        <f>SUM(INDEX(wh_table[Duration],1):wh_table[[#This Row],[Duration]])</f>
        <v>11.793055555555556</v>
      </c>
      <c r="J342" s="22">
        <f>IF(wh_table[[#This Row],[Subject 1]]&lt;&gt;"Sitting Adjourned", "", SUMIFS(wh_table[Duration], wh_table[Day], wh_table[[#This Row],[Day]], wh_table[Tags], "&lt;&gt;[Questions]", wh_table[Tags], "&lt;&gt;[Questions][Divisions]"))</f>
        <v>0.19513888888888897</v>
      </c>
      <c r="K34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8.0930555555555568</v>
      </c>
    </row>
    <row r="343" spans="1:11" ht="15" customHeight="1" x14ac:dyDescent="0.2">
      <c r="A343" s="25">
        <v>55</v>
      </c>
      <c r="B343" s="21">
        <v>45372</v>
      </c>
      <c r="C343" s="22">
        <v>0.5625</v>
      </c>
      <c r="D343" s="20" t="s">
        <v>161</v>
      </c>
      <c r="E343" s="23" t="s">
        <v>709</v>
      </c>
      <c r="F343" s="20"/>
      <c r="G343" s="22" cm="1">
        <f t="array" ref="G34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6.8055555555555536E-2</v>
      </c>
      <c r="H343" s="22" t="str">
        <f>IF(wh_table[[#This Row],[Subject 1]]&lt;&gt;"Sitting Adjourned", "", SUMIF(wh_table[Day], wh_table[[#This Row],[Day]],wh_table[Duration]))</f>
        <v/>
      </c>
      <c r="I343" s="24">
        <f>SUM(INDEX(wh_table[Duration],1):wh_table[[#This Row],[Duration]])</f>
        <v>11.861111111111111</v>
      </c>
      <c r="J34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4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8.1611111111111114</v>
      </c>
    </row>
    <row r="344" spans="1:11" ht="15" customHeight="1" x14ac:dyDescent="0.2">
      <c r="A344" s="25">
        <v>55</v>
      </c>
      <c r="B344" s="21">
        <v>45372</v>
      </c>
      <c r="C344" s="22">
        <v>0.63055555555555554</v>
      </c>
      <c r="D344" s="20" t="s">
        <v>127</v>
      </c>
      <c r="E344" s="23"/>
      <c r="F344" s="20"/>
      <c r="G344" s="22" t="str" cm="1">
        <f t="array" ref="G34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344" s="22">
        <f>IF(wh_table[[#This Row],[Subject 1]]&lt;&gt;"Sitting Adjourned", "", SUMIF(wh_table[Day], wh_table[[#This Row],[Day]],wh_table[Duration]))</f>
        <v>6.8055555555555536E-2</v>
      </c>
      <c r="I344" s="24">
        <f>SUM(INDEX(wh_table[Duration],1):wh_table[[#This Row],[Duration]])</f>
        <v>11.861111111111111</v>
      </c>
      <c r="J344" s="22">
        <f>IF(wh_table[[#This Row],[Subject 1]]&lt;&gt;"Sitting Adjourned", "", SUMIFS(wh_table[Duration], wh_table[Day], wh_table[[#This Row],[Day]], wh_table[Tags], "&lt;&gt;[Questions]", wh_table[Tags], "&lt;&gt;[Questions][Divisions]"))</f>
        <v>6.8055555555555536E-2</v>
      </c>
      <c r="K34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8.1611111111111114</v>
      </c>
    </row>
    <row r="345" spans="1:11" ht="15" customHeight="1" x14ac:dyDescent="0.2">
      <c r="A345" s="25">
        <v>56</v>
      </c>
      <c r="B345" s="21">
        <v>45376</v>
      </c>
      <c r="C345" s="22">
        <v>0.6875</v>
      </c>
      <c r="D345" s="20" t="s">
        <v>128</v>
      </c>
      <c r="E345" s="23" t="s">
        <v>710</v>
      </c>
      <c r="F345" s="20"/>
      <c r="G345" s="22" cm="1">
        <f t="array" ref="G34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5.0694444444444375E-2</v>
      </c>
      <c r="H345" s="22" t="str">
        <f>IF(wh_table[[#This Row],[Subject 1]]&lt;&gt;"Sitting Adjourned", "", SUMIF(wh_table[Day], wh_table[[#This Row],[Day]],wh_table[Duration]))</f>
        <v/>
      </c>
      <c r="I345" s="24">
        <f>SUM(INDEX(wh_table[Duration],1):wh_table[[#This Row],[Duration]])</f>
        <v>11.911805555555555</v>
      </c>
      <c r="J34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4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8.2118055555555554</v>
      </c>
    </row>
    <row r="346" spans="1:11" ht="15" customHeight="1" x14ac:dyDescent="0.2">
      <c r="A346" s="25">
        <v>56</v>
      </c>
      <c r="B346" s="21">
        <v>45376</v>
      </c>
      <c r="C346" s="22">
        <v>0.73819444444444438</v>
      </c>
      <c r="D346" s="20" t="s">
        <v>127</v>
      </c>
      <c r="E346" s="23"/>
      <c r="F346" s="20"/>
      <c r="G346" s="22" t="str" cm="1">
        <f t="array" ref="G34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346" s="22">
        <f>IF(wh_table[[#This Row],[Subject 1]]&lt;&gt;"Sitting Adjourned", "", SUMIF(wh_table[Day], wh_table[[#This Row],[Day]],wh_table[Duration]))</f>
        <v>5.0694444444444375E-2</v>
      </c>
      <c r="I346" s="24">
        <f>SUM(INDEX(wh_table[Duration],1):wh_table[[#This Row],[Duration]])</f>
        <v>11.911805555555555</v>
      </c>
      <c r="J346" s="22">
        <f>IF(wh_table[[#This Row],[Subject 1]]&lt;&gt;"Sitting Adjourned", "", SUMIFS(wh_table[Duration], wh_table[Day], wh_table[[#This Row],[Day]], wh_table[Tags], "&lt;&gt;[Questions]", wh_table[Tags], "&lt;&gt;[Questions][Divisions]"))</f>
        <v>5.0694444444444375E-2</v>
      </c>
      <c r="K34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8.2118055555555554</v>
      </c>
    </row>
    <row r="347" spans="1:11" ht="15" customHeight="1" x14ac:dyDescent="0.2">
      <c r="A347" s="25">
        <v>57</v>
      </c>
      <c r="B347" s="21">
        <v>45377</v>
      </c>
      <c r="C347" s="22">
        <v>0.39583333333333331</v>
      </c>
      <c r="D347" s="20" t="s">
        <v>124</v>
      </c>
      <c r="E347" s="23" t="s">
        <v>711</v>
      </c>
      <c r="F347" s="20"/>
      <c r="G347" s="22" cm="1">
        <f t="array" ref="G34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5.6250000000000022E-2</v>
      </c>
      <c r="H347" s="22" t="str">
        <f>IF(wh_table[[#This Row],[Subject 1]]&lt;&gt;"Sitting Adjourned", "", SUMIF(wh_table[Day], wh_table[[#This Row],[Day]],wh_table[Duration]))</f>
        <v/>
      </c>
      <c r="I347" s="24">
        <f>SUM(INDEX(wh_table[Duration],1):wh_table[[#This Row],[Duration]])</f>
        <v>11.968055555555555</v>
      </c>
      <c r="J34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4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8.2680555555555557</v>
      </c>
    </row>
    <row r="348" spans="1:11" ht="15" customHeight="1" x14ac:dyDescent="0.2">
      <c r="A348" s="25">
        <v>57</v>
      </c>
      <c r="B348" s="21">
        <v>45377</v>
      </c>
      <c r="C348" s="22">
        <v>0.45208333333333334</v>
      </c>
      <c r="D348" s="20" t="s">
        <v>15</v>
      </c>
      <c r="E348" s="23"/>
      <c r="F348" s="20"/>
      <c r="G348" s="22" cm="1">
        <f t="array" ref="G34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6.2499999999999778E-3</v>
      </c>
      <c r="H348" s="22" t="str">
        <f>IF(wh_table[[#This Row],[Subject 1]]&lt;&gt;"Sitting Adjourned", "", SUMIF(wh_table[Day], wh_table[[#This Row],[Day]],wh_table[Duration]))</f>
        <v/>
      </c>
      <c r="I348" s="24">
        <f>SUM(INDEX(wh_table[Duration],1):wh_table[[#This Row],[Duration]])</f>
        <v>11.974305555555555</v>
      </c>
      <c r="J34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4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8.2743055555555554</v>
      </c>
    </row>
    <row r="349" spans="1:11" ht="15" customHeight="1" x14ac:dyDescent="0.2">
      <c r="A349" s="25">
        <v>57</v>
      </c>
      <c r="B349" s="21">
        <v>45377</v>
      </c>
      <c r="C349" s="22">
        <v>0.45833333333333331</v>
      </c>
      <c r="D349" s="20" t="s">
        <v>124</v>
      </c>
      <c r="E349" s="23" t="s">
        <v>712</v>
      </c>
      <c r="F349" s="20"/>
      <c r="G349" s="22" cm="1">
        <f t="array" ref="G34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2.0138888888888873E-2</v>
      </c>
      <c r="H349" s="22" t="str">
        <f>IF(wh_table[[#This Row],[Subject 1]]&lt;&gt;"Sitting Adjourned", "", SUMIF(wh_table[Day], wh_table[[#This Row],[Day]],wh_table[Duration]))</f>
        <v/>
      </c>
      <c r="I349" s="24">
        <f>SUM(INDEX(wh_table[Duration],1):wh_table[[#This Row],[Duration]])</f>
        <v>11.994444444444444</v>
      </c>
      <c r="J34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4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8.2944444444444443</v>
      </c>
    </row>
    <row r="350" spans="1:11" ht="15" customHeight="1" x14ac:dyDescent="0.2">
      <c r="A350" s="25">
        <v>57</v>
      </c>
      <c r="B350" s="21">
        <v>45377</v>
      </c>
      <c r="C350" s="22">
        <v>0.47847222222222219</v>
      </c>
      <c r="D350" s="20" t="s">
        <v>15</v>
      </c>
      <c r="E350" s="23"/>
      <c r="F350" s="20" t="s">
        <v>132</v>
      </c>
      <c r="G350" s="22" cm="1">
        <f t="array" ref="G35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0.12569444444444444</v>
      </c>
      <c r="H350" s="22" t="str">
        <f>IF(wh_table[[#This Row],[Subject 1]]&lt;&gt;"Sitting Adjourned", "", SUMIF(wh_table[Day], wh_table[[#This Row],[Day]],wh_table[Duration]))</f>
        <v/>
      </c>
      <c r="I350" s="24">
        <f>SUM(INDEX(wh_table[Duration],1):wh_table[[#This Row],[Duration]])</f>
        <v>12.120138888888889</v>
      </c>
      <c r="J35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50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351" spans="1:11" ht="15" customHeight="1" x14ac:dyDescent="0.2">
      <c r="A351" s="25">
        <v>57</v>
      </c>
      <c r="B351" s="21">
        <v>45377</v>
      </c>
      <c r="C351" s="22">
        <v>0.60416666666666663</v>
      </c>
      <c r="D351" s="20" t="s">
        <v>124</v>
      </c>
      <c r="E351" s="23" t="s">
        <v>713</v>
      </c>
      <c r="F351" s="20"/>
      <c r="G351" s="22" cm="1">
        <f t="array" ref="G35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5.0000000000000044E-2</v>
      </c>
      <c r="H351" s="22" t="str">
        <f>IF(wh_table[[#This Row],[Subject 1]]&lt;&gt;"Sitting Adjourned", "", SUMIF(wh_table[Day], wh_table[[#This Row],[Day]],wh_table[Duration]))</f>
        <v/>
      </c>
      <c r="I351" s="24">
        <f>SUM(INDEX(wh_table[Duration],1):wh_table[[#This Row],[Duration]])</f>
        <v>12.170138888888889</v>
      </c>
      <c r="J35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5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8.344444444444445</v>
      </c>
    </row>
    <row r="352" spans="1:11" ht="15" customHeight="1" x14ac:dyDescent="0.2">
      <c r="A352" s="25">
        <v>57</v>
      </c>
      <c r="B352" s="21">
        <v>45377</v>
      </c>
      <c r="C352" s="22">
        <v>0.65416666666666667</v>
      </c>
      <c r="D352" s="20" t="s">
        <v>15</v>
      </c>
      <c r="E352" s="23"/>
      <c r="F352" s="20"/>
      <c r="G352" s="22" cm="1">
        <f t="array" ref="G35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1.2499999999999956E-2</v>
      </c>
      <c r="H352" s="22" t="str">
        <f>IF(wh_table[[#This Row],[Subject 1]]&lt;&gt;"Sitting Adjourned", "", SUMIF(wh_table[Day], wh_table[[#This Row],[Day]],wh_table[Duration]))</f>
        <v/>
      </c>
      <c r="I352" s="24">
        <f>SUM(INDEX(wh_table[Duration],1):wh_table[[#This Row],[Duration]])</f>
        <v>12.182638888888889</v>
      </c>
      <c r="J35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5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8.3569444444444443</v>
      </c>
    </row>
    <row r="353" spans="1:11" ht="15" customHeight="1" x14ac:dyDescent="0.2">
      <c r="A353" s="25">
        <v>57</v>
      </c>
      <c r="B353" s="21">
        <v>45377</v>
      </c>
      <c r="C353" s="22">
        <v>0.66666666666666663</v>
      </c>
      <c r="D353" s="20" t="s">
        <v>124</v>
      </c>
      <c r="E353" s="23" t="s">
        <v>714</v>
      </c>
      <c r="F353" s="20"/>
      <c r="G353" s="22" cm="1">
        <f t="array" ref="G35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1.8055555555555602E-2</v>
      </c>
      <c r="H353" s="22" t="str">
        <f>IF(wh_table[[#This Row],[Subject 1]]&lt;&gt;"Sitting Adjourned", "", SUMIF(wh_table[Day], wh_table[[#This Row],[Day]],wh_table[Duration]))</f>
        <v/>
      </c>
      <c r="I353" s="24">
        <f>SUM(INDEX(wh_table[Duration],1):wh_table[[#This Row],[Duration]])</f>
        <v>12.200694444444444</v>
      </c>
      <c r="J35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5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8.375</v>
      </c>
    </row>
    <row r="354" spans="1:11" ht="15" customHeight="1" x14ac:dyDescent="0.2">
      <c r="A354" s="25">
        <v>57</v>
      </c>
      <c r="B354" s="21">
        <v>45377</v>
      </c>
      <c r="C354" s="22">
        <v>0.68472222222222223</v>
      </c>
      <c r="D354" s="20" t="s">
        <v>15</v>
      </c>
      <c r="E354" s="23"/>
      <c r="F354" s="20"/>
      <c r="G354" s="22" cm="1">
        <f t="array" ref="G35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2.7777777777777679E-3</v>
      </c>
      <c r="H354" s="22" t="str">
        <f>IF(wh_table[[#This Row],[Subject 1]]&lt;&gt;"Sitting Adjourned", "", SUMIF(wh_table[Day], wh_table[[#This Row],[Day]],wh_table[Duration]))</f>
        <v/>
      </c>
      <c r="I354" s="24">
        <f>SUM(INDEX(wh_table[Duration],1):wh_table[[#This Row],[Duration]])</f>
        <v>12.203472222222222</v>
      </c>
      <c r="J35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5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8.3777777777777782</v>
      </c>
    </row>
    <row r="355" spans="1:11" ht="15" customHeight="1" x14ac:dyDescent="0.2">
      <c r="A355" s="25">
        <v>57</v>
      </c>
      <c r="B355" s="21">
        <v>45377</v>
      </c>
      <c r="C355" s="22">
        <v>0.6875</v>
      </c>
      <c r="D355" s="20" t="s">
        <v>124</v>
      </c>
      <c r="E355" s="23" t="s">
        <v>715</v>
      </c>
      <c r="F355" s="20"/>
      <c r="G355" s="22" cm="1">
        <f t="array" ref="G35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1.3194444444444398E-2</v>
      </c>
      <c r="H355" s="22" t="str">
        <f>IF(wh_table[[#This Row],[Subject 1]]&lt;&gt;"Sitting Adjourned", "", SUMIF(wh_table[Day], wh_table[[#This Row],[Day]],wh_table[Duration]))</f>
        <v/>
      </c>
      <c r="I355" s="24">
        <f>SUM(INDEX(wh_table[Duration],1):wh_table[[#This Row],[Duration]])</f>
        <v>12.216666666666667</v>
      </c>
      <c r="J35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5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8.3909722222222225</v>
      </c>
    </row>
    <row r="356" spans="1:11" ht="15" customHeight="1" x14ac:dyDescent="0.2">
      <c r="A356" s="25">
        <v>57</v>
      </c>
      <c r="B356" s="21">
        <v>45377</v>
      </c>
      <c r="C356" s="22">
        <v>0.7006944444444444</v>
      </c>
      <c r="D356" s="20" t="s">
        <v>148</v>
      </c>
      <c r="E356" s="23" t="s">
        <v>716</v>
      </c>
      <c r="F356" s="20"/>
      <c r="G356" s="22" cm="1">
        <f t="array" ref="G35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6.9444444444444198E-4</v>
      </c>
      <c r="H356" s="22" t="str">
        <f>IF(wh_table[[#This Row],[Subject 1]]&lt;&gt;"Sitting Adjourned", "", SUMIF(wh_table[Day], wh_table[[#This Row],[Day]],wh_table[Duration]))</f>
        <v/>
      </c>
      <c r="I356" s="24">
        <f>SUM(INDEX(wh_table[Duration],1):wh_table[[#This Row],[Duration]])</f>
        <v>12.217361111111112</v>
      </c>
      <c r="J35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5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8.3916666666666675</v>
      </c>
    </row>
    <row r="357" spans="1:11" ht="15" customHeight="1" x14ac:dyDescent="0.2">
      <c r="A357" s="25">
        <v>57</v>
      </c>
      <c r="B357" s="21">
        <v>45377</v>
      </c>
      <c r="C357" s="22">
        <v>0.70138888888888884</v>
      </c>
      <c r="D357" s="20" t="s">
        <v>124</v>
      </c>
      <c r="E357" s="23" t="s">
        <v>717</v>
      </c>
      <c r="F357" s="20"/>
      <c r="G357" s="22" cm="1">
        <f t="array" ref="G35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2.777777777777779E-2</v>
      </c>
      <c r="H357" s="22" t="str">
        <f>IF(wh_table[[#This Row],[Subject 1]]&lt;&gt;"Sitting Adjourned", "", SUMIF(wh_table[Day], wh_table[[#This Row],[Day]],wh_table[Duration]))</f>
        <v/>
      </c>
      <c r="I357" s="24">
        <f>SUM(INDEX(wh_table[Duration],1):wh_table[[#This Row],[Duration]])</f>
        <v>12.24513888888889</v>
      </c>
      <c r="J35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5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8.4194444444444461</v>
      </c>
    </row>
    <row r="358" spans="1:11" ht="15" customHeight="1" x14ac:dyDescent="0.2">
      <c r="A358" s="25">
        <v>57</v>
      </c>
      <c r="B358" s="21">
        <v>45377</v>
      </c>
      <c r="C358" s="22">
        <v>0.72916666666666663</v>
      </c>
      <c r="D358" s="20" t="s">
        <v>127</v>
      </c>
      <c r="E358" s="23"/>
      <c r="F358" s="20"/>
      <c r="G358" s="22" t="str" cm="1">
        <f t="array" ref="G35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358" s="22">
        <f>IF(wh_table[[#This Row],[Subject 1]]&lt;&gt;"Sitting Adjourned", "", SUMIF(wh_table[Day], wh_table[[#This Row],[Day]],wh_table[Duration]))</f>
        <v>0.33333333333333331</v>
      </c>
      <c r="I358" s="24">
        <f>SUM(INDEX(wh_table[Duration],1):wh_table[[#This Row],[Duration]])</f>
        <v>12.24513888888889</v>
      </c>
      <c r="J358" s="22">
        <f>IF(wh_table[[#This Row],[Subject 1]]&lt;&gt;"Sitting Adjourned", "", SUMIFS(wh_table[Duration], wh_table[Day], wh_table[[#This Row],[Day]], wh_table[Tags], "&lt;&gt;[Questions]", wh_table[Tags], "&lt;&gt;[Questions][Divisions]"))</f>
        <v>0.20763888888888887</v>
      </c>
      <c r="K35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8.4194444444444461</v>
      </c>
    </row>
    <row r="359" spans="1:11" ht="15" customHeight="1" x14ac:dyDescent="0.2">
      <c r="A359" s="25">
        <v>58</v>
      </c>
      <c r="B359" s="21">
        <v>45398</v>
      </c>
      <c r="C359" s="22">
        <v>0.39583333333333331</v>
      </c>
      <c r="D359" s="20" t="s">
        <v>124</v>
      </c>
      <c r="E359" s="23" t="s">
        <v>718</v>
      </c>
      <c r="F359" s="20"/>
      <c r="G359" s="22" cm="1">
        <f t="array" ref="G35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359" s="22" t="str">
        <f>IF(wh_table[[#This Row],[Subject 1]]&lt;&gt;"Sitting Adjourned", "", SUMIF(wh_table[Day], wh_table[[#This Row],[Day]],wh_table[Duration]))</f>
        <v/>
      </c>
      <c r="I359" s="24">
        <f>SUM(INDEX(wh_table[Duration],1):wh_table[[#This Row],[Duration]])</f>
        <v>12.30763888888889</v>
      </c>
      <c r="J35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5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8.4819444444444461</v>
      </c>
    </row>
    <row r="360" spans="1:11" ht="15" customHeight="1" x14ac:dyDescent="0.2">
      <c r="A360" s="25">
        <v>58</v>
      </c>
      <c r="B360" s="21">
        <v>45398</v>
      </c>
      <c r="C360" s="22">
        <v>0.45833333333333331</v>
      </c>
      <c r="D360" s="20" t="s">
        <v>124</v>
      </c>
      <c r="E360" s="23" t="s">
        <v>719</v>
      </c>
      <c r="F360" s="20"/>
      <c r="G360" s="22" cm="1">
        <f t="array" ref="G36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1.8749999999999989E-2</v>
      </c>
      <c r="H360" s="22" t="str">
        <f>IF(wh_table[[#This Row],[Subject 1]]&lt;&gt;"Sitting Adjourned", "", SUMIF(wh_table[Day], wh_table[[#This Row],[Day]],wh_table[Duration]))</f>
        <v/>
      </c>
      <c r="I360" s="24">
        <f>SUM(INDEX(wh_table[Duration],1):wh_table[[#This Row],[Duration]])</f>
        <v>12.326388888888891</v>
      </c>
      <c r="J36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6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8.5006944444444468</v>
      </c>
    </row>
    <row r="361" spans="1:11" ht="15" customHeight="1" x14ac:dyDescent="0.2">
      <c r="A361" s="25">
        <v>58</v>
      </c>
      <c r="B361" s="21">
        <v>45398</v>
      </c>
      <c r="C361" s="22">
        <v>0.4770833333333333</v>
      </c>
      <c r="D361" s="20" t="s">
        <v>15</v>
      </c>
      <c r="E361" s="23"/>
      <c r="F361" s="20" t="s">
        <v>132</v>
      </c>
      <c r="G361" s="22" cm="1">
        <f t="array" ref="G36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0.12708333333333333</v>
      </c>
      <c r="H361" s="22" t="str">
        <f>IF(wh_table[[#This Row],[Subject 1]]&lt;&gt;"Sitting Adjourned", "", SUMIF(wh_table[Day], wh_table[[#This Row],[Day]],wh_table[Duration]))</f>
        <v/>
      </c>
      <c r="I361" s="24">
        <f>SUM(INDEX(wh_table[Duration],1):wh_table[[#This Row],[Duration]])</f>
        <v>12.453472222222224</v>
      </c>
      <c r="J36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61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362" spans="1:11" ht="15" customHeight="1" x14ac:dyDescent="0.2">
      <c r="A362" s="25">
        <v>58</v>
      </c>
      <c r="B362" s="21">
        <v>45398</v>
      </c>
      <c r="C362" s="22">
        <v>0.60416666666666663</v>
      </c>
      <c r="D362" s="20" t="s">
        <v>124</v>
      </c>
      <c r="E362" s="23" t="s">
        <v>720</v>
      </c>
      <c r="F362" s="20"/>
      <c r="G362" s="22" cm="1">
        <f t="array" ref="G36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5.0694444444444486E-2</v>
      </c>
      <c r="H362" s="22" t="str">
        <f>IF(wh_table[[#This Row],[Subject 1]]&lt;&gt;"Sitting Adjourned", "", SUMIF(wh_table[Day], wh_table[[#This Row],[Day]],wh_table[Duration]))</f>
        <v/>
      </c>
      <c r="I362" s="24">
        <f>SUM(INDEX(wh_table[Duration],1):wh_table[[#This Row],[Duration]])</f>
        <v>12.504166666666668</v>
      </c>
      <c r="J36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6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8.5513888888888907</v>
      </c>
    </row>
    <row r="363" spans="1:11" ht="15" customHeight="1" x14ac:dyDescent="0.2">
      <c r="A363" s="25">
        <v>58</v>
      </c>
      <c r="B363" s="21">
        <v>45398</v>
      </c>
      <c r="C363" s="22">
        <v>0.65486111111111112</v>
      </c>
      <c r="D363" s="20" t="s">
        <v>15</v>
      </c>
      <c r="E363" s="23"/>
      <c r="F363" s="20"/>
      <c r="G363" s="22" cm="1">
        <f t="array" ref="G36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1.1805555555555514E-2</v>
      </c>
      <c r="H363" s="22" t="str">
        <f>IF(wh_table[[#This Row],[Subject 1]]&lt;&gt;"Sitting Adjourned", "", SUMIF(wh_table[Day], wh_table[[#This Row],[Day]],wh_table[Duration]))</f>
        <v/>
      </c>
      <c r="I363" s="24">
        <f>SUM(INDEX(wh_table[Duration],1):wh_table[[#This Row],[Duration]])</f>
        <v>12.515972222222224</v>
      </c>
      <c r="J36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6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8.5631944444444468</v>
      </c>
    </row>
    <row r="364" spans="1:11" ht="15" customHeight="1" x14ac:dyDescent="0.2">
      <c r="A364" s="25">
        <v>58</v>
      </c>
      <c r="B364" s="21">
        <v>45398</v>
      </c>
      <c r="C364" s="22">
        <v>0.66666666666666663</v>
      </c>
      <c r="D364" s="20" t="s">
        <v>124</v>
      </c>
      <c r="E364" s="23" t="s">
        <v>721</v>
      </c>
      <c r="F364" s="20"/>
      <c r="G364" s="22" cm="1">
        <f t="array" ref="G36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1.388888888888884E-2</v>
      </c>
      <c r="H364" s="22" t="str">
        <f>IF(wh_table[[#This Row],[Subject 1]]&lt;&gt;"Sitting Adjourned", "", SUMIF(wh_table[Day], wh_table[[#This Row],[Day]],wh_table[Duration]))</f>
        <v/>
      </c>
      <c r="I364" s="24">
        <f>SUM(INDEX(wh_table[Duration],1):wh_table[[#This Row],[Duration]])</f>
        <v>12.529861111111114</v>
      </c>
      <c r="J36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6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8.5770833333333361</v>
      </c>
    </row>
    <row r="365" spans="1:11" ht="15" customHeight="1" x14ac:dyDescent="0.2">
      <c r="A365" s="25">
        <v>58</v>
      </c>
      <c r="B365" s="21">
        <v>45398</v>
      </c>
      <c r="C365" s="22">
        <v>0.68055555555555547</v>
      </c>
      <c r="D365" s="20" t="s">
        <v>15</v>
      </c>
      <c r="E365" s="23"/>
      <c r="F365" s="20"/>
      <c r="G365" s="22" cm="1">
        <f t="array" ref="G36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6.9444444444445308E-3</v>
      </c>
      <c r="H365" s="22" t="str">
        <f>IF(wh_table[[#This Row],[Subject 1]]&lt;&gt;"Sitting Adjourned", "", SUMIF(wh_table[Day], wh_table[[#This Row],[Day]],wh_table[Duration]))</f>
        <v/>
      </c>
      <c r="I365" s="24">
        <f>SUM(INDEX(wh_table[Duration],1):wh_table[[#This Row],[Duration]])</f>
        <v>12.536805555555558</v>
      </c>
      <c r="J36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6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8.5840277777777807</v>
      </c>
    </row>
    <row r="366" spans="1:11" ht="15" customHeight="1" x14ac:dyDescent="0.2">
      <c r="A366" s="25">
        <v>58</v>
      </c>
      <c r="B366" s="21">
        <v>45398</v>
      </c>
      <c r="C366" s="22">
        <v>0.6875</v>
      </c>
      <c r="D366" s="20" t="s">
        <v>124</v>
      </c>
      <c r="E366" s="23" t="s">
        <v>722</v>
      </c>
      <c r="F366" s="20"/>
      <c r="G366" s="22" cm="1">
        <f t="array" ref="G36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4.0277777777777746E-2</v>
      </c>
      <c r="H366" s="22" t="str">
        <f>IF(wh_table[[#This Row],[Subject 1]]&lt;&gt;"Sitting Adjourned", "", SUMIF(wh_table[Day], wh_table[[#This Row],[Day]],wh_table[Duration]))</f>
        <v/>
      </c>
      <c r="I366" s="24">
        <f>SUM(INDEX(wh_table[Duration],1):wh_table[[#This Row],[Duration]])</f>
        <v>12.577083333333336</v>
      </c>
      <c r="J36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6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8.6243055555555586</v>
      </c>
    </row>
    <row r="367" spans="1:11" ht="15" customHeight="1" x14ac:dyDescent="0.2">
      <c r="A367" s="25">
        <v>58</v>
      </c>
      <c r="B367" s="21">
        <v>45398</v>
      </c>
      <c r="C367" s="22">
        <v>0.72777777777777775</v>
      </c>
      <c r="D367" s="20" t="s">
        <v>127</v>
      </c>
      <c r="E367" s="23"/>
      <c r="F367" s="20"/>
      <c r="G367" s="22" t="str" cm="1">
        <f t="array" ref="G36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367" s="22">
        <f>IF(wh_table[[#This Row],[Subject 1]]&lt;&gt;"Sitting Adjourned", "", SUMIF(wh_table[Day], wh_table[[#This Row],[Day]],wh_table[Duration]))</f>
        <v>0.33194444444444443</v>
      </c>
      <c r="I367" s="24">
        <f>SUM(INDEX(wh_table[Duration],1):wh_table[[#This Row],[Duration]])</f>
        <v>12.577083333333336</v>
      </c>
      <c r="J367" s="22">
        <f>IF(wh_table[[#This Row],[Subject 1]]&lt;&gt;"Sitting Adjourned", "", SUMIFS(wh_table[Duration], wh_table[Day], wh_table[[#This Row],[Day]], wh_table[Tags], "&lt;&gt;[Questions]", wh_table[Tags], "&lt;&gt;[Questions][Divisions]"))</f>
        <v>0.2048611111111111</v>
      </c>
      <c r="K36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8.6243055555555586</v>
      </c>
    </row>
    <row r="368" spans="1:11" ht="15" customHeight="1" x14ac:dyDescent="0.2">
      <c r="A368" s="25">
        <v>59</v>
      </c>
      <c r="B368" s="21">
        <v>45399</v>
      </c>
      <c r="C368" s="22">
        <v>0.39583333333333331</v>
      </c>
      <c r="D368" s="20" t="s">
        <v>124</v>
      </c>
      <c r="E368" s="23" t="s">
        <v>723</v>
      </c>
      <c r="F368" s="20"/>
      <c r="G368" s="22" cm="1">
        <f t="array" ref="G36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368" s="22" t="str">
        <f>IF(wh_table[[#This Row],[Subject 1]]&lt;&gt;"Sitting Adjourned", "", SUMIF(wh_table[Day], wh_table[[#This Row],[Day]],wh_table[Duration]))</f>
        <v/>
      </c>
      <c r="I368" s="24">
        <f>SUM(INDEX(wh_table[Duration],1):wh_table[[#This Row],[Duration]])</f>
        <v>12.639583333333336</v>
      </c>
      <c r="J36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6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8.6868055555555586</v>
      </c>
    </row>
    <row r="369" spans="1:11" ht="15" customHeight="1" x14ac:dyDescent="0.2">
      <c r="A369" s="25">
        <v>59</v>
      </c>
      <c r="B369" s="21">
        <v>45399</v>
      </c>
      <c r="C369" s="22">
        <v>0.45833333333333331</v>
      </c>
      <c r="D369" s="20" t="s">
        <v>124</v>
      </c>
      <c r="E369" s="23" t="s">
        <v>724</v>
      </c>
      <c r="F369" s="20"/>
      <c r="G369" s="22" cm="1">
        <f t="array" ref="G36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1.8749999999999989E-2</v>
      </c>
      <c r="H369" s="22" t="str">
        <f>IF(wh_table[[#This Row],[Subject 1]]&lt;&gt;"Sitting Adjourned", "", SUMIF(wh_table[Day], wh_table[[#This Row],[Day]],wh_table[Duration]))</f>
        <v/>
      </c>
      <c r="I369" s="24">
        <f>SUM(INDEX(wh_table[Duration],1):wh_table[[#This Row],[Duration]])</f>
        <v>12.658333333333337</v>
      </c>
      <c r="J36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6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8.7055555555555593</v>
      </c>
    </row>
    <row r="370" spans="1:11" ht="15" customHeight="1" x14ac:dyDescent="0.2">
      <c r="A370" s="25">
        <v>59</v>
      </c>
      <c r="B370" s="21">
        <v>45399</v>
      </c>
      <c r="C370" s="22">
        <v>0.4770833333333333</v>
      </c>
      <c r="D370" s="20" t="s">
        <v>15</v>
      </c>
      <c r="E370" s="23"/>
      <c r="F370" s="20" t="s">
        <v>132</v>
      </c>
      <c r="G370" s="22" cm="1">
        <f t="array" ref="G37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0.12708333333333333</v>
      </c>
      <c r="H370" s="22" t="str">
        <f>IF(wh_table[[#This Row],[Subject 1]]&lt;&gt;"Sitting Adjourned", "", SUMIF(wh_table[Day], wh_table[[#This Row],[Day]],wh_table[Duration]))</f>
        <v/>
      </c>
      <c r="I370" s="24">
        <f>SUM(INDEX(wh_table[Duration],1):wh_table[[#This Row],[Duration]])</f>
        <v>12.78541666666667</v>
      </c>
      <c r="J37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70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371" spans="1:11" ht="15" customHeight="1" x14ac:dyDescent="0.2">
      <c r="A371" s="25">
        <v>59</v>
      </c>
      <c r="B371" s="21">
        <v>45399</v>
      </c>
      <c r="C371" s="22">
        <v>0.60416666666666663</v>
      </c>
      <c r="D371" s="20" t="s">
        <v>124</v>
      </c>
      <c r="E371" s="23" t="s">
        <v>725</v>
      </c>
      <c r="F371" s="20"/>
      <c r="G371" s="22" cm="1">
        <f t="array" ref="G37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3.125E-2</v>
      </c>
      <c r="H371" s="22" t="str">
        <f>IF(wh_table[[#This Row],[Subject 1]]&lt;&gt;"Sitting Adjourned", "", SUMIF(wh_table[Day], wh_table[[#This Row],[Day]],wh_table[Duration]))</f>
        <v/>
      </c>
      <c r="I371" s="24">
        <f>SUM(INDEX(wh_table[Duration],1):wh_table[[#This Row],[Duration]])</f>
        <v>12.81666666666667</v>
      </c>
      <c r="J37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7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8.7368055555555593</v>
      </c>
    </row>
    <row r="372" spans="1:11" ht="15" customHeight="1" x14ac:dyDescent="0.2">
      <c r="A372" s="25">
        <v>59</v>
      </c>
      <c r="B372" s="21">
        <v>45399</v>
      </c>
      <c r="C372" s="22">
        <v>0.63541666666666663</v>
      </c>
      <c r="D372" s="20" t="s">
        <v>15</v>
      </c>
      <c r="E372" s="23"/>
      <c r="F372" s="20"/>
      <c r="G372" s="22" cm="1">
        <f t="array" ref="G37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3.125E-2</v>
      </c>
      <c r="H372" s="22" t="str">
        <f>IF(wh_table[[#This Row],[Subject 1]]&lt;&gt;"Sitting Adjourned", "", SUMIF(wh_table[Day], wh_table[[#This Row],[Day]],wh_table[Duration]))</f>
        <v/>
      </c>
      <c r="I372" s="24">
        <f>SUM(INDEX(wh_table[Duration],1):wh_table[[#This Row],[Duration]])</f>
        <v>12.84791666666667</v>
      </c>
      <c r="J37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7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8.7680555555555593</v>
      </c>
    </row>
    <row r="373" spans="1:11" ht="15" customHeight="1" x14ac:dyDescent="0.2">
      <c r="A373" s="25">
        <v>59</v>
      </c>
      <c r="B373" s="21">
        <v>45399</v>
      </c>
      <c r="C373" s="22">
        <v>0.66666666666666663</v>
      </c>
      <c r="D373" s="20" t="s">
        <v>15</v>
      </c>
      <c r="E373" s="23"/>
      <c r="F373" s="20" t="s">
        <v>52</v>
      </c>
      <c r="G373" s="22" cm="1">
        <f t="array" ref="G37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1.736111111111116E-2</v>
      </c>
      <c r="H373" s="22" t="str">
        <f>IF(wh_table[[#This Row],[Subject 1]]&lt;&gt;"Sitting Adjourned", "", SUMIF(wh_table[Day], wh_table[[#This Row],[Day]],wh_table[Duration]))</f>
        <v/>
      </c>
      <c r="I373" s="24">
        <f>SUM(INDEX(wh_table[Duration],1):wh_table[[#This Row],[Duration]])</f>
        <v>12.865277777777781</v>
      </c>
      <c r="J37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7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8.78541666666667</v>
      </c>
    </row>
    <row r="374" spans="1:11" ht="15" customHeight="1" x14ac:dyDescent="0.2">
      <c r="A374" s="25">
        <v>59</v>
      </c>
      <c r="B374" s="21">
        <v>45399</v>
      </c>
      <c r="C374" s="22">
        <v>0.68402777777777779</v>
      </c>
      <c r="D374" s="20" t="s">
        <v>124</v>
      </c>
      <c r="E374" s="23" t="s">
        <v>726</v>
      </c>
      <c r="F374" s="20"/>
      <c r="G374" s="22" cm="1">
        <f t="array" ref="G37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2.0138888888888817E-2</v>
      </c>
      <c r="H374" s="22" t="str">
        <f>IF(wh_table[[#This Row],[Subject 1]]&lt;&gt;"Sitting Adjourned", "", SUMIF(wh_table[Day], wh_table[[#This Row],[Day]],wh_table[Duration]))</f>
        <v/>
      </c>
      <c r="I374" s="24">
        <f>SUM(INDEX(wh_table[Duration],1):wh_table[[#This Row],[Duration]])</f>
        <v>12.88541666666667</v>
      </c>
      <c r="J37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7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8.8055555555555589</v>
      </c>
    </row>
    <row r="375" spans="1:11" ht="15" customHeight="1" x14ac:dyDescent="0.2">
      <c r="A375" s="25">
        <v>59</v>
      </c>
      <c r="B375" s="21">
        <v>45399</v>
      </c>
      <c r="C375" s="22">
        <v>0.70416666666666661</v>
      </c>
      <c r="D375" s="20" t="s">
        <v>124</v>
      </c>
      <c r="E375" s="23" t="s">
        <v>727</v>
      </c>
      <c r="F375" s="20"/>
      <c r="G375" s="22" cm="1">
        <f t="array" ref="G37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4.166666666666663E-2</v>
      </c>
      <c r="H375" s="22" t="str">
        <f>IF(wh_table[[#This Row],[Subject 1]]&lt;&gt;"Sitting Adjourned", "", SUMIF(wh_table[Day], wh_table[[#This Row],[Day]],wh_table[Duration]))</f>
        <v/>
      </c>
      <c r="I375" s="24">
        <f>SUM(INDEX(wh_table[Duration],1):wh_table[[#This Row],[Duration]])</f>
        <v>12.927083333333336</v>
      </c>
      <c r="J37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7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8.847222222222225</v>
      </c>
    </row>
    <row r="376" spans="1:11" ht="15" customHeight="1" x14ac:dyDescent="0.2">
      <c r="A376" s="25">
        <v>59</v>
      </c>
      <c r="B376" s="21">
        <v>45399</v>
      </c>
      <c r="C376" s="22">
        <v>0.74583333333333324</v>
      </c>
      <c r="D376" s="20" t="s">
        <v>127</v>
      </c>
      <c r="E376" s="23"/>
      <c r="F376" s="20"/>
      <c r="G376" s="22" t="str" cm="1">
        <f t="array" ref="G37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376" s="22">
        <f>IF(wh_table[[#This Row],[Subject 1]]&lt;&gt;"Sitting Adjourned", "", SUMIF(wh_table[Day], wh_table[[#This Row],[Day]],wh_table[Duration]))</f>
        <v>0.34999999999999992</v>
      </c>
      <c r="I376" s="24">
        <f>SUM(INDEX(wh_table[Duration],1):wh_table[[#This Row],[Duration]])</f>
        <v>12.927083333333336</v>
      </c>
      <c r="J376" s="22">
        <f>IF(wh_table[[#This Row],[Subject 1]]&lt;&gt;"Sitting Adjourned", "", SUMIFS(wh_table[Duration], wh_table[Day], wh_table[[#This Row],[Day]], wh_table[Tags], "&lt;&gt;[Questions]", wh_table[Tags], "&lt;&gt;[Questions][Divisions]"))</f>
        <v>0.2229166666666666</v>
      </c>
      <c r="K37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8.847222222222225</v>
      </c>
    </row>
    <row r="377" spans="1:11" ht="15" customHeight="1" x14ac:dyDescent="0.2">
      <c r="A377" s="25">
        <v>60</v>
      </c>
      <c r="B377" s="21">
        <v>45400</v>
      </c>
      <c r="C377" s="22">
        <v>0.52083333333333337</v>
      </c>
      <c r="D377" s="20" t="s">
        <v>161</v>
      </c>
      <c r="E377" s="23" t="s">
        <v>728</v>
      </c>
      <c r="F377" s="20"/>
      <c r="G377" s="22" cm="1">
        <f t="array" ref="G37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0.11805555555555558</v>
      </c>
      <c r="H377" s="22" t="str">
        <f>IF(wh_table[[#This Row],[Subject 1]]&lt;&gt;"Sitting Adjourned", "", SUMIF(wh_table[Day], wh_table[[#This Row],[Day]],wh_table[Duration]))</f>
        <v/>
      </c>
      <c r="I377" s="24">
        <f>SUM(INDEX(wh_table[Duration],1):wh_table[[#This Row],[Duration]])</f>
        <v>13.045138888888891</v>
      </c>
      <c r="J37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7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8.9652777777777803</v>
      </c>
    </row>
    <row r="378" spans="1:11" ht="15" customHeight="1" x14ac:dyDescent="0.2">
      <c r="A378" s="25">
        <v>60</v>
      </c>
      <c r="B378" s="21">
        <v>45400</v>
      </c>
      <c r="C378" s="22">
        <v>0.63888888888888895</v>
      </c>
      <c r="D378" s="20" t="s">
        <v>127</v>
      </c>
      <c r="E378" s="23"/>
      <c r="F378" s="20"/>
      <c r="G378" s="22" t="str" cm="1">
        <f t="array" ref="G37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378" s="22">
        <f>IF(wh_table[[#This Row],[Subject 1]]&lt;&gt;"Sitting Adjourned", "", SUMIF(wh_table[Day], wh_table[[#This Row],[Day]],wh_table[Duration]))</f>
        <v>0.11805555555555558</v>
      </c>
      <c r="I378" s="24">
        <f>SUM(INDEX(wh_table[Duration],1):wh_table[[#This Row],[Duration]])</f>
        <v>13.045138888888891</v>
      </c>
      <c r="J378" s="22">
        <f>IF(wh_table[[#This Row],[Subject 1]]&lt;&gt;"Sitting Adjourned", "", SUMIFS(wh_table[Duration], wh_table[Day], wh_table[[#This Row],[Day]], wh_table[Tags], "&lt;&gt;[Questions]", wh_table[Tags], "&lt;&gt;[Questions][Divisions]"))</f>
        <v>0.11805555555555558</v>
      </c>
      <c r="K37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8.9652777777777803</v>
      </c>
    </row>
    <row r="379" spans="1:11" ht="15" customHeight="1" x14ac:dyDescent="0.2">
      <c r="A379" s="25">
        <v>61</v>
      </c>
      <c r="B379" s="21">
        <v>45404</v>
      </c>
      <c r="C379" s="22">
        <v>0.6875</v>
      </c>
      <c r="D379" s="20" t="s">
        <v>128</v>
      </c>
      <c r="E379" s="23" t="s">
        <v>729</v>
      </c>
      <c r="F379" s="20"/>
      <c r="G379" s="22" cm="1">
        <f t="array" ref="G37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2.9166666666666674E-2</v>
      </c>
      <c r="H379" s="22" t="str">
        <f>IF(wh_table[[#This Row],[Subject 1]]&lt;&gt;"Sitting Adjourned", "", SUMIF(wh_table[Day], wh_table[[#This Row],[Day]],wh_table[Duration]))</f>
        <v/>
      </c>
      <c r="I379" s="24">
        <f>SUM(INDEX(wh_table[Duration],1):wh_table[[#This Row],[Duration]])</f>
        <v>13.074305555555558</v>
      </c>
      <c r="J37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7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8.9944444444444471</v>
      </c>
    </row>
    <row r="380" spans="1:11" ht="15" customHeight="1" x14ac:dyDescent="0.2">
      <c r="A380" s="25">
        <v>61</v>
      </c>
      <c r="B380" s="21">
        <v>45404</v>
      </c>
      <c r="C380" s="22">
        <v>0.71666666666666667</v>
      </c>
      <c r="D380" s="20" t="s">
        <v>15</v>
      </c>
      <c r="E380" s="23"/>
      <c r="F380" s="20" t="s">
        <v>52</v>
      </c>
      <c r="G380" s="22" cm="1">
        <f t="array" ref="G38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1.736111111111116E-2</v>
      </c>
      <c r="H380" s="22" t="str">
        <f>IF(wh_table[[#This Row],[Subject 1]]&lt;&gt;"Sitting Adjourned", "", SUMIF(wh_table[Day], wh_table[[#This Row],[Day]],wh_table[Duration]))</f>
        <v/>
      </c>
      <c r="I380" s="24">
        <f>SUM(INDEX(wh_table[Duration],1):wh_table[[#This Row],[Duration]])</f>
        <v>13.091666666666669</v>
      </c>
      <c r="J38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8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9.0118055555555578</v>
      </c>
    </row>
    <row r="381" spans="1:11" ht="15" customHeight="1" x14ac:dyDescent="0.2">
      <c r="A381" s="25">
        <v>61</v>
      </c>
      <c r="B381" s="21">
        <v>45404</v>
      </c>
      <c r="C381" s="22">
        <v>0.73402777777777783</v>
      </c>
      <c r="D381" s="20" t="s">
        <v>128</v>
      </c>
      <c r="E381" s="23" t="s">
        <v>730</v>
      </c>
      <c r="F381" s="20"/>
      <c r="G381" s="22" cm="1">
        <f t="array" ref="G38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4.1666666666665408E-3</v>
      </c>
      <c r="H381" s="22" t="str">
        <f>IF(wh_table[[#This Row],[Subject 1]]&lt;&gt;"Sitting Adjourned", "", SUMIF(wh_table[Day], wh_table[[#This Row],[Day]],wh_table[Duration]))</f>
        <v/>
      </c>
      <c r="I381" s="24">
        <f>SUM(INDEX(wh_table[Duration],1):wh_table[[#This Row],[Duration]])</f>
        <v>13.095833333333335</v>
      </c>
      <c r="J38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8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9.0159722222222243</v>
      </c>
    </row>
    <row r="382" spans="1:11" ht="15" customHeight="1" x14ac:dyDescent="0.2">
      <c r="A382" s="25">
        <v>61</v>
      </c>
      <c r="B382" s="21">
        <v>45404</v>
      </c>
      <c r="C382" s="22">
        <v>0.73819444444444438</v>
      </c>
      <c r="D382" s="20" t="s">
        <v>15</v>
      </c>
      <c r="E382" s="23"/>
      <c r="F382" s="20" t="s">
        <v>52</v>
      </c>
      <c r="G382" s="22" cm="1">
        <f t="array" ref="G38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1.8055555555555602E-2</v>
      </c>
      <c r="H382" s="22" t="str">
        <f>IF(wh_table[[#This Row],[Subject 1]]&lt;&gt;"Sitting Adjourned", "", SUMIF(wh_table[Day], wh_table[[#This Row],[Day]],wh_table[Duration]))</f>
        <v/>
      </c>
      <c r="I382" s="24">
        <f>SUM(INDEX(wh_table[Duration],1):wh_table[[#This Row],[Duration]])</f>
        <v>13.113888888888891</v>
      </c>
      <c r="J38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8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9.03402777777778</v>
      </c>
    </row>
    <row r="383" spans="1:11" ht="15" customHeight="1" x14ac:dyDescent="0.2">
      <c r="A383" s="25">
        <v>61</v>
      </c>
      <c r="B383" s="21">
        <v>45404</v>
      </c>
      <c r="C383" s="22">
        <v>0.75624999999999998</v>
      </c>
      <c r="D383" s="20" t="s">
        <v>128</v>
      </c>
      <c r="E383" s="23" t="s">
        <v>730</v>
      </c>
      <c r="F383" s="20"/>
      <c r="G383" s="22" cm="1">
        <f t="array" ref="G38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4.3055555555555625E-2</v>
      </c>
      <c r="H383" s="22" t="str">
        <f>IF(wh_table[[#This Row],[Subject 1]]&lt;&gt;"Sitting Adjourned", "", SUMIF(wh_table[Day], wh_table[[#This Row],[Day]],wh_table[Duration]))</f>
        <v/>
      </c>
      <c r="I383" s="24">
        <f>SUM(INDEX(wh_table[Duration],1):wh_table[[#This Row],[Duration]])</f>
        <v>13.156944444444447</v>
      </c>
      <c r="J38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8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9.0770833333333361</v>
      </c>
    </row>
    <row r="384" spans="1:11" ht="15" customHeight="1" x14ac:dyDescent="0.2">
      <c r="A384" s="25">
        <v>61</v>
      </c>
      <c r="B384" s="21">
        <v>45404</v>
      </c>
      <c r="C384" s="22">
        <v>0.7993055555555556</v>
      </c>
      <c r="D384" s="20" t="s">
        <v>127</v>
      </c>
      <c r="E384" s="23"/>
      <c r="F384" s="20"/>
      <c r="G384" s="22" t="str" cm="1">
        <f t="array" ref="G38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384" s="22">
        <f>IF(wh_table[[#This Row],[Subject 1]]&lt;&gt;"Sitting Adjourned", "", SUMIF(wh_table[Day], wh_table[[#This Row],[Day]],wh_table[Duration]))</f>
        <v>0.1118055555555556</v>
      </c>
      <c r="I384" s="24">
        <f>SUM(INDEX(wh_table[Duration],1):wh_table[[#This Row],[Duration]])</f>
        <v>13.156944444444447</v>
      </c>
      <c r="J384" s="22">
        <f>IF(wh_table[[#This Row],[Subject 1]]&lt;&gt;"Sitting Adjourned", "", SUMIFS(wh_table[Duration], wh_table[Day], wh_table[[#This Row],[Day]], wh_table[Tags], "&lt;&gt;[Questions]", wh_table[Tags], "&lt;&gt;[Questions][Divisions]"))</f>
        <v>0.1118055555555556</v>
      </c>
      <c r="K38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9.0770833333333361</v>
      </c>
    </row>
    <row r="385" spans="1:11" ht="15" customHeight="1" x14ac:dyDescent="0.2">
      <c r="A385" s="25">
        <v>62</v>
      </c>
      <c r="B385" s="21">
        <v>45405</v>
      </c>
      <c r="C385" s="22">
        <v>0.39583333333333331</v>
      </c>
      <c r="D385" s="20" t="s">
        <v>124</v>
      </c>
      <c r="E385" s="23" t="s">
        <v>731</v>
      </c>
      <c r="F385" s="20"/>
      <c r="G385" s="22" cm="1">
        <f t="array" ref="G38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385" s="22" t="str">
        <f>IF(wh_table[[#This Row],[Subject 1]]&lt;&gt;"Sitting Adjourned", "", SUMIF(wh_table[Day], wh_table[[#This Row],[Day]],wh_table[Duration]))</f>
        <v/>
      </c>
      <c r="I385" s="24">
        <f>SUM(INDEX(wh_table[Duration],1):wh_table[[#This Row],[Duration]])</f>
        <v>13.219444444444447</v>
      </c>
      <c r="J38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8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9.1395833333333361</v>
      </c>
    </row>
    <row r="386" spans="1:11" ht="15" customHeight="1" x14ac:dyDescent="0.2">
      <c r="A386" s="25">
        <v>62</v>
      </c>
      <c r="B386" s="21">
        <v>45405</v>
      </c>
      <c r="C386" s="22">
        <v>0.45833333333333331</v>
      </c>
      <c r="D386" s="20" t="s">
        <v>124</v>
      </c>
      <c r="E386" s="23" t="s">
        <v>732</v>
      </c>
      <c r="F386" s="20"/>
      <c r="G386" s="22" cm="1">
        <f t="array" ref="G38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1.8055555555555602E-2</v>
      </c>
      <c r="H386" s="22" t="str">
        <f>IF(wh_table[[#This Row],[Subject 1]]&lt;&gt;"Sitting Adjourned", "", SUMIF(wh_table[Day], wh_table[[#This Row],[Day]],wh_table[Duration]))</f>
        <v/>
      </c>
      <c r="I386" s="24">
        <f>SUM(INDEX(wh_table[Duration],1):wh_table[[#This Row],[Duration]])</f>
        <v>13.237500000000002</v>
      </c>
      <c r="J38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8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9.1576388888888918</v>
      </c>
    </row>
    <row r="387" spans="1:11" ht="15" customHeight="1" x14ac:dyDescent="0.2">
      <c r="A387" s="25">
        <v>62</v>
      </c>
      <c r="B387" s="21">
        <v>45405</v>
      </c>
      <c r="C387" s="22">
        <v>0.47638888888888892</v>
      </c>
      <c r="D387" s="20" t="s">
        <v>15</v>
      </c>
      <c r="E387" s="23"/>
      <c r="F387" s="20" t="s">
        <v>132</v>
      </c>
      <c r="G387" s="22" cm="1">
        <f t="array" ref="G38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0.12777777777777771</v>
      </c>
      <c r="H387" s="22" t="str">
        <f>IF(wh_table[[#This Row],[Subject 1]]&lt;&gt;"Sitting Adjourned", "", SUMIF(wh_table[Day], wh_table[[#This Row],[Day]],wh_table[Duration]))</f>
        <v/>
      </c>
      <c r="I387" s="24">
        <f>SUM(INDEX(wh_table[Duration],1):wh_table[[#This Row],[Duration]])</f>
        <v>13.365277777777781</v>
      </c>
      <c r="J38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87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388" spans="1:11" ht="15" customHeight="1" x14ac:dyDescent="0.2">
      <c r="A388" s="25">
        <v>62</v>
      </c>
      <c r="B388" s="21">
        <v>45405</v>
      </c>
      <c r="C388" s="22">
        <v>0.60416666666666663</v>
      </c>
      <c r="D388" s="20" t="s">
        <v>124</v>
      </c>
      <c r="E388" s="23" t="s">
        <v>733</v>
      </c>
      <c r="F388" s="20"/>
      <c r="G388" s="22" cm="1">
        <f t="array" ref="G38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4.9305555555555602E-2</v>
      </c>
      <c r="H388" s="22" t="str">
        <f>IF(wh_table[[#This Row],[Subject 1]]&lt;&gt;"Sitting Adjourned", "", SUMIF(wh_table[Day], wh_table[[#This Row],[Day]],wh_table[Duration]))</f>
        <v/>
      </c>
      <c r="I388" s="24">
        <f>SUM(INDEX(wh_table[Duration],1):wh_table[[#This Row],[Duration]])</f>
        <v>13.414583333333336</v>
      </c>
      <c r="J38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8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9.2069444444444475</v>
      </c>
    </row>
    <row r="389" spans="1:11" ht="15" customHeight="1" x14ac:dyDescent="0.2">
      <c r="A389" s="25">
        <v>62</v>
      </c>
      <c r="B389" s="21">
        <v>45405</v>
      </c>
      <c r="C389" s="22">
        <v>0.65347222222222223</v>
      </c>
      <c r="D389" s="20" t="s">
        <v>15</v>
      </c>
      <c r="E389" s="23"/>
      <c r="F389" s="20"/>
      <c r="G389" s="22" cm="1">
        <f t="array" ref="G38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1.3194444444444398E-2</v>
      </c>
      <c r="H389" s="22" t="str">
        <f>IF(wh_table[[#This Row],[Subject 1]]&lt;&gt;"Sitting Adjourned", "", SUMIF(wh_table[Day], wh_table[[#This Row],[Day]],wh_table[Duration]))</f>
        <v/>
      </c>
      <c r="I389" s="24">
        <f>SUM(INDEX(wh_table[Duration],1):wh_table[[#This Row],[Duration]])</f>
        <v>13.427777777777781</v>
      </c>
      <c r="J38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8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9.2201388888888918</v>
      </c>
    </row>
    <row r="390" spans="1:11" ht="15" customHeight="1" x14ac:dyDescent="0.2">
      <c r="A390" s="25">
        <v>62</v>
      </c>
      <c r="B390" s="21">
        <v>45405</v>
      </c>
      <c r="C390" s="22">
        <v>0.66666666666666663</v>
      </c>
      <c r="D390" s="20" t="s">
        <v>124</v>
      </c>
      <c r="E390" s="23" t="s">
        <v>734</v>
      </c>
      <c r="F390" s="20"/>
      <c r="G390" s="22" cm="1">
        <f t="array" ref="G39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390" s="22" t="str">
        <f>IF(wh_table[[#This Row],[Subject 1]]&lt;&gt;"Sitting Adjourned", "", SUMIF(wh_table[Day], wh_table[[#This Row],[Day]],wh_table[Duration]))</f>
        <v/>
      </c>
      <c r="I390" s="24">
        <f>SUM(INDEX(wh_table[Duration],1):wh_table[[#This Row],[Duration]])</f>
        <v>13.448611111111115</v>
      </c>
      <c r="J39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9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9.2409722222222257</v>
      </c>
    </row>
    <row r="391" spans="1:11" ht="15" customHeight="1" x14ac:dyDescent="0.2">
      <c r="A391" s="25">
        <v>62</v>
      </c>
      <c r="B391" s="21">
        <v>45405</v>
      </c>
      <c r="C391" s="22">
        <v>0.6875</v>
      </c>
      <c r="D391" s="20" t="s">
        <v>124</v>
      </c>
      <c r="E391" s="23" t="s">
        <v>735</v>
      </c>
      <c r="F391" s="20"/>
      <c r="G391" s="22" cm="1">
        <f t="array" ref="G39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4.0972222222222299E-2</v>
      </c>
      <c r="H391" s="22" t="str">
        <f>IF(wh_table[[#This Row],[Subject 1]]&lt;&gt;"Sitting Adjourned", "", SUMIF(wh_table[Day], wh_table[[#This Row],[Day]],wh_table[Duration]))</f>
        <v/>
      </c>
      <c r="I391" s="24">
        <f>SUM(INDEX(wh_table[Duration],1):wh_table[[#This Row],[Duration]])</f>
        <v>13.489583333333337</v>
      </c>
      <c r="J39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9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9.2819444444444485</v>
      </c>
    </row>
    <row r="392" spans="1:11" ht="15" customHeight="1" x14ac:dyDescent="0.2">
      <c r="A392" s="25">
        <v>62</v>
      </c>
      <c r="B392" s="21">
        <v>45405</v>
      </c>
      <c r="C392" s="22">
        <v>0.7284722222222223</v>
      </c>
      <c r="D392" s="20" t="s">
        <v>127</v>
      </c>
      <c r="E392" s="23"/>
      <c r="F392" s="20"/>
      <c r="G392" s="22" t="str" cm="1">
        <f t="array" ref="G39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392" s="22">
        <f>IF(wh_table[[#This Row],[Subject 1]]&lt;&gt;"Sitting Adjourned", "", SUMIF(wh_table[Day], wh_table[[#This Row],[Day]],wh_table[Duration]))</f>
        <v>0.33263888888888898</v>
      </c>
      <c r="I392" s="24">
        <f>SUM(INDEX(wh_table[Duration],1):wh_table[[#This Row],[Duration]])</f>
        <v>13.489583333333337</v>
      </c>
      <c r="J392" s="22">
        <f>IF(wh_table[[#This Row],[Subject 1]]&lt;&gt;"Sitting Adjourned", "", SUMIFS(wh_table[Duration], wh_table[Day], wh_table[[#This Row],[Day]], wh_table[Tags], "&lt;&gt;[Questions]", wh_table[Tags], "&lt;&gt;[Questions][Divisions]"))</f>
        <v>0.20486111111111127</v>
      </c>
      <c r="K39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9.2819444444444485</v>
      </c>
    </row>
    <row r="393" spans="1:11" ht="15" customHeight="1" x14ac:dyDescent="0.2">
      <c r="A393" s="25">
        <v>63</v>
      </c>
      <c r="B393" s="21">
        <v>45406</v>
      </c>
      <c r="C393" s="22">
        <v>0.45833333333333331</v>
      </c>
      <c r="D393" s="20" t="s">
        <v>124</v>
      </c>
      <c r="E393" s="23" t="s">
        <v>736</v>
      </c>
      <c r="F393" s="20"/>
      <c r="G393" s="22" cm="1">
        <f t="array" ref="G39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393" s="22" t="str">
        <f>IF(wh_table[[#This Row],[Subject 1]]&lt;&gt;"Sitting Adjourned", "", SUMIF(wh_table[Day], wh_table[[#This Row],[Day]],wh_table[Duration]))</f>
        <v/>
      </c>
      <c r="I393" s="24">
        <f>SUM(INDEX(wh_table[Duration],1):wh_table[[#This Row],[Duration]])</f>
        <v>13.510416666666671</v>
      </c>
      <c r="J39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9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9.3027777777777825</v>
      </c>
    </row>
    <row r="394" spans="1:11" ht="15" customHeight="1" x14ac:dyDescent="0.2">
      <c r="A394" s="25">
        <v>63</v>
      </c>
      <c r="B394" s="21">
        <v>45406</v>
      </c>
      <c r="C394" s="22">
        <v>0.47916666666666669</v>
      </c>
      <c r="D394" s="20" t="s">
        <v>15</v>
      </c>
      <c r="E394" s="23"/>
      <c r="F394" s="20" t="s">
        <v>132</v>
      </c>
      <c r="G394" s="22" cm="1">
        <f t="array" ref="G39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0.12499999999999994</v>
      </c>
      <c r="H394" s="22" t="str">
        <f>IF(wh_table[[#This Row],[Subject 1]]&lt;&gt;"Sitting Adjourned", "", SUMIF(wh_table[Day], wh_table[[#This Row],[Day]],wh_table[Duration]))</f>
        <v/>
      </c>
      <c r="I394" s="24">
        <f>SUM(INDEX(wh_table[Duration],1):wh_table[[#This Row],[Duration]])</f>
        <v>13.635416666666671</v>
      </c>
      <c r="J39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94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395" spans="1:11" ht="15" customHeight="1" x14ac:dyDescent="0.2">
      <c r="A395" s="25">
        <v>63</v>
      </c>
      <c r="B395" s="21">
        <v>45406</v>
      </c>
      <c r="C395" s="22">
        <v>0.60416666666666663</v>
      </c>
      <c r="D395" s="20" t="s">
        <v>124</v>
      </c>
      <c r="E395" s="23" t="s">
        <v>737</v>
      </c>
      <c r="F395" s="20"/>
      <c r="G395" s="22" cm="1">
        <f t="array" ref="G39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5.2777777777777812E-2</v>
      </c>
      <c r="H395" s="22" t="str">
        <f>IF(wh_table[[#This Row],[Subject 1]]&lt;&gt;"Sitting Adjourned", "", SUMIF(wh_table[Day], wh_table[[#This Row],[Day]],wh_table[Duration]))</f>
        <v/>
      </c>
      <c r="I395" s="24">
        <f>SUM(INDEX(wh_table[Duration],1):wh_table[[#This Row],[Duration]])</f>
        <v>13.688194444444449</v>
      </c>
      <c r="J39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9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9.3555555555555596</v>
      </c>
    </row>
    <row r="396" spans="1:11" ht="15" customHeight="1" x14ac:dyDescent="0.2">
      <c r="A396" s="25">
        <v>63</v>
      </c>
      <c r="B396" s="21">
        <v>45406</v>
      </c>
      <c r="C396" s="22">
        <v>0.65694444444444444</v>
      </c>
      <c r="D396" s="20" t="s">
        <v>15</v>
      </c>
      <c r="E396" s="23"/>
      <c r="F396" s="20"/>
      <c r="G396" s="22" cm="1">
        <f t="array" ref="G39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9.7222222222221877E-3</v>
      </c>
      <c r="H396" s="22" t="str">
        <f>IF(wh_table[[#This Row],[Subject 1]]&lt;&gt;"Sitting Adjourned", "", SUMIF(wh_table[Day], wh_table[[#This Row],[Day]],wh_table[Duration]))</f>
        <v/>
      </c>
      <c r="I396" s="24">
        <f>SUM(INDEX(wh_table[Duration],1):wh_table[[#This Row],[Duration]])</f>
        <v>13.697916666666671</v>
      </c>
      <c r="J39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9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9.3652777777777825</v>
      </c>
    </row>
    <row r="397" spans="1:11" ht="15" customHeight="1" x14ac:dyDescent="0.2">
      <c r="A397" s="25">
        <v>63</v>
      </c>
      <c r="B397" s="21">
        <v>45406</v>
      </c>
      <c r="C397" s="22">
        <v>0.66666666666666663</v>
      </c>
      <c r="D397" s="20" t="s">
        <v>124</v>
      </c>
      <c r="E397" s="23" t="s">
        <v>738</v>
      </c>
      <c r="F397" s="20"/>
      <c r="G397" s="22" cm="1">
        <f t="array" ref="G39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397" s="22" t="str">
        <f>IF(wh_table[[#This Row],[Subject 1]]&lt;&gt;"Sitting Adjourned", "", SUMIF(wh_table[Day], wh_table[[#This Row],[Day]],wh_table[Duration]))</f>
        <v/>
      </c>
      <c r="I397" s="24">
        <f>SUM(INDEX(wh_table[Duration],1):wh_table[[#This Row],[Duration]])</f>
        <v>13.718750000000005</v>
      </c>
      <c r="J39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9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9.3861111111111164</v>
      </c>
    </row>
    <row r="398" spans="1:11" ht="15" customHeight="1" x14ac:dyDescent="0.2">
      <c r="A398" s="25">
        <v>63</v>
      </c>
      <c r="B398" s="21">
        <v>45406</v>
      </c>
      <c r="C398" s="22">
        <v>0.6875</v>
      </c>
      <c r="D398" s="20" t="s">
        <v>124</v>
      </c>
      <c r="E398" s="23" t="s">
        <v>739</v>
      </c>
      <c r="F398" s="20"/>
      <c r="G398" s="22" cm="1">
        <f t="array" ref="G39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3.8888888888888862E-2</v>
      </c>
      <c r="H398" s="22" t="str">
        <f>IF(wh_table[[#This Row],[Subject 1]]&lt;&gt;"Sitting Adjourned", "", SUMIF(wh_table[Day], wh_table[[#This Row],[Day]],wh_table[Duration]))</f>
        <v/>
      </c>
      <c r="I398" s="24">
        <f>SUM(INDEX(wh_table[Duration],1):wh_table[[#This Row],[Duration]])</f>
        <v>13.757638888888895</v>
      </c>
      <c r="J39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39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9.425000000000006</v>
      </c>
    </row>
    <row r="399" spans="1:11" ht="15" customHeight="1" x14ac:dyDescent="0.2">
      <c r="A399" s="25">
        <v>63</v>
      </c>
      <c r="B399" s="21">
        <v>45406</v>
      </c>
      <c r="C399" s="22">
        <v>0.72638888888888886</v>
      </c>
      <c r="D399" s="20" t="s">
        <v>127</v>
      </c>
      <c r="E399" s="23"/>
      <c r="F399" s="20"/>
      <c r="G399" s="22" t="str" cm="1">
        <f t="array" ref="G39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399" s="22">
        <f>IF(wh_table[[#This Row],[Subject 1]]&lt;&gt;"Sitting Adjourned", "", SUMIF(wh_table[Day], wh_table[[#This Row],[Day]],wh_table[Duration]))</f>
        <v>0.26805555555555555</v>
      </c>
      <c r="I399" s="24">
        <f>SUM(INDEX(wh_table[Duration],1):wh_table[[#This Row],[Duration]])</f>
        <v>13.757638888888895</v>
      </c>
      <c r="J399" s="22">
        <f>IF(wh_table[[#This Row],[Subject 1]]&lt;&gt;"Sitting Adjourned", "", SUMIFS(wh_table[Duration], wh_table[Day], wh_table[[#This Row],[Day]], wh_table[Tags], "&lt;&gt;[Questions]", wh_table[Tags], "&lt;&gt;[Questions][Divisions]"))</f>
        <v>0.1430555555555556</v>
      </c>
      <c r="K39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9.425000000000006</v>
      </c>
    </row>
    <row r="400" spans="1:11" ht="15" customHeight="1" x14ac:dyDescent="0.2">
      <c r="A400" s="25">
        <v>64</v>
      </c>
      <c r="B400" s="21">
        <v>45407</v>
      </c>
      <c r="C400" s="22">
        <v>0.52083333333333337</v>
      </c>
      <c r="D400" s="20" t="s">
        <v>161</v>
      </c>
      <c r="E400" s="23" t="s">
        <v>740</v>
      </c>
      <c r="F400" s="20"/>
      <c r="G400" s="22" cm="1">
        <f t="array" ref="G40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4.5833333333333282E-2</v>
      </c>
      <c r="H400" s="22" t="str">
        <f>IF(wh_table[[#This Row],[Subject 1]]&lt;&gt;"Sitting Adjourned", "", SUMIF(wh_table[Day], wh_table[[#This Row],[Day]],wh_table[Duration]))</f>
        <v/>
      </c>
      <c r="I400" s="24">
        <f>SUM(INDEX(wh_table[Duration],1):wh_table[[#This Row],[Duration]])</f>
        <v>13.803472222222227</v>
      </c>
      <c r="J40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0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9.4708333333333385</v>
      </c>
    </row>
    <row r="401" spans="1:11" ht="15" customHeight="1" x14ac:dyDescent="0.2">
      <c r="A401" s="25">
        <v>64</v>
      </c>
      <c r="B401" s="21">
        <v>45407</v>
      </c>
      <c r="C401" s="22">
        <v>0.56666666666666665</v>
      </c>
      <c r="D401" s="20" t="s">
        <v>15</v>
      </c>
      <c r="E401" s="23"/>
      <c r="F401" s="20"/>
      <c r="G401" s="22" cm="1">
        <f t="array" ref="G40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1.6666666666666718E-2</v>
      </c>
      <c r="H401" s="22" t="str">
        <f>IF(wh_table[[#This Row],[Subject 1]]&lt;&gt;"Sitting Adjourned", "", SUMIF(wh_table[Day], wh_table[[#This Row],[Day]],wh_table[Duration]))</f>
        <v/>
      </c>
      <c r="I401" s="24">
        <f>SUM(INDEX(wh_table[Duration],1):wh_table[[#This Row],[Duration]])</f>
        <v>13.820138888888895</v>
      </c>
      <c r="J40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0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9.487500000000006</v>
      </c>
    </row>
    <row r="402" spans="1:11" ht="15" customHeight="1" x14ac:dyDescent="0.2">
      <c r="A402" s="25">
        <v>64</v>
      </c>
      <c r="B402" s="21">
        <v>45407</v>
      </c>
      <c r="C402" s="22">
        <v>0.58333333333333337</v>
      </c>
      <c r="D402" s="20" t="s">
        <v>161</v>
      </c>
      <c r="E402" s="23" t="s">
        <v>741</v>
      </c>
      <c r="F402" s="20"/>
      <c r="G402" s="22" cm="1">
        <f t="array" ref="G40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5.9722222222222232E-2</v>
      </c>
      <c r="H402" s="22" t="str">
        <f>IF(wh_table[[#This Row],[Subject 1]]&lt;&gt;"Sitting Adjourned", "", SUMIF(wh_table[Day], wh_table[[#This Row],[Day]],wh_table[Duration]))</f>
        <v/>
      </c>
      <c r="I402" s="24">
        <f>SUM(INDEX(wh_table[Duration],1):wh_table[[#This Row],[Duration]])</f>
        <v>13.879861111111117</v>
      </c>
      <c r="J40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0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9.5472222222222278</v>
      </c>
    </row>
    <row r="403" spans="1:11" ht="15" customHeight="1" x14ac:dyDescent="0.2">
      <c r="A403" s="25">
        <v>64</v>
      </c>
      <c r="B403" s="21">
        <v>45407</v>
      </c>
      <c r="C403" s="22">
        <v>0.6430555555555556</v>
      </c>
      <c r="D403" s="20" t="s">
        <v>127</v>
      </c>
      <c r="E403" s="23"/>
      <c r="F403" s="20"/>
      <c r="G403" s="22" t="str" cm="1">
        <f t="array" ref="G40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403" s="22">
        <f>IF(wh_table[[#This Row],[Subject 1]]&lt;&gt;"Sitting Adjourned", "", SUMIF(wh_table[Day], wh_table[[#This Row],[Day]],wh_table[Duration]))</f>
        <v>0.12222222222222223</v>
      </c>
      <c r="I403" s="24">
        <f>SUM(INDEX(wh_table[Duration],1):wh_table[[#This Row],[Duration]])</f>
        <v>13.879861111111117</v>
      </c>
      <c r="J403" s="22">
        <f>IF(wh_table[[#This Row],[Subject 1]]&lt;&gt;"Sitting Adjourned", "", SUMIFS(wh_table[Duration], wh_table[Day], wh_table[[#This Row],[Day]], wh_table[Tags], "&lt;&gt;[Questions]", wh_table[Tags], "&lt;&gt;[Questions][Divisions]"))</f>
        <v>0.12222222222222223</v>
      </c>
      <c r="K40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9.5472222222222278</v>
      </c>
    </row>
    <row r="404" spans="1:11" ht="15" customHeight="1" x14ac:dyDescent="0.2">
      <c r="A404" s="25">
        <v>65</v>
      </c>
      <c r="B404" s="21">
        <v>45411</v>
      </c>
      <c r="C404" s="22">
        <v>0.6875</v>
      </c>
      <c r="D404" s="20" t="s">
        <v>128</v>
      </c>
      <c r="E404" s="23" t="s">
        <v>742</v>
      </c>
      <c r="F404" s="20"/>
      <c r="G404" s="22" cm="1">
        <f t="array" ref="G40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1.1111111111111072E-2</v>
      </c>
      <c r="H404" s="22" t="str">
        <f>IF(wh_table[[#This Row],[Subject 1]]&lt;&gt;"Sitting Adjourned", "", SUMIF(wh_table[Day], wh_table[[#This Row],[Day]],wh_table[Duration]))</f>
        <v/>
      </c>
      <c r="I404" s="24">
        <f>SUM(INDEX(wh_table[Duration],1):wh_table[[#This Row],[Duration]])</f>
        <v>13.890972222222228</v>
      </c>
      <c r="J40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0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9.5583333333333389</v>
      </c>
    </row>
    <row r="405" spans="1:11" ht="15" customHeight="1" x14ac:dyDescent="0.2">
      <c r="A405" s="25">
        <v>65</v>
      </c>
      <c r="B405" s="21">
        <v>45411</v>
      </c>
      <c r="C405" s="22">
        <v>0.69861111111111107</v>
      </c>
      <c r="D405" s="20" t="s">
        <v>148</v>
      </c>
      <c r="E405" s="23" t="s">
        <v>743</v>
      </c>
      <c r="F405" s="20"/>
      <c r="G405" s="22" cm="1">
        <f t="array" ref="G40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6.94444444444553E-4</v>
      </c>
      <c r="H405" s="22" t="str">
        <f>IF(wh_table[[#This Row],[Subject 1]]&lt;&gt;"Sitting Adjourned", "", SUMIF(wh_table[Day], wh_table[[#This Row],[Day]],wh_table[Duration]))</f>
        <v/>
      </c>
      <c r="I405" s="24">
        <f>SUM(INDEX(wh_table[Duration],1):wh_table[[#This Row],[Duration]])</f>
        <v>13.891666666666673</v>
      </c>
      <c r="J40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0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9.5590277777777839</v>
      </c>
    </row>
    <row r="406" spans="1:11" ht="15" customHeight="1" x14ac:dyDescent="0.2">
      <c r="A406" s="25">
        <v>65</v>
      </c>
      <c r="B406" s="21">
        <v>45411</v>
      </c>
      <c r="C406" s="22">
        <v>0.69930555555555562</v>
      </c>
      <c r="D406" s="20" t="s">
        <v>128</v>
      </c>
      <c r="E406" s="23" t="s">
        <v>744</v>
      </c>
      <c r="F406" s="20"/>
      <c r="G406" s="22" cm="1">
        <f t="array" ref="G40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9.1666666666666674E-2</v>
      </c>
      <c r="H406" s="22" t="str">
        <f>IF(wh_table[[#This Row],[Subject 1]]&lt;&gt;"Sitting Adjourned", "", SUMIF(wh_table[Day], wh_table[[#This Row],[Day]],wh_table[Duration]))</f>
        <v/>
      </c>
      <c r="I406" s="24">
        <f>SUM(INDEX(wh_table[Duration],1):wh_table[[#This Row],[Duration]])</f>
        <v>13.98333333333334</v>
      </c>
      <c r="J40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0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9.6506944444444507</v>
      </c>
    </row>
    <row r="407" spans="1:11" ht="15" customHeight="1" x14ac:dyDescent="0.2">
      <c r="A407" s="25">
        <v>65</v>
      </c>
      <c r="B407" s="21">
        <v>45411</v>
      </c>
      <c r="C407" s="22">
        <v>0.7909722222222223</v>
      </c>
      <c r="D407" s="20" t="s">
        <v>15</v>
      </c>
      <c r="E407" s="23"/>
      <c r="F407" s="20" t="s">
        <v>52</v>
      </c>
      <c r="G407" s="22" cm="1">
        <f t="array" ref="G40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1.041666666666663E-2</v>
      </c>
      <c r="H407" s="22" t="str">
        <f>IF(wh_table[[#This Row],[Subject 1]]&lt;&gt;"Sitting Adjourned", "", SUMIF(wh_table[Day], wh_table[[#This Row],[Day]],wh_table[Duration]))</f>
        <v/>
      </c>
      <c r="I407" s="24">
        <f>SUM(INDEX(wh_table[Duration],1):wh_table[[#This Row],[Duration]])</f>
        <v>13.993750000000006</v>
      </c>
      <c r="J40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0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9.6611111111111168</v>
      </c>
    </row>
    <row r="408" spans="1:11" ht="15" customHeight="1" x14ac:dyDescent="0.2">
      <c r="A408" s="25">
        <v>65</v>
      </c>
      <c r="B408" s="21">
        <v>45411</v>
      </c>
      <c r="C408" s="22">
        <v>0.80138888888888893</v>
      </c>
      <c r="D408" s="20" t="s">
        <v>128</v>
      </c>
      <c r="E408" s="23" t="s">
        <v>744</v>
      </c>
      <c r="F408" s="20"/>
      <c r="G408" s="22" cm="1">
        <f t="array" ref="G40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5.5555555555555358E-3</v>
      </c>
      <c r="H408" s="22" t="str">
        <f>IF(wh_table[[#This Row],[Subject 1]]&lt;&gt;"Sitting Adjourned", "", SUMIF(wh_table[Day], wh_table[[#This Row],[Day]],wh_table[Duration]))</f>
        <v/>
      </c>
      <c r="I408" s="24">
        <f>SUM(INDEX(wh_table[Duration],1):wh_table[[#This Row],[Duration]])</f>
        <v>13.999305555555562</v>
      </c>
      <c r="J40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0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9.6666666666666714</v>
      </c>
    </row>
    <row r="409" spans="1:11" ht="15" customHeight="1" x14ac:dyDescent="0.2">
      <c r="A409" s="25">
        <v>65</v>
      </c>
      <c r="B409" s="21">
        <v>45411</v>
      </c>
      <c r="C409" s="22">
        <v>0.80694444444444446</v>
      </c>
      <c r="D409" s="20" t="s">
        <v>127</v>
      </c>
      <c r="E409" s="23"/>
      <c r="F409" s="20"/>
      <c r="G409" s="22" t="str" cm="1">
        <f t="array" ref="G40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409" s="22">
        <f>IF(wh_table[[#This Row],[Subject 1]]&lt;&gt;"Sitting Adjourned", "", SUMIF(wh_table[Day], wh_table[[#This Row],[Day]],wh_table[Duration]))</f>
        <v>0.11944444444444446</v>
      </c>
      <c r="I409" s="24">
        <f>SUM(INDEX(wh_table[Duration],1):wh_table[[#This Row],[Duration]])</f>
        <v>13.999305555555562</v>
      </c>
      <c r="J409" s="22">
        <f>IF(wh_table[[#This Row],[Subject 1]]&lt;&gt;"Sitting Adjourned", "", SUMIFS(wh_table[Duration], wh_table[Day], wh_table[[#This Row],[Day]], wh_table[Tags], "&lt;&gt;[Questions]", wh_table[Tags], "&lt;&gt;[Questions][Divisions]"))</f>
        <v>0.11944444444444446</v>
      </c>
      <c r="K40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9.6666666666666714</v>
      </c>
    </row>
    <row r="410" spans="1:11" ht="15" customHeight="1" x14ac:dyDescent="0.2">
      <c r="A410" s="25">
        <v>66</v>
      </c>
      <c r="B410" s="21">
        <v>45412</v>
      </c>
      <c r="C410" s="22">
        <v>0.39583333333333331</v>
      </c>
      <c r="D410" s="20" t="s">
        <v>124</v>
      </c>
      <c r="E410" s="23" t="s">
        <v>745</v>
      </c>
      <c r="F410" s="20"/>
      <c r="G410" s="22" cm="1">
        <f t="array" ref="G41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3.4722222222222265E-2</v>
      </c>
      <c r="H410" s="22" t="str">
        <f>IF(wh_table[[#This Row],[Subject 1]]&lt;&gt;"Sitting Adjourned", "", SUMIF(wh_table[Day], wh_table[[#This Row],[Day]],wh_table[Duration]))</f>
        <v/>
      </c>
      <c r="I410" s="24">
        <f>SUM(INDEX(wh_table[Duration],1):wh_table[[#This Row],[Duration]])</f>
        <v>14.034027777777784</v>
      </c>
      <c r="J41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1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9.7013888888888928</v>
      </c>
    </row>
    <row r="411" spans="1:11" ht="15" customHeight="1" x14ac:dyDescent="0.2">
      <c r="A411" s="25">
        <v>66</v>
      </c>
      <c r="B411" s="21">
        <v>45412</v>
      </c>
      <c r="C411" s="22">
        <v>0.43055555555555558</v>
      </c>
      <c r="D411" s="20" t="s">
        <v>15</v>
      </c>
      <c r="E411" s="23"/>
      <c r="F411" s="20"/>
      <c r="G411" s="22" cm="1">
        <f t="array" ref="G41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2.7777777777777735E-2</v>
      </c>
      <c r="H411" s="22" t="str">
        <f>IF(wh_table[[#This Row],[Subject 1]]&lt;&gt;"Sitting Adjourned", "", SUMIF(wh_table[Day], wh_table[[#This Row],[Day]],wh_table[Duration]))</f>
        <v/>
      </c>
      <c r="I411" s="24">
        <f>SUM(INDEX(wh_table[Duration],1):wh_table[[#This Row],[Duration]])</f>
        <v>14.061805555555562</v>
      </c>
      <c r="J41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1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9.7291666666666714</v>
      </c>
    </row>
    <row r="412" spans="1:11" ht="15" customHeight="1" x14ac:dyDescent="0.2">
      <c r="A412" s="25">
        <v>66</v>
      </c>
      <c r="B412" s="21">
        <v>45412</v>
      </c>
      <c r="C412" s="22">
        <v>0.45833333333333331</v>
      </c>
      <c r="D412" s="20" t="s">
        <v>124</v>
      </c>
      <c r="E412" s="23" t="s">
        <v>746</v>
      </c>
      <c r="F412" s="20"/>
      <c r="G412" s="22" cm="1">
        <f t="array" ref="G41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1.4583333333333337E-2</v>
      </c>
      <c r="H412" s="22" t="str">
        <f>IF(wh_table[[#This Row],[Subject 1]]&lt;&gt;"Sitting Adjourned", "", SUMIF(wh_table[Day], wh_table[[#This Row],[Day]],wh_table[Duration]))</f>
        <v/>
      </c>
      <c r="I412" s="24">
        <f>SUM(INDEX(wh_table[Duration],1):wh_table[[#This Row],[Duration]])</f>
        <v>14.076388888888895</v>
      </c>
      <c r="J41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1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9.7437500000000039</v>
      </c>
    </row>
    <row r="413" spans="1:11" ht="15" customHeight="1" x14ac:dyDescent="0.2">
      <c r="A413" s="25">
        <v>66</v>
      </c>
      <c r="B413" s="21">
        <v>45412</v>
      </c>
      <c r="C413" s="22">
        <v>0.47291666666666665</v>
      </c>
      <c r="D413" s="20" t="s">
        <v>15</v>
      </c>
      <c r="E413" s="23"/>
      <c r="F413" s="20" t="s">
        <v>132</v>
      </c>
      <c r="G413" s="22" cm="1">
        <f t="array" ref="G41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0.13124999999999998</v>
      </c>
      <c r="H413" s="22" t="str">
        <f>IF(wh_table[[#This Row],[Subject 1]]&lt;&gt;"Sitting Adjourned", "", SUMIF(wh_table[Day], wh_table[[#This Row],[Day]],wh_table[Duration]))</f>
        <v/>
      </c>
      <c r="I413" s="24">
        <f>SUM(INDEX(wh_table[Duration],1):wh_table[[#This Row],[Duration]])</f>
        <v>14.207638888888894</v>
      </c>
      <c r="J41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13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414" spans="1:11" ht="15" customHeight="1" x14ac:dyDescent="0.2">
      <c r="A414" s="25">
        <v>66</v>
      </c>
      <c r="B414" s="21">
        <v>45412</v>
      </c>
      <c r="C414" s="22">
        <v>0.60416666666666663</v>
      </c>
      <c r="D414" s="20" t="s">
        <v>124</v>
      </c>
      <c r="E414" s="23" t="s">
        <v>747</v>
      </c>
      <c r="F414" s="20"/>
      <c r="G414" s="22" cm="1">
        <f t="array" ref="G41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5.4166666666666696E-2</v>
      </c>
      <c r="H414" s="22" t="str">
        <f>IF(wh_table[[#This Row],[Subject 1]]&lt;&gt;"Sitting Adjourned", "", SUMIF(wh_table[Day], wh_table[[#This Row],[Day]],wh_table[Duration]))</f>
        <v/>
      </c>
      <c r="I414" s="24">
        <f>SUM(INDEX(wh_table[Duration],1):wh_table[[#This Row],[Duration]])</f>
        <v>14.261805555555561</v>
      </c>
      <c r="J41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1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9.797916666666671</v>
      </c>
    </row>
    <row r="415" spans="1:11" ht="15" customHeight="1" x14ac:dyDescent="0.2">
      <c r="A415" s="25">
        <v>66</v>
      </c>
      <c r="B415" s="21">
        <v>45412</v>
      </c>
      <c r="C415" s="22">
        <v>0.65833333333333333</v>
      </c>
      <c r="D415" s="20" t="s">
        <v>15</v>
      </c>
      <c r="E415" s="23"/>
      <c r="F415" s="20"/>
      <c r="G415" s="22" cm="1">
        <f t="array" ref="G41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8.3333333333333037E-3</v>
      </c>
      <c r="H415" s="22" t="str">
        <f>IF(wh_table[[#This Row],[Subject 1]]&lt;&gt;"Sitting Adjourned", "", SUMIF(wh_table[Day], wh_table[[#This Row],[Day]],wh_table[Duration]))</f>
        <v/>
      </c>
      <c r="I415" s="24">
        <f>SUM(INDEX(wh_table[Duration],1):wh_table[[#This Row],[Duration]])</f>
        <v>14.270138888888894</v>
      </c>
      <c r="J41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1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9.8062500000000039</v>
      </c>
    </row>
    <row r="416" spans="1:11" ht="15" customHeight="1" x14ac:dyDescent="0.2">
      <c r="A416" s="25">
        <v>66</v>
      </c>
      <c r="B416" s="21">
        <v>45412</v>
      </c>
      <c r="C416" s="22">
        <v>0.66666666666666663</v>
      </c>
      <c r="D416" s="20" t="s">
        <v>15</v>
      </c>
      <c r="E416" s="23"/>
      <c r="F416" s="20" t="s">
        <v>52</v>
      </c>
      <c r="G416" s="22" cm="1">
        <f t="array" ref="G41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4.861111111111116E-2</v>
      </c>
      <c r="H416" s="22" t="str">
        <f>IF(wh_table[[#This Row],[Subject 1]]&lt;&gt;"Sitting Adjourned", "", SUMIF(wh_table[Day], wh_table[[#This Row],[Day]],wh_table[Duration]))</f>
        <v/>
      </c>
      <c r="I416" s="24">
        <f>SUM(INDEX(wh_table[Duration],1):wh_table[[#This Row],[Duration]])</f>
        <v>14.318750000000005</v>
      </c>
      <c r="J41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1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9.8548611111111146</v>
      </c>
    </row>
    <row r="417" spans="1:11" ht="15" customHeight="1" x14ac:dyDescent="0.2">
      <c r="A417" s="25">
        <v>66</v>
      </c>
      <c r="B417" s="21">
        <v>45412</v>
      </c>
      <c r="C417" s="22">
        <v>0.71527777777777779</v>
      </c>
      <c r="D417" s="20" t="s">
        <v>124</v>
      </c>
      <c r="E417" s="23" t="s">
        <v>748</v>
      </c>
      <c r="F417" s="20"/>
      <c r="G417" s="22" cm="1">
        <f t="array" ref="G41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1.388888888888884E-2</v>
      </c>
      <c r="H417" s="22" t="str">
        <f>IF(wh_table[[#This Row],[Subject 1]]&lt;&gt;"Sitting Adjourned", "", SUMIF(wh_table[Day], wh_table[[#This Row],[Day]],wh_table[Duration]))</f>
        <v/>
      </c>
      <c r="I417" s="24">
        <f>SUM(INDEX(wh_table[Duration],1):wh_table[[#This Row],[Duration]])</f>
        <v>14.332638888888894</v>
      </c>
      <c r="J41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1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9.8687500000000039</v>
      </c>
    </row>
    <row r="418" spans="1:11" ht="15" customHeight="1" x14ac:dyDescent="0.2">
      <c r="A418" s="25">
        <v>66</v>
      </c>
      <c r="B418" s="21">
        <v>45412</v>
      </c>
      <c r="C418" s="22">
        <v>0.72916666666666663</v>
      </c>
      <c r="D418" s="20" t="s">
        <v>124</v>
      </c>
      <c r="E418" s="23" t="s">
        <v>749</v>
      </c>
      <c r="F418" s="20"/>
      <c r="G418" s="22" cm="1">
        <f t="array" ref="G41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3.9583333333333304E-2</v>
      </c>
      <c r="H418" s="22" t="str">
        <f>IF(wh_table[[#This Row],[Subject 1]]&lt;&gt;"Sitting Adjourned", "", SUMIF(wh_table[Day], wh_table[[#This Row],[Day]],wh_table[Duration]))</f>
        <v/>
      </c>
      <c r="I418" s="24">
        <f>SUM(INDEX(wh_table[Duration],1):wh_table[[#This Row],[Duration]])</f>
        <v>14.372222222222227</v>
      </c>
      <c r="J41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1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9.9083333333333368</v>
      </c>
    </row>
    <row r="419" spans="1:11" ht="15" customHeight="1" x14ac:dyDescent="0.2">
      <c r="A419" s="25">
        <v>66</v>
      </c>
      <c r="B419" s="21">
        <v>45412</v>
      </c>
      <c r="C419" s="22">
        <v>0.76874999999999993</v>
      </c>
      <c r="D419" s="20" t="s">
        <v>127</v>
      </c>
      <c r="E419" s="23"/>
      <c r="F419" s="20"/>
      <c r="G419" s="22" t="str" cm="1">
        <f t="array" ref="G41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419" s="22">
        <f>IF(wh_table[[#This Row],[Subject 1]]&lt;&gt;"Sitting Adjourned", "", SUMIF(wh_table[Day], wh_table[[#This Row],[Day]],wh_table[Duration]))</f>
        <v>0.37291666666666662</v>
      </c>
      <c r="I419" s="24">
        <f>SUM(INDEX(wh_table[Duration],1):wh_table[[#This Row],[Duration]])</f>
        <v>14.372222222222227</v>
      </c>
      <c r="J419" s="22">
        <f>IF(wh_table[[#This Row],[Subject 1]]&lt;&gt;"Sitting Adjourned", "", SUMIFS(wh_table[Duration], wh_table[Day], wh_table[[#This Row],[Day]], wh_table[Tags], "&lt;&gt;[Questions]", wh_table[Tags], "&lt;&gt;[Questions][Divisions]"))</f>
        <v>0.24166666666666664</v>
      </c>
      <c r="K41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9.9083333333333368</v>
      </c>
    </row>
    <row r="420" spans="1:11" ht="15" customHeight="1" x14ac:dyDescent="0.2">
      <c r="A420" s="25">
        <v>67</v>
      </c>
      <c r="B420" s="21">
        <v>45413</v>
      </c>
      <c r="C420" s="22">
        <v>0.39583333333333331</v>
      </c>
      <c r="D420" s="20" t="s">
        <v>124</v>
      </c>
      <c r="E420" s="23" t="s">
        <v>750</v>
      </c>
      <c r="F420" s="20"/>
      <c r="G420" s="22" cm="1">
        <f t="array" ref="G42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4.1666666666666685E-2</v>
      </c>
      <c r="H420" s="22" t="str">
        <f>IF(wh_table[[#This Row],[Subject 1]]&lt;&gt;"Sitting Adjourned", "", SUMIF(wh_table[Day], wh_table[[#This Row],[Day]],wh_table[Duration]))</f>
        <v/>
      </c>
      <c r="I420" s="24">
        <f>SUM(INDEX(wh_table[Duration],1):wh_table[[#This Row],[Duration]])</f>
        <v>14.413888888888893</v>
      </c>
      <c r="J42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2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9.9500000000000028</v>
      </c>
    </row>
    <row r="421" spans="1:11" ht="15" customHeight="1" x14ac:dyDescent="0.2">
      <c r="A421" s="25">
        <v>67</v>
      </c>
      <c r="B421" s="21">
        <v>45413</v>
      </c>
      <c r="C421" s="22">
        <v>0.4375</v>
      </c>
      <c r="D421" s="20" t="s">
        <v>15</v>
      </c>
      <c r="E421" s="23"/>
      <c r="F421" s="20"/>
      <c r="G421" s="22" cm="1">
        <f t="array" ref="G42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1.8055555555555547E-2</v>
      </c>
      <c r="H421" s="22" t="str">
        <f>IF(wh_table[[#This Row],[Subject 1]]&lt;&gt;"Sitting Adjourned", "", SUMIF(wh_table[Day], wh_table[[#This Row],[Day]],wh_table[Duration]))</f>
        <v/>
      </c>
      <c r="I421" s="24">
        <f>SUM(INDEX(wh_table[Duration],1):wh_table[[#This Row],[Duration]])</f>
        <v>14.431944444444449</v>
      </c>
      <c r="J42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2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9.9680555555555586</v>
      </c>
    </row>
    <row r="422" spans="1:11" ht="15" customHeight="1" x14ac:dyDescent="0.2">
      <c r="A422" s="25">
        <v>67</v>
      </c>
      <c r="B422" s="21">
        <v>45413</v>
      </c>
      <c r="C422" s="22">
        <v>0.45555555555555555</v>
      </c>
      <c r="D422" s="20" t="s">
        <v>124</v>
      </c>
      <c r="E422" s="23" t="s">
        <v>751</v>
      </c>
      <c r="F422" s="20"/>
      <c r="G422" s="22" cm="1">
        <f t="array" ref="G42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1.9444444444444486E-2</v>
      </c>
      <c r="H422" s="22" t="str">
        <f>IF(wh_table[[#This Row],[Subject 1]]&lt;&gt;"Sitting Adjourned", "", SUMIF(wh_table[Day], wh_table[[#This Row],[Day]],wh_table[Duration]))</f>
        <v/>
      </c>
      <c r="I422" s="24">
        <f>SUM(INDEX(wh_table[Duration],1):wh_table[[#This Row],[Duration]])</f>
        <v>14.451388888888893</v>
      </c>
      <c r="J42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2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9.9875000000000025</v>
      </c>
    </row>
    <row r="423" spans="1:11" ht="15" customHeight="1" x14ac:dyDescent="0.2">
      <c r="A423" s="25">
        <v>67</v>
      </c>
      <c r="B423" s="21">
        <v>45413</v>
      </c>
      <c r="C423" s="22">
        <v>0.47500000000000003</v>
      </c>
      <c r="D423" s="20" t="s">
        <v>15</v>
      </c>
      <c r="E423" s="23"/>
      <c r="F423" s="20" t="s">
        <v>132</v>
      </c>
      <c r="G423" s="22" cm="1">
        <f t="array" ref="G42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0.1291666666666666</v>
      </c>
      <c r="H423" s="22" t="str">
        <f>IF(wh_table[[#This Row],[Subject 1]]&lt;&gt;"Sitting Adjourned", "", SUMIF(wh_table[Day], wh_table[[#This Row],[Day]],wh_table[Duration]))</f>
        <v/>
      </c>
      <c r="I423" s="24">
        <f>SUM(INDEX(wh_table[Duration],1):wh_table[[#This Row],[Duration]])</f>
        <v>14.580555555555559</v>
      </c>
      <c r="J42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23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424" spans="1:11" ht="15" customHeight="1" x14ac:dyDescent="0.2">
      <c r="A424" s="25">
        <v>67</v>
      </c>
      <c r="B424" s="21">
        <v>45413</v>
      </c>
      <c r="C424" s="22">
        <v>0.60416666666666663</v>
      </c>
      <c r="D424" s="20" t="s">
        <v>124</v>
      </c>
      <c r="E424" s="23" t="s">
        <v>752</v>
      </c>
      <c r="F424" s="20"/>
      <c r="G424" s="22" cm="1">
        <f t="array" ref="G42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4.9305555555555602E-2</v>
      </c>
      <c r="H424" s="22" t="str">
        <f>IF(wh_table[[#This Row],[Subject 1]]&lt;&gt;"Sitting Adjourned", "", SUMIF(wh_table[Day], wh_table[[#This Row],[Day]],wh_table[Duration]))</f>
        <v/>
      </c>
      <c r="I424" s="24">
        <f>SUM(INDEX(wh_table[Duration],1):wh_table[[#This Row],[Duration]])</f>
        <v>14.629861111111115</v>
      </c>
      <c r="J42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2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10.036805555555558</v>
      </c>
    </row>
    <row r="425" spans="1:11" ht="15" customHeight="1" x14ac:dyDescent="0.2">
      <c r="A425" s="25">
        <v>67</v>
      </c>
      <c r="B425" s="21">
        <v>45413</v>
      </c>
      <c r="C425" s="22">
        <v>0.65347222222222223</v>
      </c>
      <c r="D425" s="20" t="s">
        <v>15</v>
      </c>
      <c r="E425" s="23"/>
      <c r="F425" s="20"/>
      <c r="G425" s="22" cm="1">
        <f t="array" ref="G42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1.3194444444444398E-2</v>
      </c>
      <c r="H425" s="22" t="str">
        <f>IF(wh_table[[#This Row],[Subject 1]]&lt;&gt;"Sitting Adjourned", "", SUMIF(wh_table[Day], wh_table[[#This Row],[Day]],wh_table[Duration]))</f>
        <v/>
      </c>
      <c r="I425" s="24">
        <f>SUM(INDEX(wh_table[Duration],1):wh_table[[#This Row],[Duration]])</f>
        <v>14.643055555555559</v>
      </c>
      <c r="J42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2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10.050000000000002</v>
      </c>
    </row>
    <row r="426" spans="1:11" ht="15" customHeight="1" x14ac:dyDescent="0.2">
      <c r="A426" s="25">
        <v>67</v>
      </c>
      <c r="B426" s="21">
        <v>45413</v>
      </c>
      <c r="C426" s="22">
        <v>0.66666666666666663</v>
      </c>
      <c r="D426" s="20" t="s">
        <v>124</v>
      </c>
      <c r="E426" s="23" t="s">
        <v>753</v>
      </c>
      <c r="F426" s="20"/>
      <c r="G426" s="22" cm="1">
        <f t="array" ref="G42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426" s="22" t="str">
        <f>IF(wh_table[[#This Row],[Subject 1]]&lt;&gt;"Sitting Adjourned", "", SUMIF(wh_table[Day], wh_table[[#This Row],[Day]],wh_table[Duration]))</f>
        <v/>
      </c>
      <c r="I426" s="24">
        <f>SUM(INDEX(wh_table[Duration],1):wh_table[[#This Row],[Duration]])</f>
        <v>14.663888888888893</v>
      </c>
      <c r="J42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2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10.070833333333336</v>
      </c>
    </row>
    <row r="427" spans="1:11" ht="15" customHeight="1" x14ac:dyDescent="0.2">
      <c r="A427" s="25">
        <v>67</v>
      </c>
      <c r="B427" s="21">
        <v>45413</v>
      </c>
      <c r="C427" s="22">
        <v>0.6875</v>
      </c>
      <c r="D427" s="20" t="s">
        <v>124</v>
      </c>
      <c r="E427" s="23" t="s">
        <v>754</v>
      </c>
      <c r="F427" s="20"/>
      <c r="G427" s="22" cm="1">
        <f t="array" ref="G42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4.0972222222222299E-2</v>
      </c>
      <c r="H427" s="22" t="str">
        <f>IF(wh_table[[#This Row],[Subject 1]]&lt;&gt;"Sitting Adjourned", "", SUMIF(wh_table[Day], wh_table[[#This Row],[Day]],wh_table[Duration]))</f>
        <v/>
      </c>
      <c r="I427" s="24">
        <f>SUM(INDEX(wh_table[Duration],1):wh_table[[#This Row],[Duration]])</f>
        <v>14.704861111111116</v>
      </c>
      <c r="J42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2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10.111805555555559</v>
      </c>
    </row>
    <row r="428" spans="1:11" ht="15" customHeight="1" x14ac:dyDescent="0.2">
      <c r="A428" s="25">
        <v>67</v>
      </c>
      <c r="B428" s="21">
        <v>45413</v>
      </c>
      <c r="C428" s="22">
        <v>0.7284722222222223</v>
      </c>
      <c r="D428" s="20" t="s">
        <v>127</v>
      </c>
      <c r="E428" s="23"/>
      <c r="F428" s="20"/>
      <c r="G428" s="22" t="str" cm="1">
        <f t="array" ref="G42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428" s="22">
        <f>IF(wh_table[[#This Row],[Subject 1]]&lt;&gt;"Sitting Adjourned", "", SUMIF(wh_table[Day], wh_table[[#This Row],[Day]],wh_table[Duration]))</f>
        <v>0.33263888888888898</v>
      </c>
      <c r="I428" s="24">
        <f>SUM(INDEX(wh_table[Duration],1):wh_table[[#This Row],[Duration]])</f>
        <v>14.704861111111116</v>
      </c>
      <c r="J428" s="22">
        <f>IF(wh_table[[#This Row],[Subject 1]]&lt;&gt;"Sitting Adjourned", "", SUMIFS(wh_table[Duration], wh_table[Day], wh_table[[#This Row],[Day]], wh_table[Tags], "&lt;&gt;[Questions]", wh_table[Tags], "&lt;&gt;[Questions][Divisions]"))</f>
        <v>0.20347222222222239</v>
      </c>
      <c r="K42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10.111805555555559</v>
      </c>
    </row>
    <row r="429" spans="1:11" ht="15" customHeight="1" x14ac:dyDescent="0.2">
      <c r="A429" s="25">
        <v>68</v>
      </c>
      <c r="B429" s="21">
        <v>45414</v>
      </c>
      <c r="C429" s="22">
        <v>0.52083333333333337</v>
      </c>
      <c r="D429" s="20" t="s">
        <v>161</v>
      </c>
      <c r="E429" s="23" t="s">
        <v>755</v>
      </c>
      <c r="F429" s="20"/>
      <c r="G429" s="22" cm="1">
        <f t="array" ref="G42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9.0277777777777457E-3</v>
      </c>
      <c r="H429" s="22" t="str">
        <f>IF(wh_table[[#This Row],[Subject 1]]&lt;&gt;"Sitting Adjourned", "", SUMIF(wh_table[Day], wh_table[[#This Row],[Day]],wh_table[Duration]))</f>
        <v/>
      </c>
      <c r="I429" s="24">
        <f>SUM(INDEX(wh_table[Duration],1):wh_table[[#This Row],[Duration]])</f>
        <v>14.713888888888894</v>
      </c>
      <c r="J42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2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10.120833333333337</v>
      </c>
    </row>
    <row r="430" spans="1:11" ht="15" customHeight="1" x14ac:dyDescent="0.2">
      <c r="A430" s="25">
        <v>68</v>
      </c>
      <c r="B430" s="21">
        <v>45414</v>
      </c>
      <c r="C430" s="22">
        <v>0.52986111111111112</v>
      </c>
      <c r="D430" s="20" t="s">
        <v>148</v>
      </c>
      <c r="E430" s="23" t="s">
        <v>756</v>
      </c>
      <c r="F430" s="20"/>
      <c r="G430" s="22" cm="1">
        <f t="array" ref="G43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6.9444444444444198E-4</v>
      </c>
      <c r="H430" s="22" t="str">
        <f>IF(wh_table[[#This Row],[Subject 1]]&lt;&gt;"Sitting Adjourned", "", SUMIF(wh_table[Day], wh_table[[#This Row],[Day]],wh_table[Duration]))</f>
        <v/>
      </c>
      <c r="I430" s="24">
        <f>SUM(INDEX(wh_table[Duration],1):wh_table[[#This Row],[Duration]])</f>
        <v>14.714583333333339</v>
      </c>
      <c r="J43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3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10.121527777777782</v>
      </c>
    </row>
    <row r="431" spans="1:11" ht="15" customHeight="1" x14ac:dyDescent="0.2">
      <c r="A431" s="25">
        <v>68</v>
      </c>
      <c r="B431" s="21">
        <v>45414</v>
      </c>
      <c r="C431" s="22">
        <v>0.53055555555555556</v>
      </c>
      <c r="D431" s="20" t="s">
        <v>161</v>
      </c>
      <c r="E431" s="23" t="s">
        <v>757</v>
      </c>
      <c r="F431" s="20"/>
      <c r="G431" s="22" cm="1">
        <f t="array" ref="G43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5.2777777777777812E-2</v>
      </c>
      <c r="H431" s="22" t="str">
        <f>IF(wh_table[[#This Row],[Subject 1]]&lt;&gt;"Sitting Adjourned", "", SUMIF(wh_table[Day], wh_table[[#This Row],[Day]],wh_table[Duration]))</f>
        <v/>
      </c>
      <c r="I431" s="24">
        <f>SUM(INDEX(wh_table[Duration],1):wh_table[[#This Row],[Duration]])</f>
        <v>14.767361111111116</v>
      </c>
      <c r="J43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3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10.174305555555559</v>
      </c>
    </row>
    <row r="432" spans="1:11" ht="15" customHeight="1" x14ac:dyDescent="0.2">
      <c r="A432" s="25">
        <v>68</v>
      </c>
      <c r="B432" s="21">
        <v>45414</v>
      </c>
      <c r="C432" s="22">
        <v>0.58333333333333337</v>
      </c>
      <c r="D432" s="20" t="s">
        <v>161</v>
      </c>
      <c r="E432" s="23" t="s">
        <v>758</v>
      </c>
      <c r="F432" s="20"/>
      <c r="G432" s="22" cm="1">
        <f t="array" ref="G43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5.7638888888888795E-2</v>
      </c>
      <c r="H432" s="22" t="str">
        <f>IF(wh_table[[#This Row],[Subject 1]]&lt;&gt;"Sitting Adjourned", "", SUMIF(wh_table[Day], wh_table[[#This Row],[Day]],wh_table[Duration]))</f>
        <v/>
      </c>
      <c r="I432" s="24">
        <f>SUM(INDEX(wh_table[Duration],1):wh_table[[#This Row],[Duration]])</f>
        <v>14.825000000000005</v>
      </c>
      <c r="J43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3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10.231944444444448</v>
      </c>
    </row>
    <row r="433" spans="1:11" ht="15" customHeight="1" x14ac:dyDescent="0.2">
      <c r="A433" s="25">
        <v>68</v>
      </c>
      <c r="B433" s="21">
        <v>45414</v>
      </c>
      <c r="C433" s="22">
        <v>0.64097222222222217</v>
      </c>
      <c r="D433" s="20" t="s">
        <v>127</v>
      </c>
      <c r="E433" s="23"/>
      <c r="F433" s="20"/>
      <c r="G433" s="22" t="str" cm="1">
        <f t="array" ref="G43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433" s="22">
        <f>IF(wh_table[[#This Row],[Subject 1]]&lt;&gt;"Sitting Adjourned", "", SUMIF(wh_table[Day], wh_table[[#This Row],[Day]],wh_table[Duration]))</f>
        <v>0.1201388888888888</v>
      </c>
      <c r="I433" s="24">
        <f>SUM(INDEX(wh_table[Duration],1):wh_table[[#This Row],[Duration]])</f>
        <v>14.825000000000005</v>
      </c>
      <c r="J433" s="22">
        <f>IF(wh_table[[#This Row],[Subject 1]]&lt;&gt;"Sitting Adjourned", "", SUMIFS(wh_table[Duration], wh_table[Day], wh_table[[#This Row],[Day]], wh_table[Tags], "&lt;&gt;[Questions]", wh_table[Tags], "&lt;&gt;[Questions][Divisions]"))</f>
        <v>0.1201388888888888</v>
      </c>
      <c r="K43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10.231944444444448</v>
      </c>
    </row>
    <row r="434" spans="1:11" ht="15" customHeight="1" x14ac:dyDescent="0.2">
      <c r="A434" s="25">
        <v>69</v>
      </c>
      <c r="B434" s="21">
        <v>45419</v>
      </c>
      <c r="C434" s="22">
        <v>0.47916666666666669</v>
      </c>
      <c r="D434" s="20" t="s">
        <v>124</v>
      </c>
      <c r="E434" s="23" t="s">
        <v>759</v>
      </c>
      <c r="F434" s="20"/>
      <c r="G434" s="22" cm="1">
        <f t="array" ref="G43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6.2499999999999944E-2</v>
      </c>
      <c r="H434" s="22" t="str">
        <f>IF(wh_table[[#This Row],[Subject 1]]&lt;&gt;"Sitting Adjourned", "", SUMIF(wh_table[Day], wh_table[[#This Row],[Day]],wh_table[Duration]))</f>
        <v/>
      </c>
      <c r="I434" s="24">
        <f>SUM(INDEX(wh_table[Duration],1):wh_table[[#This Row],[Duration]])</f>
        <v>14.887500000000005</v>
      </c>
      <c r="J43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3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10.294444444444448</v>
      </c>
    </row>
    <row r="435" spans="1:11" ht="15" customHeight="1" x14ac:dyDescent="0.2">
      <c r="A435" s="25">
        <v>69</v>
      </c>
      <c r="B435" s="21">
        <v>45419</v>
      </c>
      <c r="C435" s="22">
        <v>0.54166666666666663</v>
      </c>
      <c r="D435" s="20" t="s">
        <v>124</v>
      </c>
      <c r="E435" s="23" t="s">
        <v>760</v>
      </c>
      <c r="F435" s="20"/>
      <c r="G435" s="22" cm="1">
        <f t="array" ref="G43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1.8750000000000044E-2</v>
      </c>
      <c r="H435" s="22" t="str">
        <f>IF(wh_table[[#This Row],[Subject 1]]&lt;&gt;"Sitting Adjourned", "", SUMIF(wh_table[Day], wh_table[[#This Row],[Day]],wh_table[Duration]))</f>
        <v/>
      </c>
      <c r="I435" s="24">
        <f>SUM(INDEX(wh_table[Duration],1):wh_table[[#This Row],[Duration]])</f>
        <v>14.906250000000005</v>
      </c>
      <c r="J43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3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10.313194444444449</v>
      </c>
    </row>
    <row r="436" spans="1:11" ht="15" customHeight="1" x14ac:dyDescent="0.2">
      <c r="A436" s="25">
        <v>69</v>
      </c>
      <c r="B436" s="21">
        <v>45419</v>
      </c>
      <c r="C436" s="22">
        <v>0.56041666666666667</v>
      </c>
      <c r="D436" s="20" t="s">
        <v>15</v>
      </c>
      <c r="E436" s="23"/>
      <c r="F436" s="20" t="s">
        <v>132</v>
      </c>
      <c r="G436" s="22" cm="1">
        <f t="array" ref="G43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0.12708333333333333</v>
      </c>
      <c r="H436" s="22" t="str">
        <f>IF(wh_table[[#This Row],[Subject 1]]&lt;&gt;"Sitting Adjourned", "", SUMIF(wh_table[Day], wh_table[[#This Row],[Day]],wh_table[Duration]))</f>
        <v/>
      </c>
      <c r="I436" s="24">
        <f>SUM(INDEX(wh_table[Duration],1):wh_table[[#This Row],[Duration]])</f>
        <v>15.033333333333339</v>
      </c>
      <c r="J43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36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437" spans="1:11" ht="15" customHeight="1" x14ac:dyDescent="0.2">
      <c r="A437" s="25">
        <v>69</v>
      </c>
      <c r="B437" s="21">
        <v>45419</v>
      </c>
      <c r="C437" s="22">
        <v>0.6875</v>
      </c>
      <c r="D437" s="20" t="s">
        <v>124</v>
      </c>
      <c r="E437" s="23" t="s">
        <v>761</v>
      </c>
      <c r="F437" s="20"/>
      <c r="G437" s="22" cm="1">
        <f t="array" ref="G43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437" s="22" t="str">
        <f>IF(wh_table[[#This Row],[Subject 1]]&lt;&gt;"Sitting Adjourned", "", SUMIF(wh_table[Day], wh_table[[#This Row],[Day]],wh_table[Duration]))</f>
        <v/>
      </c>
      <c r="I437" s="24">
        <f>SUM(INDEX(wh_table[Duration],1):wh_table[[#This Row],[Duration]])</f>
        <v>15.095833333333339</v>
      </c>
      <c r="J43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3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10.375694444444449</v>
      </c>
    </row>
    <row r="438" spans="1:11" ht="15" customHeight="1" x14ac:dyDescent="0.2">
      <c r="A438" s="25">
        <v>69</v>
      </c>
      <c r="B438" s="21">
        <v>45419</v>
      </c>
      <c r="C438" s="22">
        <v>0.75</v>
      </c>
      <c r="D438" s="20" t="s">
        <v>124</v>
      </c>
      <c r="E438" s="23" t="s">
        <v>762</v>
      </c>
      <c r="F438" s="20"/>
      <c r="G438" s="22" cm="1">
        <f t="array" ref="G43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1.736111111111116E-2</v>
      </c>
      <c r="H438" s="22" t="str">
        <f>IF(wh_table[[#This Row],[Subject 1]]&lt;&gt;"Sitting Adjourned", "", SUMIF(wh_table[Day], wh_table[[#This Row],[Day]],wh_table[Duration]))</f>
        <v/>
      </c>
      <c r="I438" s="24">
        <f>SUM(INDEX(wh_table[Duration],1):wh_table[[#This Row],[Duration]])</f>
        <v>15.113194444444449</v>
      </c>
      <c r="J43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3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10.393055555555559</v>
      </c>
    </row>
    <row r="439" spans="1:11" ht="15" customHeight="1" x14ac:dyDescent="0.2">
      <c r="A439" s="25">
        <v>69</v>
      </c>
      <c r="B439" s="21">
        <v>45419</v>
      </c>
      <c r="C439" s="22">
        <v>0.76736111111111116</v>
      </c>
      <c r="D439" s="20" t="s">
        <v>15</v>
      </c>
      <c r="E439" s="23"/>
      <c r="F439" s="20"/>
      <c r="G439" s="22" cm="1">
        <f t="array" ref="G43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3.4722222222222099E-3</v>
      </c>
      <c r="H439" s="22" t="str">
        <f>IF(wh_table[[#This Row],[Subject 1]]&lt;&gt;"Sitting Adjourned", "", SUMIF(wh_table[Day], wh_table[[#This Row],[Day]],wh_table[Duration]))</f>
        <v/>
      </c>
      <c r="I439" s="24">
        <f>SUM(INDEX(wh_table[Duration],1):wh_table[[#This Row],[Duration]])</f>
        <v>15.116666666666671</v>
      </c>
      <c r="J43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3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10.396527777777781</v>
      </c>
    </row>
    <row r="440" spans="1:11" ht="15" customHeight="1" x14ac:dyDescent="0.2">
      <c r="A440" s="25">
        <v>69</v>
      </c>
      <c r="B440" s="21">
        <v>45419</v>
      </c>
      <c r="C440" s="22">
        <v>0.77083333333333337</v>
      </c>
      <c r="D440" s="20" t="s">
        <v>124</v>
      </c>
      <c r="E440" s="23" t="s">
        <v>763</v>
      </c>
      <c r="F440" s="20"/>
      <c r="G440" s="22" cm="1">
        <f t="array" ref="G44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4.0972222222222188E-2</v>
      </c>
      <c r="H440" s="22" t="str">
        <f>IF(wh_table[[#This Row],[Subject 1]]&lt;&gt;"Sitting Adjourned", "", SUMIF(wh_table[Day], wh_table[[#This Row],[Day]],wh_table[Duration]))</f>
        <v/>
      </c>
      <c r="I440" s="24">
        <f>SUM(INDEX(wh_table[Duration],1):wh_table[[#This Row],[Duration]])</f>
        <v>15.157638888888894</v>
      </c>
      <c r="J44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4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10.437500000000004</v>
      </c>
    </row>
    <row r="441" spans="1:11" ht="15" customHeight="1" x14ac:dyDescent="0.2">
      <c r="A441" s="25">
        <v>69</v>
      </c>
      <c r="B441" s="21">
        <v>45419</v>
      </c>
      <c r="C441" s="22">
        <v>0.81180555555555556</v>
      </c>
      <c r="D441" s="20" t="s">
        <v>127</v>
      </c>
      <c r="E441" s="23"/>
      <c r="F441" s="20"/>
      <c r="G441" s="22" t="str" cm="1">
        <f t="array" ref="G44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441" s="22">
        <f>IF(wh_table[[#This Row],[Subject 1]]&lt;&gt;"Sitting Adjourned", "", SUMIF(wh_table[Day], wh_table[[#This Row],[Day]],wh_table[Duration]))</f>
        <v>0.33263888888888887</v>
      </c>
      <c r="I441" s="24">
        <f>SUM(INDEX(wh_table[Duration],1):wh_table[[#This Row],[Duration]])</f>
        <v>15.157638888888894</v>
      </c>
      <c r="J441" s="22">
        <f>IF(wh_table[[#This Row],[Subject 1]]&lt;&gt;"Sitting Adjourned", "", SUMIFS(wh_table[Duration], wh_table[Day], wh_table[[#This Row],[Day]], wh_table[Tags], "&lt;&gt;[Questions]", wh_table[Tags], "&lt;&gt;[Questions][Divisions]"))</f>
        <v>0.20555555555555555</v>
      </c>
      <c r="K44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10.437500000000004</v>
      </c>
    </row>
    <row r="442" spans="1:11" ht="15" customHeight="1" x14ac:dyDescent="0.2">
      <c r="A442" s="25">
        <v>70</v>
      </c>
      <c r="B442" s="21">
        <v>45420</v>
      </c>
      <c r="C442" s="22">
        <v>0.39583333333333331</v>
      </c>
      <c r="D442" s="20" t="s">
        <v>124</v>
      </c>
      <c r="E442" s="23" t="s">
        <v>764</v>
      </c>
      <c r="F442" s="20"/>
      <c r="G442" s="22" cm="1">
        <f t="array" ref="G44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442" s="22" t="str">
        <f>IF(wh_table[[#This Row],[Subject 1]]&lt;&gt;"Sitting Adjourned", "", SUMIF(wh_table[Day], wh_table[[#This Row],[Day]],wh_table[Duration]))</f>
        <v/>
      </c>
      <c r="I442" s="24">
        <f>SUM(INDEX(wh_table[Duration],1):wh_table[[#This Row],[Duration]])</f>
        <v>15.220138888888894</v>
      </c>
      <c r="J44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4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10.500000000000004</v>
      </c>
    </row>
    <row r="443" spans="1:11" ht="15" customHeight="1" x14ac:dyDescent="0.2">
      <c r="A443" s="25">
        <v>70</v>
      </c>
      <c r="B443" s="21">
        <v>45420</v>
      </c>
      <c r="C443" s="22">
        <v>0.45833333333333331</v>
      </c>
      <c r="D443" s="20" t="s">
        <v>124</v>
      </c>
      <c r="E443" s="23" t="s">
        <v>765</v>
      </c>
      <c r="F443" s="20"/>
      <c r="G443" s="22" cm="1">
        <f t="array" ref="G44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1.7361111111111105E-2</v>
      </c>
      <c r="H443" s="22" t="str">
        <f>IF(wh_table[[#This Row],[Subject 1]]&lt;&gt;"Sitting Adjourned", "", SUMIF(wh_table[Day], wh_table[[#This Row],[Day]],wh_table[Duration]))</f>
        <v/>
      </c>
      <c r="I443" s="24">
        <f>SUM(INDEX(wh_table[Duration],1):wh_table[[#This Row],[Duration]])</f>
        <v>15.237500000000004</v>
      </c>
      <c r="J44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4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10.517361111111114</v>
      </c>
    </row>
    <row r="444" spans="1:11" ht="15" customHeight="1" x14ac:dyDescent="0.2">
      <c r="A444" s="25">
        <v>70</v>
      </c>
      <c r="B444" s="21">
        <v>45420</v>
      </c>
      <c r="C444" s="22">
        <v>0.47569444444444442</v>
      </c>
      <c r="D444" s="20" t="s">
        <v>15</v>
      </c>
      <c r="E444" s="23"/>
      <c r="F444" s="20" t="s">
        <v>132</v>
      </c>
      <c r="G444" s="22" cm="1">
        <f t="array" ref="G44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0.12847222222222221</v>
      </c>
      <c r="H444" s="22" t="str">
        <f>IF(wh_table[[#This Row],[Subject 1]]&lt;&gt;"Sitting Adjourned", "", SUMIF(wh_table[Day], wh_table[[#This Row],[Day]],wh_table[Duration]))</f>
        <v/>
      </c>
      <c r="I444" s="24">
        <f>SUM(INDEX(wh_table[Duration],1):wh_table[[#This Row],[Duration]])</f>
        <v>15.365972222222226</v>
      </c>
      <c r="J44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44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445" spans="1:11" ht="15" customHeight="1" x14ac:dyDescent="0.2">
      <c r="A445" s="25">
        <v>70</v>
      </c>
      <c r="B445" s="21">
        <v>45420</v>
      </c>
      <c r="C445" s="22">
        <v>0.60416666666666663</v>
      </c>
      <c r="D445" s="20" t="s">
        <v>124</v>
      </c>
      <c r="E445" s="23" t="s">
        <v>766</v>
      </c>
      <c r="F445" s="20"/>
      <c r="G445" s="22" cm="1">
        <f t="array" ref="G44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3.8888888888888973E-2</v>
      </c>
      <c r="H445" s="22" t="str">
        <f>IF(wh_table[[#This Row],[Subject 1]]&lt;&gt;"Sitting Adjourned", "", SUMIF(wh_table[Day], wh_table[[#This Row],[Day]],wh_table[Duration]))</f>
        <v/>
      </c>
      <c r="I445" s="24">
        <f>SUM(INDEX(wh_table[Duration],1):wh_table[[#This Row],[Duration]])</f>
        <v>15.404861111111115</v>
      </c>
      <c r="J44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4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10.556250000000004</v>
      </c>
    </row>
    <row r="446" spans="1:11" ht="15" customHeight="1" x14ac:dyDescent="0.2">
      <c r="A446" s="25">
        <v>70</v>
      </c>
      <c r="B446" s="21">
        <v>45420</v>
      </c>
      <c r="C446" s="22">
        <v>0.6430555555555556</v>
      </c>
      <c r="D446" s="20" t="s">
        <v>15</v>
      </c>
      <c r="E446" s="23"/>
      <c r="F446" s="20" t="s">
        <v>52</v>
      </c>
      <c r="G446" s="22" cm="1">
        <f t="array" ref="G44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1.5972222222222165E-2</v>
      </c>
      <c r="H446" s="22" t="str">
        <f>IF(wh_table[[#This Row],[Subject 1]]&lt;&gt;"Sitting Adjourned", "", SUMIF(wh_table[Day], wh_table[[#This Row],[Day]],wh_table[Duration]))</f>
        <v/>
      </c>
      <c r="I446" s="24">
        <f>SUM(INDEX(wh_table[Duration],1):wh_table[[#This Row],[Duration]])</f>
        <v>15.420833333333338</v>
      </c>
      <c r="J44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4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10.572222222222226</v>
      </c>
    </row>
    <row r="447" spans="1:11" ht="15" customHeight="1" x14ac:dyDescent="0.2">
      <c r="A447" s="25">
        <v>70</v>
      </c>
      <c r="B447" s="21">
        <v>45420</v>
      </c>
      <c r="C447" s="22">
        <v>0.65902777777777777</v>
      </c>
      <c r="D447" s="20" t="s">
        <v>124</v>
      </c>
      <c r="E447" s="23" t="s">
        <v>767</v>
      </c>
      <c r="F447" s="20"/>
      <c r="G447" s="22" cm="1">
        <f t="array" ref="G44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7.6388888888888618E-3</v>
      </c>
      <c r="H447" s="22" t="str">
        <f>IF(wh_table[[#This Row],[Subject 1]]&lt;&gt;"Sitting Adjourned", "", SUMIF(wh_table[Day], wh_table[[#This Row],[Day]],wh_table[Duration]))</f>
        <v/>
      </c>
      <c r="I447" s="24">
        <f>SUM(INDEX(wh_table[Duration],1):wh_table[[#This Row],[Duration]])</f>
        <v>15.428472222222227</v>
      </c>
      <c r="J44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4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10.579861111111116</v>
      </c>
    </row>
    <row r="448" spans="1:11" ht="15" customHeight="1" x14ac:dyDescent="0.2">
      <c r="A448" s="25">
        <v>70</v>
      </c>
      <c r="B448" s="21">
        <v>45420</v>
      </c>
      <c r="C448" s="22">
        <v>0.66666666666666663</v>
      </c>
      <c r="D448" s="20" t="s">
        <v>124</v>
      </c>
      <c r="E448" s="23" t="s">
        <v>768</v>
      </c>
      <c r="F448" s="20"/>
      <c r="G448" s="22" cm="1">
        <f t="array" ref="G44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2.7777777777777901E-2</v>
      </c>
      <c r="H448" s="22" t="str">
        <f>IF(wh_table[[#This Row],[Subject 1]]&lt;&gt;"Sitting Adjourned", "", SUMIF(wh_table[Day], wh_table[[#This Row],[Day]],wh_table[Duration]))</f>
        <v/>
      </c>
      <c r="I448" s="24">
        <f>SUM(INDEX(wh_table[Duration],1):wh_table[[#This Row],[Duration]])</f>
        <v>15.456250000000006</v>
      </c>
      <c r="J44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4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10.607638888888895</v>
      </c>
    </row>
    <row r="449" spans="1:11" ht="15" customHeight="1" x14ac:dyDescent="0.2">
      <c r="A449" s="25">
        <v>70</v>
      </c>
      <c r="B449" s="21">
        <v>45420</v>
      </c>
      <c r="C449" s="22">
        <v>0.69444444444444453</v>
      </c>
      <c r="D449" s="20" t="s">
        <v>15</v>
      </c>
      <c r="E449" s="23"/>
      <c r="F449" s="20" t="s">
        <v>52</v>
      </c>
      <c r="G449" s="22" cm="1">
        <f t="array" ref="G44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1.5972222222222165E-2</v>
      </c>
      <c r="H449" s="22" t="str">
        <f>IF(wh_table[[#This Row],[Subject 1]]&lt;&gt;"Sitting Adjourned", "", SUMIF(wh_table[Day], wh_table[[#This Row],[Day]],wh_table[Duration]))</f>
        <v/>
      </c>
      <c r="I449" s="24">
        <f>SUM(INDEX(wh_table[Duration],1):wh_table[[#This Row],[Duration]])</f>
        <v>15.472222222222229</v>
      </c>
      <c r="J44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4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10.623611111111117</v>
      </c>
    </row>
    <row r="450" spans="1:11" ht="15" customHeight="1" x14ac:dyDescent="0.2">
      <c r="A450" s="25">
        <v>70</v>
      </c>
      <c r="B450" s="21">
        <v>45420</v>
      </c>
      <c r="C450" s="22">
        <v>0.7104166666666667</v>
      </c>
      <c r="D450" s="20" t="s">
        <v>124</v>
      </c>
      <c r="E450" s="23" t="s">
        <v>769</v>
      </c>
      <c r="F450" s="20"/>
      <c r="G450" s="22" cm="1">
        <f t="array" ref="G45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8.3333333333333037E-3</v>
      </c>
      <c r="H450" s="22" t="str">
        <f>IF(wh_table[[#This Row],[Subject 1]]&lt;&gt;"Sitting Adjourned", "", SUMIF(wh_table[Day], wh_table[[#This Row],[Day]],wh_table[Duration]))</f>
        <v/>
      </c>
      <c r="I450" s="24">
        <f>SUM(INDEX(wh_table[Duration],1):wh_table[[#This Row],[Duration]])</f>
        <v>15.480555555555561</v>
      </c>
      <c r="J45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5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10.63194444444445</v>
      </c>
    </row>
    <row r="451" spans="1:11" ht="15" customHeight="1" x14ac:dyDescent="0.2">
      <c r="A451" s="25">
        <v>70</v>
      </c>
      <c r="B451" s="21">
        <v>45420</v>
      </c>
      <c r="C451" s="22">
        <v>0.71875</v>
      </c>
      <c r="D451" s="20" t="s">
        <v>124</v>
      </c>
      <c r="E451" s="23" t="s">
        <v>770</v>
      </c>
      <c r="F451" s="20"/>
      <c r="G451" s="22" cm="1">
        <f t="array" ref="G45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4.166666666666663E-2</v>
      </c>
      <c r="H451" s="22" t="str">
        <f>IF(wh_table[[#This Row],[Subject 1]]&lt;&gt;"Sitting Adjourned", "", SUMIF(wh_table[Day], wh_table[[#This Row],[Day]],wh_table[Duration]))</f>
        <v/>
      </c>
      <c r="I451" s="24">
        <f>SUM(INDEX(wh_table[Duration],1):wh_table[[#This Row],[Duration]])</f>
        <v>15.522222222222227</v>
      </c>
      <c r="J45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5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10.673611111111116</v>
      </c>
    </row>
    <row r="452" spans="1:11" ht="15" customHeight="1" x14ac:dyDescent="0.2">
      <c r="A452" s="25">
        <v>70</v>
      </c>
      <c r="B452" s="21">
        <v>45420</v>
      </c>
      <c r="C452" s="22">
        <v>0.76041666666666663</v>
      </c>
      <c r="D452" s="20" t="s">
        <v>127</v>
      </c>
      <c r="E452" s="23"/>
      <c r="F452" s="20"/>
      <c r="G452" s="22" t="str" cm="1">
        <f t="array" ref="G45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452" s="22">
        <f>IF(wh_table[[#This Row],[Subject 1]]&lt;&gt;"Sitting Adjourned", "", SUMIF(wh_table[Day], wh_table[[#This Row],[Day]],wh_table[Duration]))</f>
        <v>0.36458333333333331</v>
      </c>
      <c r="I452" s="24">
        <f>SUM(INDEX(wh_table[Duration],1):wh_table[[#This Row],[Duration]])</f>
        <v>15.522222222222227</v>
      </c>
      <c r="J452" s="22">
        <f>IF(wh_table[[#This Row],[Subject 1]]&lt;&gt;"Sitting Adjourned", "", SUMIFS(wh_table[Duration], wh_table[Day], wh_table[[#This Row],[Day]], wh_table[Tags], "&lt;&gt;[Questions]", wh_table[Tags], "&lt;&gt;[Questions][Divisions]"))</f>
        <v>0.2361111111111111</v>
      </c>
      <c r="K45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10.673611111111116</v>
      </c>
    </row>
    <row r="453" spans="1:11" ht="15" customHeight="1" x14ac:dyDescent="0.2">
      <c r="A453" s="25">
        <v>71</v>
      </c>
      <c r="B453" s="21">
        <v>45421</v>
      </c>
      <c r="C453" s="22">
        <v>0.52083333333333337</v>
      </c>
      <c r="D453" s="20" t="s">
        <v>161</v>
      </c>
      <c r="E453" s="23" t="s">
        <v>771</v>
      </c>
      <c r="F453" s="20"/>
      <c r="G453" s="22" cm="1">
        <f t="array" ref="G45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3.4027777777777768E-2</v>
      </c>
      <c r="H453" s="22" t="str">
        <f>IF(wh_table[[#This Row],[Subject 1]]&lt;&gt;"Sitting Adjourned", "", SUMIF(wh_table[Day], wh_table[[#This Row],[Day]],wh_table[Duration]))</f>
        <v/>
      </c>
      <c r="I453" s="24">
        <f>SUM(INDEX(wh_table[Duration],1):wh_table[[#This Row],[Duration]])</f>
        <v>15.556250000000006</v>
      </c>
      <c r="J45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5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10.707638888888894</v>
      </c>
    </row>
    <row r="454" spans="1:11" ht="15" customHeight="1" x14ac:dyDescent="0.2">
      <c r="A454" s="25">
        <v>71</v>
      </c>
      <c r="B454" s="21">
        <v>45421</v>
      </c>
      <c r="C454" s="22">
        <v>0.55486111111111114</v>
      </c>
      <c r="D454" s="20" t="s">
        <v>15</v>
      </c>
      <c r="E454" s="23"/>
      <c r="F454" s="20"/>
      <c r="G454" s="22" cm="1">
        <f t="array" ref="G45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2.8472222222222232E-2</v>
      </c>
      <c r="H454" s="22" t="str">
        <f>IF(wh_table[[#This Row],[Subject 1]]&lt;&gt;"Sitting Adjourned", "", SUMIF(wh_table[Day], wh_table[[#This Row],[Day]],wh_table[Duration]))</f>
        <v/>
      </c>
      <c r="I454" s="24">
        <f>SUM(INDEX(wh_table[Duration],1):wh_table[[#This Row],[Duration]])</f>
        <v>15.584722222222227</v>
      </c>
      <c r="J45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5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10.736111111111116</v>
      </c>
    </row>
    <row r="455" spans="1:11" ht="15" customHeight="1" x14ac:dyDescent="0.2">
      <c r="A455" s="25">
        <v>71</v>
      </c>
      <c r="B455" s="21">
        <v>45421</v>
      </c>
      <c r="C455" s="22">
        <v>0.58333333333333337</v>
      </c>
      <c r="D455" s="20" t="s">
        <v>161</v>
      </c>
      <c r="E455" s="23" t="s">
        <v>772</v>
      </c>
      <c r="F455" s="20"/>
      <c r="G455" s="22" cm="1">
        <f t="array" ref="G45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4.2361111111111072E-2</v>
      </c>
      <c r="H455" s="22" t="str">
        <f>IF(wh_table[[#This Row],[Subject 1]]&lt;&gt;"Sitting Adjourned", "", SUMIF(wh_table[Day], wh_table[[#This Row],[Day]],wh_table[Duration]))</f>
        <v/>
      </c>
      <c r="I455" s="24">
        <f>SUM(INDEX(wh_table[Duration],1):wh_table[[#This Row],[Duration]])</f>
        <v>15.627083333333339</v>
      </c>
      <c r="J45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5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10.778472222222227</v>
      </c>
    </row>
    <row r="456" spans="1:11" ht="15" customHeight="1" x14ac:dyDescent="0.2">
      <c r="A456" s="25">
        <v>71</v>
      </c>
      <c r="B456" s="21">
        <v>45421</v>
      </c>
      <c r="C456" s="22">
        <v>0.62569444444444444</v>
      </c>
      <c r="D456" s="20" t="s">
        <v>127</v>
      </c>
      <c r="E456" s="23"/>
      <c r="F456" s="20"/>
      <c r="G456" s="22" t="str" cm="1">
        <f t="array" ref="G45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456" s="22">
        <f>IF(wh_table[[#This Row],[Subject 1]]&lt;&gt;"Sitting Adjourned", "", SUMIF(wh_table[Day], wh_table[[#This Row],[Day]],wh_table[Duration]))</f>
        <v>0.10486111111111107</v>
      </c>
      <c r="I456" s="24">
        <f>SUM(INDEX(wh_table[Duration],1):wh_table[[#This Row],[Duration]])</f>
        <v>15.627083333333339</v>
      </c>
      <c r="J456" s="22">
        <f>IF(wh_table[[#This Row],[Subject 1]]&lt;&gt;"Sitting Adjourned", "", SUMIFS(wh_table[Duration], wh_table[Day], wh_table[[#This Row],[Day]], wh_table[Tags], "&lt;&gt;[Questions]", wh_table[Tags], "&lt;&gt;[Questions][Divisions]"))</f>
        <v>0.10486111111111107</v>
      </c>
      <c r="K45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10.778472222222227</v>
      </c>
    </row>
    <row r="457" spans="1:11" ht="15" customHeight="1" x14ac:dyDescent="0.2">
      <c r="A457" s="25">
        <v>72</v>
      </c>
      <c r="B457" s="21">
        <v>45425</v>
      </c>
      <c r="C457" s="22">
        <v>0.6875</v>
      </c>
      <c r="D457" s="20" t="s">
        <v>128</v>
      </c>
      <c r="E457" s="23" t="s">
        <v>773</v>
      </c>
      <c r="F457" s="20"/>
      <c r="G457" s="22" cm="1">
        <f t="array" ref="G45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0.12430555555555556</v>
      </c>
      <c r="H457" s="22" t="str">
        <f>IF(wh_table[[#This Row],[Subject 1]]&lt;&gt;"Sitting Adjourned", "", SUMIF(wh_table[Day], wh_table[[#This Row],[Day]],wh_table[Duration]))</f>
        <v/>
      </c>
      <c r="I457" s="24">
        <f>SUM(INDEX(wh_table[Duration],1):wh_table[[#This Row],[Duration]])</f>
        <v>15.751388888888894</v>
      </c>
      <c r="J45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5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10.902777777777782</v>
      </c>
    </row>
    <row r="458" spans="1:11" ht="15" customHeight="1" x14ac:dyDescent="0.2">
      <c r="A458" s="25">
        <v>72</v>
      </c>
      <c r="B458" s="21">
        <v>45425</v>
      </c>
      <c r="C458" s="22">
        <v>0.81180555555555556</v>
      </c>
      <c r="D458" s="20" t="s">
        <v>127</v>
      </c>
      <c r="E458" s="23"/>
      <c r="F458" s="20"/>
      <c r="G458" s="22" t="str" cm="1">
        <f t="array" ref="G45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458" s="22">
        <f>IF(wh_table[[#This Row],[Subject 1]]&lt;&gt;"Sitting Adjourned", "", SUMIF(wh_table[Day], wh_table[[#This Row],[Day]],wh_table[Duration]))</f>
        <v>0.12430555555555556</v>
      </c>
      <c r="I458" s="24">
        <f>SUM(INDEX(wh_table[Duration],1):wh_table[[#This Row],[Duration]])</f>
        <v>15.751388888888894</v>
      </c>
      <c r="J458" s="22">
        <f>IF(wh_table[[#This Row],[Subject 1]]&lt;&gt;"Sitting Adjourned", "", SUMIFS(wh_table[Duration], wh_table[Day], wh_table[[#This Row],[Day]], wh_table[Tags], "&lt;&gt;[Questions]", wh_table[Tags], "&lt;&gt;[Questions][Divisions]"))</f>
        <v>0.12430555555555556</v>
      </c>
      <c r="K45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10.902777777777782</v>
      </c>
    </row>
    <row r="459" spans="1:11" ht="15" customHeight="1" x14ac:dyDescent="0.2">
      <c r="A459" s="25">
        <v>73</v>
      </c>
      <c r="B459" s="21">
        <v>45426</v>
      </c>
      <c r="C459" s="22">
        <v>0.39583333333333331</v>
      </c>
      <c r="D459" s="20" t="s">
        <v>124</v>
      </c>
      <c r="E459" s="23" t="s">
        <v>774</v>
      </c>
      <c r="F459" s="20"/>
      <c r="G459" s="22" cm="1">
        <f t="array" ref="G45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1.5972222222222221E-2</v>
      </c>
      <c r="H459" s="22" t="str">
        <f>IF(wh_table[[#This Row],[Subject 1]]&lt;&gt;"Sitting Adjourned", "", SUMIF(wh_table[Day], wh_table[[#This Row],[Day]],wh_table[Duration]))</f>
        <v/>
      </c>
      <c r="I459" s="24">
        <f>SUM(INDEX(wh_table[Duration],1):wh_table[[#This Row],[Duration]])</f>
        <v>15.767361111111116</v>
      </c>
      <c r="J45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5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10.918750000000005</v>
      </c>
    </row>
    <row r="460" spans="1:11" ht="15" customHeight="1" x14ac:dyDescent="0.2">
      <c r="A460" s="25">
        <v>73</v>
      </c>
      <c r="B460" s="21">
        <v>45426</v>
      </c>
      <c r="C460" s="22">
        <v>0.41180555555555554</v>
      </c>
      <c r="D460" s="20" t="s">
        <v>148</v>
      </c>
      <c r="E460" s="23" t="s">
        <v>775</v>
      </c>
      <c r="F460" s="20"/>
      <c r="G460" s="22" cm="1">
        <f t="array" ref="G46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6.9444444444449749E-4</v>
      </c>
      <c r="H460" s="22" t="str">
        <f>IF(wh_table[[#This Row],[Subject 1]]&lt;&gt;"Sitting Adjourned", "", SUMIF(wh_table[Day], wh_table[[#This Row],[Day]],wh_table[Duration]))</f>
        <v/>
      </c>
      <c r="I460" s="24">
        <f>SUM(INDEX(wh_table[Duration],1):wh_table[[#This Row],[Duration]])</f>
        <v>15.768055555555561</v>
      </c>
      <c r="J46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6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10.91944444444445</v>
      </c>
    </row>
    <row r="461" spans="1:11" ht="15" customHeight="1" x14ac:dyDescent="0.2">
      <c r="A461" s="25">
        <v>73</v>
      </c>
      <c r="B461" s="21">
        <v>45426</v>
      </c>
      <c r="C461" s="22">
        <v>0.41250000000000003</v>
      </c>
      <c r="D461" s="20" t="s">
        <v>124</v>
      </c>
      <c r="E461" s="23" t="s">
        <v>776</v>
      </c>
      <c r="F461" s="20"/>
      <c r="G461" s="22" cm="1">
        <f t="array" ref="G46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4.6527777777777779E-2</v>
      </c>
      <c r="H461" s="22" t="str">
        <f>IF(wh_table[[#This Row],[Subject 1]]&lt;&gt;"Sitting Adjourned", "", SUMIF(wh_table[Day], wh_table[[#This Row],[Day]],wh_table[Duration]))</f>
        <v/>
      </c>
      <c r="I461" s="24">
        <f>SUM(INDEX(wh_table[Duration],1):wh_table[[#This Row],[Duration]])</f>
        <v>15.814583333333339</v>
      </c>
      <c r="J46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6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10.965972222222227</v>
      </c>
    </row>
    <row r="462" spans="1:11" ht="15" customHeight="1" x14ac:dyDescent="0.2">
      <c r="A462" s="25">
        <v>73</v>
      </c>
      <c r="B462" s="21">
        <v>45426</v>
      </c>
      <c r="C462" s="22">
        <v>0.45902777777777781</v>
      </c>
      <c r="D462" s="20" t="s">
        <v>124</v>
      </c>
      <c r="E462" s="23" t="s">
        <v>777</v>
      </c>
      <c r="F462" s="20"/>
      <c r="G462" s="22" cm="1">
        <f t="array" ref="G46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1.6666666666666607E-2</v>
      </c>
      <c r="H462" s="22" t="str">
        <f>IF(wh_table[[#This Row],[Subject 1]]&lt;&gt;"Sitting Adjourned", "", SUMIF(wh_table[Day], wh_table[[#This Row],[Day]],wh_table[Duration]))</f>
        <v/>
      </c>
      <c r="I462" s="24">
        <f>SUM(INDEX(wh_table[Duration],1):wh_table[[#This Row],[Duration]])</f>
        <v>15.831250000000004</v>
      </c>
      <c r="J46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6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10.982638888888893</v>
      </c>
    </row>
    <row r="463" spans="1:11" ht="15" customHeight="1" x14ac:dyDescent="0.2">
      <c r="A463" s="25">
        <v>73</v>
      </c>
      <c r="B463" s="21">
        <v>45426</v>
      </c>
      <c r="C463" s="22">
        <v>0.47569444444444442</v>
      </c>
      <c r="D463" s="20" t="s">
        <v>15</v>
      </c>
      <c r="E463" s="23"/>
      <c r="F463" s="20" t="s">
        <v>132</v>
      </c>
      <c r="G463" s="22" cm="1">
        <f t="array" ref="G46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0.12847222222222221</v>
      </c>
      <c r="H463" s="22" t="str">
        <f>IF(wh_table[[#This Row],[Subject 1]]&lt;&gt;"Sitting Adjourned", "", SUMIF(wh_table[Day], wh_table[[#This Row],[Day]],wh_table[Duration]))</f>
        <v/>
      </c>
      <c r="I463" s="24">
        <f>SUM(INDEX(wh_table[Duration],1):wh_table[[#This Row],[Duration]])</f>
        <v>15.959722222222226</v>
      </c>
      <c r="J46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63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464" spans="1:11" ht="15" customHeight="1" x14ac:dyDescent="0.2">
      <c r="A464" s="25">
        <v>73</v>
      </c>
      <c r="B464" s="21">
        <v>45426</v>
      </c>
      <c r="C464" s="22">
        <v>0.60416666666666663</v>
      </c>
      <c r="D464" s="20" t="s">
        <v>124</v>
      </c>
      <c r="E464" s="23" t="s">
        <v>778</v>
      </c>
      <c r="F464" s="20"/>
      <c r="G464" s="22" cm="1">
        <f t="array" ref="G46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464" s="22" t="str">
        <f>IF(wh_table[[#This Row],[Subject 1]]&lt;&gt;"Sitting Adjourned", "", SUMIF(wh_table[Day], wh_table[[#This Row],[Day]],wh_table[Duration]))</f>
        <v/>
      </c>
      <c r="I464" s="24">
        <f>SUM(INDEX(wh_table[Duration],1):wh_table[[#This Row],[Duration]])</f>
        <v>16.022222222222226</v>
      </c>
      <c r="J46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6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11.045138888888893</v>
      </c>
    </row>
    <row r="465" spans="1:11" ht="15" customHeight="1" x14ac:dyDescent="0.2">
      <c r="A465" s="25">
        <v>73</v>
      </c>
      <c r="B465" s="21">
        <v>45426</v>
      </c>
      <c r="C465" s="22">
        <v>0.66666666666666663</v>
      </c>
      <c r="D465" s="20" t="s">
        <v>124</v>
      </c>
      <c r="E465" s="23" t="s">
        <v>779</v>
      </c>
      <c r="F465" s="20"/>
      <c r="G465" s="22" cm="1">
        <f t="array" ref="G46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465" s="22" t="str">
        <f>IF(wh_table[[#This Row],[Subject 1]]&lt;&gt;"Sitting Adjourned", "", SUMIF(wh_table[Day], wh_table[[#This Row],[Day]],wh_table[Duration]))</f>
        <v/>
      </c>
      <c r="I465" s="24">
        <f>SUM(INDEX(wh_table[Duration],1):wh_table[[#This Row],[Duration]])</f>
        <v>16.043055555555558</v>
      </c>
      <c r="J46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6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11.065972222222227</v>
      </c>
    </row>
    <row r="466" spans="1:11" ht="16" x14ac:dyDescent="0.2">
      <c r="A466" s="25">
        <v>73</v>
      </c>
      <c r="B466" s="21">
        <v>45426</v>
      </c>
      <c r="C466" s="22">
        <v>0.6875</v>
      </c>
      <c r="D466" s="20" t="s">
        <v>124</v>
      </c>
      <c r="E466" s="23" t="s">
        <v>780</v>
      </c>
      <c r="F466" s="20"/>
      <c r="G466" s="22" cm="1">
        <f t="array" ref="G46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3.9583333333333304E-2</v>
      </c>
      <c r="H466" s="22" t="str">
        <f>IF(wh_table[[#This Row],[Subject 1]]&lt;&gt;"Sitting Adjourned", "", SUMIF(wh_table[Day], wh_table[[#This Row],[Day]],wh_table[Duration]))</f>
        <v/>
      </c>
      <c r="I466" s="24">
        <f>SUM(INDEX(wh_table[Duration],1):wh_table[[#This Row],[Duration]])</f>
        <v>16.082638888888891</v>
      </c>
      <c r="J46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6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11.10555555555556</v>
      </c>
    </row>
    <row r="467" spans="1:11" ht="15" customHeight="1" x14ac:dyDescent="0.2">
      <c r="A467" s="25">
        <v>73</v>
      </c>
      <c r="B467" s="21">
        <v>45426</v>
      </c>
      <c r="C467" s="22">
        <v>0.7270833333333333</v>
      </c>
      <c r="D467" s="20" t="s">
        <v>127</v>
      </c>
      <c r="E467" s="23"/>
      <c r="F467" s="20"/>
      <c r="G467" s="22" t="str" cm="1">
        <f t="array" ref="G46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467" s="22">
        <f>IF(wh_table[[#This Row],[Subject 1]]&lt;&gt;"Sitting Adjourned", "", SUMIF(wh_table[Day], wh_table[[#This Row],[Day]],wh_table[Duration]))</f>
        <v>0.33124999999999999</v>
      </c>
      <c r="I467" s="24">
        <f>SUM(INDEX(wh_table[Duration],1):wh_table[[#This Row],[Duration]])</f>
        <v>16.082638888888891</v>
      </c>
      <c r="J467" s="22">
        <f>IF(wh_table[[#This Row],[Subject 1]]&lt;&gt;"Sitting Adjourned", "", SUMIFS(wh_table[Duration], wh_table[Day], wh_table[[#This Row],[Day]], wh_table[Tags], "&lt;&gt;[Questions]", wh_table[Tags], "&lt;&gt;[Questions][Divisions]"))</f>
        <v>0.20277777777777778</v>
      </c>
      <c r="K46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11.10555555555556</v>
      </c>
    </row>
    <row r="468" spans="1:11" ht="15" customHeight="1" x14ac:dyDescent="0.2">
      <c r="A468" s="25">
        <v>74</v>
      </c>
      <c r="B468" s="21">
        <v>45427</v>
      </c>
      <c r="C468" s="22">
        <v>0.39583333333333331</v>
      </c>
      <c r="D468" s="20" t="s">
        <v>124</v>
      </c>
      <c r="E468" s="23" t="s">
        <v>781</v>
      </c>
      <c r="F468" s="20"/>
      <c r="G468" s="22" cm="1">
        <f t="array" ref="G46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468" s="22" t="str">
        <f>IF(wh_table[[#This Row],[Subject 1]]&lt;&gt;"Sitting Adjourned", "", SUMIF(wh_table[Day], wh_table[[#This Row],[Day]],wh_table[Duration]))</f>
        <v/>
      </c>
      <c r="I468" s="24">
        <f>SUM(INDEX(wh_table[Duration],1):wh_table[[#This Row],[Duration]])</f>
        <v>16.145138888888891</v>
      </c>
      <c r="J46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6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11.16805555555556</v>
      </c>
    </row>
    <row r="469" spans="1:11" ht="15" customHeight="1" x14ac:dyDescent="0.2">
      <c r="A469" s="25">
        <v>74</v>
      </c>
      <c r="B469" s="21">
        <v>45427</v>
      </c>
      <c r="C469" s="22">
        <v>0.45833333333333331</v>
      </c>
      <c r="D469" s="20" t="s">
        <v>124</v>
      </c>
      <c r="E469" s="23" t="s">
        <v>782</v>
      </c>
      <c r="F469" s="20"/>
      <c r="G469" s="22" cm="1">
        <f t="array" ref="G46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469" s="22" t="str">
        <f>IF(wh_table[[#This Row],[Subject 1]]&lt;&gt;"Sitting Adjourned", "", SUMIF(wh_table[Day], wh_table[[#This Row],[Day]],wh_table[Duration]))</f>
        <v/>
      </c>
      <c r="I469" s="24">
        <f>SUM(INDEX(wh_table[Duration],1):wh_table[[#This Row],[Duration]])</f>
        <v>16.165972222222223</v>
      </c>
      <c r="J46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6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11.188888888888894</v>
      </c>
    </row>
    <row r="470" spans="1:11" ht="15" customHeight="1" x14ac:dyDescent="0.2">
      <c r="A470" s="25">
        <v>74</v>
      </c>
      <c r="B470" s="21">
        <v>45427</v>
      </c>
      <c r="C470" s="22">
        <v>0.47916666666666669</v>
      </c>
      <c r="D470" s="20" t="s">
        <v>15</v>
      </c>
      <c r="E470" s="23"/>
      <c r="F470" s="20" t="s">
        <v>132</v>
      </c>
      <c r="G470" s="22" cm="1">
        <f t="array" ref="G47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0.12499999999999994</v>
      </c>
      <c r="H470" s="22" t="str">
        <f>IF(wh_table[[#This Row],[Subject 1]]&lt;&gt;"Sitting Adjourned", "", SUMIF(wh_table[Day], wh_table[[#This Row],[Day]],wh_table[Duration]))</f>
        <v/>
      </c>
      <c r="I470" s="24">
        <f>SUM(INDEX(wh_table[Duration],1):wh_table[[#This Row],[Duration]])</f>
        <v>16.290972222222223</v>
      </c>
      <c r="J47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70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471" spans="1:11" ht="15" customHeight="1" x14ac:dyDescent="0.2">
      <c r="A471" s="25">
        <v>74</v>
      </c>
      <c r="B471" s="21">
        <v>45427</v>
      </c>
      <c r="C471" s="22">
        <v>0.60416666666666663</v>
      </c>
      <c r="D471" s="20" t="s">
        <v>124</v>
      </c>
      <c r="E471" s="23" t="s">
        <v>783</v>
      </c>
      <c r="F471" s="20"/>
      <c r="G471" s="22" cm="1">
        <f t="array" ref="G47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471" s="22" t="str">
        <f>IF(wh_table[[#This Row],[Subject 1]]&lt;&gt;"Sitting Adjourned", "", SUMIF(wh_table[Day], wh_table[[#This Row],[Day]],wh_table[Duration]))</f>
        <v/>
      </c>
      <c r="I471" s="24">
        <f>SUM(INDEX(wh_table[Duration],1):wh_table[[#This Row],[Duration]])</f>
        <v>16.353472222222223</v>
      </c>
      <c r="J47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7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11.251388888888894</v>
      </c>
    </row>
    <row r="472" spans="1:11" ht="15" customHeight="1" x14ac:dyDescent="0.2">
      <c r="A472" s="25">
        <v>74</v>
      </c>
      <c r="B472" s="21">
        <v>45427</v>
      </c>
      <c r="C472" s="22">
        <v>0.66666666666666663</v>
      </c>
      <c r="D472" s="20" t="s">
        <v>124</v>
      </c>
      <c r="E472" s="23" t="s">
        <v>784</v>
      </c>
      <c r="F472" s="20"/>
      <c r="G472" s="22" cm="1">
        <f t="array" ref="G47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472" s="22" t="str">
        <f>IF(wh_table[[#This Row],[Subject 1]]&lt;&gt;"Sitting Adjourned", "", SUMIF(wh_table[Day], wh_table[[#This Row],[Day]],wh_table[Duration]))</f>
        <v/>
      </c>
      <c r="I472" s="24">
        <f>SUM(INDEX(wh_table[Duration],1):wh_table[[#This Row],[Duration]])</f>
        <v>16.374305555555555</v>
      </c>
      <c r="J47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7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11.272222222222227</v>
      </c>
    </row>
    <row r="473" spans="1:11" ht="15" customHeight="1" x14ac:dyDescent="0.2">
      <c r="A473" s="25">
        <v>74</v>
      </c>
      <c r="B473" s="21">
        <v>45427</v>
      </c>
      <c r="C473" s="22">
        <v>0.6875</v>
      </c>
      <c r="D473" s="20" t="s">
        <v>124</v>
      </c>
      <c r="E473" s="23" t="s">
        <v>785</v>
      </c>
      <c r="F473" s="20"/>
      <c r="G473" s="22" cm="1">
        <f t="array" ref="G47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4.0972222222222299E-2</v>
      </c>
      <c r="H473" s="22" t="str">
        <f>IF(wh_table[[#This Row],[Subject 1]]&lt;&gt;"Sitting Adjourned", "", SUMIF(wh_table[Day], wh_table[[#This Row],[Day]],wh_table[Duration]))</f>
        <v/>
      </c>
      <c r="I473" s="24">
        <f>SUM(INDEX(wh_table[Duration],1):wh_table[[#This Row],[Duration]])</f>
        <v>16.415277777777778</v>
      </c>
      <c r="J47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7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11.31319444444445</v>
      </c>
    </row>
    <row r="474" spans="1:11" ht="15" customHeight="1" x14ac:dyDescent="0.2">
      <c r="A474" s="25">
        <v>74</v>
      </c>
      <c r="B474" s="21">
        <v>45427</v>
      </c>
      <c r="C474" s="22">
        <v>0.7284722222222223</v>
      </c>
      <c r="D474" s="20" t="s">
        <v>127</v>
      </c>
      <c r="E474" s="23"/>
      <c r="F474" s="20"/>
      <c r="G474" s="22" t="str" cm="1">
        <f t="array" ref="G47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474" s="22">
        <f>IF(wh_table[[#This Row],[Subject 1]]&lt;&gt;"Sitting Adjourned", "", SUMIF(wh_table[Day], wh_table[[#This Row],[Day]],wh_table[Duration]))</f>
        <v>0.33263888888888898</v>
      </c>
      <c r="I474" s="24">
        <f>SUM(INDEX(wh_table[Duration],1):wh_table[[#This Row],[Duration]])</f>
        <v>16.415277777777778</v>
      </c>
      <c r="J474" s="22">
        <f>IF(wh_table[[#This Row],[Subject 1]]&lt;&gt;"Sitting Adjourned", "", SUMIFS(wh_table[Duration], wh_table[Day], wh_table[[#This Row],[Day]], wh_table[Tags], "&lt;&gt;[Questions]", wh_table[Tags], "&lt;&gt;[Questions][Divisions]"))</f>
        <v>0.20763888888888904</v>
      </c>
      <c r="K47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11.31319444444445</v>
      </c>
    </row>
    <row r="475" spans="1:11" ht="15" customHeight="1" x14ac:dyDescent="0.2">
      <c r="A475" s="25">
        <v>75</v>
      </c>
      <c r="B475" s="21">
        <v>45428</v>
      </c>
      <c r="C475" s="22">
        <v>0.52083333333333337</v>
      </c>
      <c r="D475" s="20" t="s">
        <v>161</v>
      </c>
      <c r="E475" s="23" t="s">
        <v>786</v>
      </c>
      <c r="F475" s="20"/>
      <c r="G475" s="22" cm="1">
        <f t="array" ref="G47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4.7916666666666607E-2</v>
      </c>
      <c r="H475" s="22" t="str">
        <f>IF(wh_table[[#This Row],[Subject 1]]&lt;&gt;"Sitting Adjourned", "", SUMIF(wh_table[Day], wh_table[[#This Row],[Day]],wh_table[Duration]))</f>
        <v/>
      </c>
      <c r="I475" s="24">
        <f>SUM(INDEX(wh_table[Duration],1):wh_table[[#This Row],[Duration]])</f>
        <v>16.463194444444444</v>
      </c>
      <c r="J47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7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11.361111111111118</v>
      </c>
    </row>
    <row r="476" spans="1:11" ht="15" customHeight="1" x14ac:dyDescent="0.2">
      <c r="A476" s="25">
        <v>75</v>
      </c>
      <c r="B476" s="21">
        <v>45428</v>
      </c>
      <c r="C476" s="22">
        <v>0.56874999999999998</v>
      </c>
      <c r="D476" s="20" t="s">
        <v>15</v>
      </c>
      <c r="E476" s="23"/>
      <c r="F476" s="20"/>
      <c r="G476" s="22" cm="1">
        <f t="array" ref="G47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1.4583333333333393E-2</v>
      </c>
      <c r="H476" s="22" t="str">
        <f>IF(wh_table[[#This Row],[Subject 1]]&lt;&gt;"Sitting Adjourned", "", SUMIF(wh_table[Day], wh_table[[#This Row],[Day]],wh_table[Duration]))</f>
        <v/>
      </c>
      <c r="I476" s="24">
        <f>SUM(INDEX(wh_table[Duration],1):wh_table[[#This Row],[Duration]])</f>
        <v>16.477777777777778</v>
      </c>
      <c r="J47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7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11.375694444444452</v>
      </c>
    </row>
    <row r="477" spans="1:11" ht="15" customHeight="1" x14ac:dyDescent="0.2">
      <c r="A477" s="25">
        <v>75</v>
      </c>
      <c r="B477" s="21">
        <v>45428</v>
      </c>
      <c r="C477" s="22">
        <v>0.58333333333333337</v>
      </c>
      <c r="D477" s="20" t="s">
        <v>161</v>
      </c>
      <c r="E477" s="23" t="s">
        <v>787</v>
      </c>
      <c r="F477" s="20"/>
      <c r="G477" s="22" cm="1">
        <f t="array" ref="G47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4.166666666666663E-2</v>
      </c>
      <c r="H477" s="22" t="str">
        <f>IF(wh_table[[#This Row],[Subject 1]]&lt;&gt;"Sitting Adjourned", "", SUMIF(wh_table[Day], wh_table[[#This Row],[Day]],wh_table[Duration]))</f>
        <v/>
      </c>
      <c r="I477" s="24">
        <f>SUM(INDEX(wh_table[Duration],1):wh_table[[#This Row],[Duration]])</f>
        <v>16.519444444444446</v>
      </c>
      <c r="J47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7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11.417361111111118</v>
      </c>
    </row>
    <row r="478" spans="1:11" ht="15" customHeight="1" x14ac:dyDescent="0.2">
      <c r="A478" s="25">
        <v>75</v>
      </c>
      <c r="B478" s="21">
        <v>45428</v>
      </c>
      <c r="C478" s="22">
        <v>0.625</v>
      </c>
      <c r="D478" s="20" t="s">
        <v>127</v>
      </c>
      <c r="E478" s="23"/>
      <c r="F478" s="20"/>
      <c r="G478" s="22" t="str" cm="1">
        <f t="array" ref="G47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478" s="22">
        <f>IF(wh_table[[#This Row],[Subject 1]]&lt;&gt;"Sitting Adjourned", "", SUMIF(wh_table[Day], wh_table[[#This Row],[Day]],wh_table[Duration]))</f>
        <v>0.10416666666666663</v>
      </c>
      <c r="I478" s="24">
        <f>SUM(INDEX(wh_table[Duration],1):wh_table[[#This Row],[Duration]])</f>
        <v>16.519444444444446</v>
      </c>
      <c r="J478" s="22">
        <f>IF(wh_table[[#This Row],[Subject 1]]&lt;&gt;"Sitting Adjourned", "", SUMIFS(wh_table[Duration], wh_table[Day], wh_table[[#This Row],[Day]], wh_table[Tags], "&lt;&gt;[Questions]", wh_table[Tags], "&lt;&gt;[Questions][Divisions]"))</f>
        <v>0.10416666666666663</v>
      </c>
      <c r="K47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11.417361111111118</v>
      </c>
    </row>
    <row r="479" spans="1:11" ht="15" customHeight="1" x14ac:dyDescent="0.2">
      <c r="A479" s="25">
        <v>76</v>
      </c>
      <c r="B479" s="21">
        <v>45432</v>
      </c>
      <c r="C479" s="22">
        <v>0.6875</v>
      </c>
      <c r="D479" s="20" t="s">
        <v>128</v>
      </c>
      <c r="E479" s="23" t="s">
        <v>788</v>
      </c>
      <c r="F479" s="20"/>
      <c r="G479" s="22" cm="1">
        <f t="array" ref="G47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6.6666666666666763E-2</v>
      </c>
      <c r="H479" s="22" t="str">
        <f>IF(wh_table[[#This Row],[Subject 1]]&lt;&gt;"Sitting Adjourned", "", SUMIF(wh_table[Day], wh_table[[#This Row],[Day]],wh_table[Duration]))</f>
        <v/>
      </c>
      <c r="I479" s="24">
        <f>SUM(INDEX(wh_table[Duration],1):wh_table[[#This Row],[Duration]])</f>
        <v>16.586111111111112</v>
      </c>
      <c r="J47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7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11.484027777777785</v>
      </c>
    </row>
    <row r="480" spans="1:11" ht="15" customHeight="1" x14ac:dyDescent="0.2">
      <c r="A480" s="25">
        <v>76</v>
      </c>
      <c r="B480" s="21">
        <v>45432</v>
      </c>
      <c r="C480" s="22">
        <v>0.75416666666666676</v>
      </c>
      <c r="D480" s="20" t="s">
        <v>127</v>
      </c>
      <c r="E480" s="23"/>
      <c r="F480" s="20"/>
      <c r="G480" s="22" t="str" cm="1">
        <f t="array" ref="G48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480" s="22">
        <f>IF(wh_table[[#This Row],[Subject 1]]&lt;&gt;"Sitting Adjourned", "", SUMIF(wh_table[Day], wh_table[[#This Row],[Day]],wh_table[Duration]))</f>
        <v>6.6666666666666763E-2</v>
      </c>
      <c r="I480" s="24">
        <f>SUM(INDEX(wh_table[Duration],1):wh_table[[#This Row],[Duration]])</f>
        <v>16.586111111111112</v>
      </c>
      <c r="J480" s="22">
        <f>IF(wh_table[[#This Row],[Subject 1]]&lt;&gt;"Sitting Adjourned", "", SUMIFS(wh_table[Duration], wh_table[Day], wh_table[[#This Row],[Day]], wh_table[Tags], "&lt;&gt;[Questions]", wh_table[Tags], "&lt;&gt;[Questions][Divisions]"))</f>
        <v>6.6666666666666763E-2</v>
      </c>
      <c r="K48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11.484027777777785</v>
      </c>
    </row>
    <row r="481" spans="1:11" ht="15" customHeight="1" x14ac:dyDescent="0.2">
      <c r="A481" s="25">
        <v>77</v>
      </c>
      <c r="B481" s="21">
        <v>45433</v>
      </c>
      <c r="C481" s="22">
        <v>0.39583333333333331</v>
      </c>
      <c r="D481" s="20" t="s">
        <v>124</v>
      </c>
      <c r="E481" s="23" t="s">
        <v>789</v>
      </c>
      <c r="F481" s="20"/>
      <c r="G481" s="22" cm="1">
        <f t="array" ref="G48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481" s="22" t="str">
        <f>IF(wh_table[[#This Row],[Subject 1]]&lt;&gt;"Sitting Adjourned", "", SUMIF(wh_table[Day], wh_table[[#This Row],[Day]],wh_table[Duration]))</f>
        <v/>
      </c>
      <c r="I481" s="24">
        <f>SUM(INDEX(wh_table[Duration],1):wh_table[[#This Row],[Duration]])</f>
        <v>16.648611111111112</v>
      </c>
      <c r="J48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8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11.546527777777785</v>
      </c>
    </row>
    <row r="482" spans="1:11" ht="15" customHeight="1" x14ac:dyDescent="0.2">
      <c r="A482" s="25">
        <v>77</v>
      </c>
      <c r="B482" s="21">
        <v>45433</v>
      </c>
      <c r="C482" s="22">
        <v>0.45833333333333331</v>
      </c>
      <c r="D482" s="20" t="s">
        <v>124</v>
      </c>
      <c r="E482" s="23" t="s">
        <v>790</v>
      </c>
      <c r="F482" s="20"/>
      <c r="G482" s="22" cm="1">
        <f t="array" ref="G48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1.9444444444444486E-2</v>
      </c>
      <c r="H482" s="22" t="str">
        <f>IF(wh_table[[#This Row],[Subject 1]]&lt;&gt;"Sitting Adjourned", "", SUMIF(wh_table[Day], wh_table[[#This Row],[Day]],wh_table[Duration]))</f>
        <v/>
      </c>
      <c r="I482" s="24">
        <f>SUM(INDEX(wh_table[Duration],1):wh_table[[#This Row],[Duration]])</f>
        <v>16.668055555555558</v>
      </c>
      <c r="J48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8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11.565972222222229</v>
      </c>
    </row>
    <row r="483" spans="1:11" ht="15" customHeight="1" x14ac:dyDescent="0.2">
      <c r="A483" s="25">
        <v>77</v>
      </c>
      <c r="B483" s="21">
        <v>45433</v>
      </c>
      <c r="C483" s="22">
        <v>0.4777777777777778</v>
      </c>
      <c r="D483" s="20" t="s">
        <v>15</v>
      </c>
      <c r="E483" s="23"/>
      <c r="F483" s="20" t="s">
        <v>132</v>
      </c>
      <c r="G483" s="22" cm="1">
        <f t="array" ref="G48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0.12638888888888883</v>
      </c>
      <c r="H483" s="22" t="str">
        <f>IF(wh_table[[#This Row],[Subject 1]]&lt;&gt;"Sitting Adjourned", "", SUMIF(wh_table[Day], wh_table[[#This Row],[Day]],wh_table[Duration]))</f>
        <v/>
      </c>
      <c r="I483" s="24">
        <f>SUM(INDEX(wh_table[Duration],1):wh_table[[#This Row],[Duration]])</f>
        <v>16.794444444444448</v>
      </c>
      <c r="J48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83" s="24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484" spans="1:11" ht="15" customHeight="1" x14ac:dyDescent="0.2">
      <c r="A484" s="25">
        <v>77</v>
      </c>
      <c r="B484" s="21">
        <v>45433</v>
      </c>
      <c r="C484" s="22">
        <v>0.60416666666666663</v>
      </c>
      <c r="D484" s="20" t="s">
        <v>124</v>
      </c>
      <c r="E484" s="23" t="s">
        <v>791</v>
      </c>
      <c r="F484" s="20"/>
      <c r="G484" s="22" cm="1">
        <f t="array" ref="G48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5.3472222222222254E-2</v>
      </c>
      <c r="H484" s="22" t="str">
        <f>IF(wh_table[[#This Row],[Subject 1]]&lt;&gt;"Sitting Adjourned", "", SUMIF(wh_table[Day], wh_table[[#This Row],[Day]],wh_table[Duration]))</f>
        <v/>
      </c>
      <c r="I484" s="24">
        <f>SUM(INDEX(wh_table[Duration],1):wh_table[[#This Row],[Duration]])</f>
        <v>16.84791666666667</v>
      </c>
      <c r="J48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8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11.619444444444451</v>
      </c>
    </row>
    <row r="485" spans="1:11" ht="15" customHeight="1" x14ac:dyDescent="0.2">
      <c r="A485" s="25">
        <v>77</v>
      </c>
      <c r="B485" s="21">
        <v>45433</v>
      </c>
      <c r="C485" s="22">
        <v>0.65763888888888888</v>
      </c>
      <c r="D485" s="20" t="s">
        <v>15</v>
      </c>
      <c r="E485" s="23"/>
      <c r="F485" s="20"/>
      <c r="G485" s="22" cm="1">
        <f t="array" ref="G48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9.0277777777777457E-3</v>
      </c>
      <c r="H485" s="22" t="str">
        <f>IF(wh_table[[#This Row],[Subject 1]]&lt;&gt;"Sitting Adjourned", "", SUMIF(wh_table[Day], wh_table[[#This Row],[Day]],wh_table[Duration]))</f>
        <v/>
      </c>
      <c r="I485" s="24">
        <f>SUM(INDEX(wh_table[Duration],1):wh_table[[#This Row],[Duration]])</f>
        <v>16.856944444444448</v>
      </c>
      <c r="J48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8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11.628472222222229</v>
      </c>
    </row>
    <row r="486" spans="1:11" ht="15" customHeight="1" x14ac:dyDescent="0.2">
      <c r="A486" s="25">
        <v>77</v>
      </c>
      <c r="B486" s="21">
        <v>45433</v>
      </c>
      <c r="C486" s="22">
        <v>0.66666666666666663</v>
      </c>
      <c r="D486" s="20" t="s">
        <v>15</v>
      </c>
      <c r="E486" s="23"/>
      <c r="F486" s="20" t="s">
        <v>52</v>
      </c>
      <c r="G486" s="22" cm="1">
        <f t="array" ref="G48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1.1805555555555625E-2</v>
      </c>
      <c r="H486" s="22" t="str">
        <f>IF(wh_table[[#This Row],[Subject 1]]&lt;&gt;"Sitting Adjourned", "", SUMIF(wh_table[Day], wh_table[[#This Row],[Day]],wh_table[Duration]))</f>
        <v/>
      </c>
      <c r="I486" s="24">
        <f>SUM(INDEX(wh_table[Duration],1):wh_table[[#This Row],[Duration]])</f>
        <v>16.868750000000002</v>
      </c>
      <c r="J48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8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11.640277777777785</v>
      </c>
    </row>
    <row r="487" spans="1:11" ht="15" customHeight="1" x14ac:dyDescent="0.2">
      <c r="A487" s="25">
        <v>77</v>
      </c>
      <c r="B487" s="21">
        <v>45433</v>
      </c>
      <c r="C487" s="22">
        <v>0.67847222222222225</v>
      </c>
      <c r="D487" s="20" t="s">
        <v>124</v>
      </c>
      <c r="E487" s="23" t="s">
        <v>792</v>
      </c>
      <c r="F487" s="20"/>
      <c r="G487" s="22" cm="1">
        <f t="array" ref="G48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1.9444444444444375E-2</v>
      </c>
      <c r="H487" s="22" t="str">
        <f>IF(wh_table[[#This Row],[Subject 1]]&lt;&gt;"Sitting Adjourned", "", SUMIF(wh_table[Day], wh_table[[#This Row],[Day]],wh_table[Duration]))</f>
        <v/>
      </c>
      <c r="I487" s="24">
        <f>SUM(INDEX(wh_table[Duration],1):wh_table[[#This Row],[Duration]])</f>
        <v>16.888194444444448</v>
      </c>
      <c r="J48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8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11.659722222222229</v>
      </c>
    </row>
    <row r="488" spans="1:11" ht="15" customHeight="1" x14ac:dyDescent="0.2">
      <c r="A488" s="25">
        <v>77</v>
      </c>
      <c r="B488" s="21">
        <v>45433</v>
      </c>
      <c r="C488" s="22">
        <v>0.69791666666666663</v>
      </c>
      <c r="D488" s="20" t="s">
        <v>124</v>
      </c>
      <c r="E488" s="23" t="s">
        <v>793</v>
      </c>
      <c r="F488" s="20"/>
      <c r="G488" s="22" cm="1">
        <f t="array" ref="G48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3.8888888888888973E-2</v>
      </c>
      <c r="H488" s="22" t="str">
        <f>IF(wh_table[[#This Row],[Subject 1]]&lt;&gt;"Sitting Adjourned", "", SUMIF(wh_table[Day], wh_table[[#This Row],[Day]],wh_table[Duration]))</f>
        <v/>
      </c>
      <c r="I488" s="24">
        <f>SUM(INDEX(wh_table[Duration],1):wh_table[[#This Row],[Duration]])</f>
        <v>16.927083333333336</v>
      </c>
      <c r="J48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8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11.698611111111118</v>
      </c>
    </row>
    <row r="489" spans="1:11" ht="15" customHeight="1" x14ac:dyDescent="0.2">
      <c r="A489" s="25">
        <v>77</v>
      </c>
      <c r="B489" s="21">
        <v>45433</v>
      </c>
      <c r="C489" s="22">
        <v>0.7368055555555556</v>
      </c>
      <c r="D489" s="20" t="s">
        <v>127</v>
      </c>
      <c r="E489" s="23"/>
      <c r="F489" s="20"/>
      <c r="G489" s="22" t="str" cm="1">
        <f t="array" ref="G48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489" s="22">
        <f>IF(wh_table[[#This Row],[Subject 1]]&lt;&gt;"Sitting Adjourned", "", SUMIF(wh_table[Day], wh_table[[#This Row],[Day]],wh_table[Duration]))</f>
        <v>0.34097222222222229</v>
      </c>
      <c r="I489" s="24">
        <f>SUM(INDEX(wh_table[Duration],1):wh_table[[#This Row],[Duration]])</f>
        <v>16.927083333333336</v>
      </c>
      <c r="J489" s="22">
        <f>IF(wh_table[[#This Row],[Subject 1]]&lt;&gt;"Sitting Adjourned", "", SUMIFS(wh_table[Duration], wh_table[Day], wh_table[[#This Row],[Day]], wh_table[Tags], "&lt;&gt;[Questions]", wh_table[Tags], "&lt;&gt;[Questions][Divisions]"))</f>
        <v>0.21458333333333346</v>
      </c>
      <c r="K48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11.698611111111118</v>
      </c>
    </row>
    <row r="490" spans="1:11" ht="15" customHeight="1" x14ac:dyDescent="0.2">
      <c r="A490" s="25">
        <v>78</v>
      </c>
      <c r="B490" s="21">
        <v>45434</v>
      </c>
      <c r="C490" s="22">
        <v>0.39583333333333331</v>
      </c>
      <c r="D490" s="20" t="s">
        <v>124</v>
      </c>
      <c r="E490" s="23" t="s">
        <v>794</v>
      </c>
      <c r="F490" s="20"/>
      <c r="G490" s="22" cm="1">
        <f t="array" ref="G49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3.125E-2</v>
      </c>
      <c r="H490" s="22" t="str">
        <f>IF(wh_table[[#This Row],[Subject 1]]&lt;&gt;"Sitting Adjourned", "", SUMIF(wh_table[Day], wh_table[[#This Row],[Day]],wh_table[Duration]))</f>
        <v/>
      </c>
      <c r="I490" s="24">
        <f>SUM(INDEX(wh_table[Duration],1):wh_table[[#This Row],[Duration]])</f>
        <v>16.958333333333336</v>
      </c>
      <c r="J490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9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11.729861111111118</v>
      </c>
    </row>
    <row r="491" spans="1:11" ht="15" customHeight="1" x14ac:dyDescent="0.2">
      <c r="A491" s="25">
        <v>78</v>
      </c>
      <c r="B491" s="21">
        <v>45434</v>
      </c>
      <c r="C491" s="22">
        <v>0.42708333333333331</v>
      </c>
      <c r="D491" s="20" t="s">
        <v>15</v>
      </c>
      <c r="E491" s="23"/>
      <c r="F491" s="20"/>
      <c r="G491" s="22" cm="1">
        <f t="array" ref="G49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2.8472222222222232E-2</v>
      </c>
      <c r="H491" s="22" t="str">
        <f>IF(wh_table[[#This Row],[Subject 1]]&lt;&gt;"Sitting Adjourned", "", SUMIF(wh_table[Day], wh_table[[#This Row],[Day]],wh_table[Duration]))</f>
        <v/>
      </c>
      <c r="I491" s="24">
        <f>SUM(INDEX(wh_table[Duration],1):wh_table[[#This Row],[Duration]])</f>
        <v>16.986805555555559</v>
      </c>
      <c r="J49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9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11.75833333333334</v>
      </c>
    </row>
    <row r="492" spans="1:11" ht="15" customHeight="1" x14ac:dyDescent="0.2">
      <c r="A492" s="25">
        <v>78</v>
      </c>
      <c r="B492" s="21">
        <v>45434</v>
      </c>
      <c r="C492" s="22">
        <v>0.45555555555555555</v>
      </c>
      <c r="D492" s="20" t="s">
        <v>124</v>
      </c>
      <c r="E492" s="23" t="s">
        <v>795</v>
      </c>
      <c r="F492" s="20"/>
      <c r="G492" s="22" cm="1">
        <f t="array" ref="G49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1.3888888888888951E-2</v>
      </c>
      <c r="H492" s="22" t="str">
        <f>IF(wh_table[[#This Row],[Subject 1]]&lt;&gt;"Sitting Adjourned", "", SUMIF(wh_table[Day], wh_table[[#This Row],[Day]],wh_table[Duration]))</f>
        <v/>
      </c>
      <c r="I492" s="24">
        <f>SUM(INDEX(wh_table[Duration],1):wh_table[[#This Row],[Duration]])</f>
        <v>17.000694444444449</v>
      </c>
      <c r="J492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9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11.772222222222229</v>
      </c>
    </row>
    <row r="493" spans="1:11" ht="15" customHeight="1" x14ac:dyDescent="0.2">
      <c r="A493" s="25">
        <v>78</v>
      </c>
      <c r="B493" s="21">
        <v>45434</v>
      </c>
      <c r="C493" s="22">
        <v>0.4694444444444445</v>
      </c>
      <c r="D493" s="20" t="s">
        <v>15</v>
      </c>
      <c r="F493" s="17" t="s">
        <v>132</v>
      </c>
      <c r="G493" s="14" cm="1">
        <f t="array" ref="G49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0.13472222222222213</v>
      </c>
      <c r="H493" s="14" t="str">
        <f>IF(wh_table[[#This Row],[Subject 1]]&lt;&gt;"Sitting Adjourned", "", SUMIF(wh_table[Day], wh_table[[#This Row],[Day]],wh_table[Duration]))</f>
        <v/>
      </c>
      <c r="I493" s="19">
        <f>SUM(INDEX(wh_table[Duration],1):wh_table[[#This Row],[Duration]])</f>
        <v>17.135416666666671</v>
      </c>
      <c r="J493" s="14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93" s="19" t="str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/>
      </c>
    </row>
    <row r="494" spans="1:11" ht="15" customHeight="1" x14ac:dyDescent="0.2">
      <c r="A494" s="25">
        <v>78</v>
      </c>
      <c r="B494" s="21">
        <v>45434</v>
      </c>
      <c r="C494" s="22">
        <v>0.60416666666666663</v>
      </c>
      <c r="D494" s="20" t="s">
        <v>124</v>
      </c>
      <c r="E494" s="23" t="s">
        <v>796</v>
      </c>
      <c r="F494" s="20"/>
      <c r="G494" s="22" cm="1">
        <f t="array" ref="G494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494" s="22" t="str">
        <f>IF(wh_table[[#This Row],[Subject 1]]&lt;&gt;"Sitting Adjourned", "", SUMIF(wh_table[Day], wh_table[[#This Row],[Day]],wh_table[Duration]))</f>
        <v/>
      </c>
      <c r="I494" s="24">
        <f>SUM(INDEX(wh_table[Duration],1):wh_table[[#This Row],[Duration]])</f>
        <v>17.156250000000004</v>
      </c>
      <c r="J494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94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11.793055555555563</v>
      </c>
    </row>
    <row r="495" spans="1:11" ht="15" customHeight="1" x14ac:dyDescent="0.2">
      <c r="A495" s="25">
        <v>78</v>
      </c>
      <c r="B495" s="21">
        <v>45434</v>
      </c>
      <c r="C495" s="22">
        <v>0.625</v>
      </c>
      <c r="D495" s="20" t="s">
        <v>15</v>
      </c>
      <c r="E495" s="23"/>
      <c r="F495" s="20" t="s">
        <v>52</v>
      </c>
      <c r="G495" s="22" cm="1">
        <f t="array" ref="G495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6.9444444444444198E-3</v>
      </c>
      <c r="H495" s="22" t="str">
        <f>IF(wh_table[[#This Row],[Subject 1]]&lt;&gt;"Sitting Adjourned", "", SUMIF(wh_table[Day], wh_table[[#This Row],[Day]],wh_table[Duration]))</f>
        <v/>
      </c>
      <c r="I495" s="24">
        <f>SUM(INDEX(wh_table[Duration],1):wh_table[[#This Row],[Duration]])</f>
        <v>17.163194444444446</v>
      </c>
      <c r="J495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95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11.800000000000008</v>
      </c>
    </row>
    <row r="496" spans="1:11" ht="15" customHeight="1" x14ac:dyDescent="0.2">
      <c r="A496" s="25">
        <v>78</v>
      </c>
      <c r="B496" s="21">
        <v>45434</v>
      </c>
      <c r="C496" s="22">
        <v>0.63194444444444442</v>
      </c>
      <c r="D496" s="20" t="s">
        <v>124</v>
      </c>
      <c r="E496" s="23" t="s">
        <v>796</v>
      </c>
      <c r="F496" s="20"/>
      <c r="G496" s="22" cm="1">
        <f t="array" ref="G496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1.041666666666663E-2</v>
      </c>
      <c r="H496" s="22" t="str">
        <f>IF(wh_table[[#This Row],[Subject 1]]&lt;&gt;"Sitting Adjourned", "", SUMIF(wh_table[Day], wh_table[[#This Row],[Day]],wh_table[Duration]))</f>
        <v/>
      </c>
      <c r="I496" s="24">
        <f>SUM(INDEX(wh_table[Duration],1):wh_table[[#This Row],[Duration]])</f>
        <v>17.173611111111114</v>
      </c>
      <c r="J496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96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11.810416666666674</v>
      </c>
    </row>
    <row r="497" spans="1:11" ht="15" customHeight="1" x14ac:dyDescent="0.2">
      <c r="A497" s="25">
        <v>78</v>
      </c>
      <c r="B497" s="21">
        <v>45434</v>
      </c>
      <c r="C497" s="22">
        <v>0.64236111111111105</v>
      </c>
      <c r="D497" s="20" t="s">
        <v>15</v>
      </c>
      <c r="E497" s="23"/>
      <c r="F497" s="20"/>
      <c r="G497" s="22" cm="1">
        <f t="array" ref="G497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2.430555555555558E-2</v>
      </c>
      <c r="H497" s="22" t="str">
        <f>IF(wh_table[[#This Row],[Subject 1]]&lt;&gt;"Sitting Adjourned", "", SUMIF(wh_table[Day], wh_table[[#This Row],[Day]],wh_table[Duration]))</f>
        <v/>
      </c>
      <c r="I497" s="24">
        <f>SUM(INDEX(wh_table[Duration],1):wh_table[[#This Row],[Duration]])</f>
        <v>17.197916666666671</v>
      </c>
      <c r="J497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97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11.834722222222229</v>
      </c>
    </row>
    <row r="498" spans="1:11" ht="15" customHeight="1" x14ac:dyDescent="0.2">
      <c r="A498" s="25">
        <v>78</v>
      </c>
      <c r="B498" s="21">
        <v>45434</v>
      </c>
      <c r="C498" s="22">
        <v>0.66666666666666663</v>
      </c>
      <c r="D498" s="20" t="s">
        <v>124</v>
      </c>
      <c r="E498" s="23" t="s">
        <v>797</v>
      </c>
      <c r="F498" s="20"/>
      <c r="G498" s="22" cm="1">
        <f t="array" ref="G498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498" s="22" t="str">
        <f>IF(wh_table[[#This Row],[Subject 1]]&lt;&gt;"Sitting Adjourned", "", SUMIF(wh_table[Day], wh_table[[#This Row],[Day]],wh_table[Duration]))</f>
        <v/>
      </c>
      <c r="I498" s="24">
        <f>SUM(INDEX(wh_table[Duration],1):wh_table[[#This Row],[Duration]])</f>
        <v>17.218750000000004</v>
      </c>
      <c r="J498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98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11.855555555555563</v>
      </c>
    </row>
    <row r="499" spans="1:11" ht="15" customHeight="1" x14ac:dyDescent="0.2">
      <c r="A499" s="25">
        <v>78</v>
      </c>
      <c r="B499" s="21">
        <v>45434</v>
      </c>
      <c r="C499" s="22">
        <v>0.6875</v>
      </c>
      <c r="D499" s="20" t="s">
        <v>124</v>
      </c>
      <c r="E499" s="23" t="s">
        <v>798</v>
      </c>
      <c r="F499" s="20"/>
      <c r="G499" s="22" cm="1">
        <f t="array" ref="G499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4.2361111111111072E-2</v>
      </c>
      <c r="H499" s="22" t="str">
        <f>IF(wh_table[[#This Row],[Subject 1]]&lt;&gt;"Sitting Adjourned", "", SUMIF(wh_table[Day], wh_table[[#This Row],[Day]],wh_table[Duration]))</f>
        <v/>
      </c>
      <c r="I499" s="24">
        <f>SUM(INDEX(wh_table[Duration],1):wh_table[[#This Row],[Duration]])</f>
        <v>17.261111111111113</v>
      </c>
      <c r="J499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499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11.897916666666674</v>
      </c>
    </row>
    <row r="500" spans="1:11" ht="15" customHeight="1" x14ac:dyDescent="0.2">
      <c r="A500" s="25">
        <v>78</v>
      </c>
      <c r="B500" s="21">
        <v>45434</v>
      </c>
      <c r="C500" s="22">
        <v>0.72986111111111107</v>
      </c>
      <c r="D500" s="20" t="s">
        <v>127</v>
      </c>
      <c r="E500" s="23"/>
      <c r="F500" s="20"/>
      <c r="G500" s="22" t="str" cm="1">
        <f t="array" ref="G500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500" s="22">
        <f>IF(wh_table[[#This Row],[Subject 1]]&lt;&gt;"Sitting Adjourned", "", SUMIF(wh_table[Day], wh_table[[#This Row],[Day]],wh_table[Duration]))</f>
        <v>0.33402777777777776</v>
      </c>
      <c r="I500" s="24">
        <f>SUM(INDEX(wh_table[Duration],1):wh_table[[#This Row],[Duration]])</f>
        <v>17.261111111111113</v>
      </c>
      <c r="J500" s="22">
        <f>IF(wh_table[[#This Row],[Subject 1]]&lt;&gt;"Sitting Adjourned", "", SUMIFS(wh_table[Duration], wh_table[Day], wh_table[[#This Row],[Day]], wh_table[Tags], "&lt;&gt;[Questions]", wh_table[Tags], "&lt;&gt;[Questions][Divisions]"))</f>
        <v>0.19930555555555562</v>
      </c>
      <c r="K500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11.897916666666674</v>
      </c>
    </row>
    <row r="501" spans="1:11" ht="15" customHeight="1" x14ac:dyDescent="0.2">
      <c r="A501" s="25">
        <v>79</v>
      </c>
      <c r="B501" s="21">
        <v>45435</v>
      </c>
      <c r="C501" s="22">
        <v>0.52083333333333337</v>
      </c>
      <c r="D501" s="20" t="s">
        <v>161</v>
      </c>
      <c r="E501" s="23" t="s">
        <v>799</v>
      </c>
      <c r="F501" s="20"/>
      <c r="G501" s="22" cm="1">
        <f t="array" ref="G501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3.472222222222221E-2</v>
      </c>
      <c r="H501" s="22" t="str">
        <f>IF(wh_table[[#This Row],[Subject 1]]&lt;&gt;"Sitting Adjourned", "", SUMIF(wh_table[Day], wh_table[[#This Row],[Day]],wh_table[Duration]))</f>
        <v/>
      </c>
      <c r="I501" s="24">
        <f>SUM(INDEX(wh_table[Duration],1):wh_table[[#This Row],[Duration]])</f>
        <v>17.295833333333334</v>
      </c>
      <c r="J501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501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11.932638888888896</v>
      </c>
    </row>
    <row r="502" spans="1:11" ht="15" customHeight="1" x14ac:dyDescent="0.2">
      <c r="A502" s="25">
        <v>79</v>
      </c>
      <c r="B502" s="21">
        <v>45435</v>
      </c>
      <c r="C502" s="22">
        <v>0.55555555555555558</v>
      </c>
      <c r="D502" s="20" t="s">
        <v>127</v>
      </c>
      <c r="E502" s="23"/>
      <c r="F502" s="20"/>
      <c r="G502" s="22" t="str" cm="1">
        <f t="array" ref="G502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502" s="22">
        <f>IF(wh_table[[#This Row],[Subject 1]]&lt;&gt;"Sitting Adjourned", "", SUMIF(wh_table[Day], wh_table[[#This Row],[Day]],wh_table[Duration]))</f>
        <v>3.472222222222221E-2</v>
      </c>
      <c r="I502" s="24">
        <f>SUM(INDEX(wh_table[Duration],1):wh_table[[#This Row],[Duration]])</f>
        <v>17.295833333333334</v>
      </c>
      <c r="J502" s="22">
        <f>IF(wh_table[[#This Row],[Subject 1]]&lt;&gt;"Sitting Adjourned", "", SUMIFS(wh_table[Duration], wh_table[Day], wh_table[[#This Row],[Day]], wh_table[Tags], "&lt;&gt;[Questions]", wh_table[Tags], "&lt;&gt;[Questions][Divisions]"))</f>
        <v>3.472222222222221E-2</v>
      </c>
      <c r="K502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11.932638888888896</v>
      </c>
    </row>
    <row r="503" spans="1:11" ht="15" customHeight="1" x14ac:dyDescent="0.2">
      <c r="A503" s="25"/>
      <c r="B503" s="21"/>
      <c r="C503" s="22"/>
      <c r="D503" s="20"/>
      <c r="E503" s="23"/>
      <c r="F503" s="20"/>
      <c r="G503" s="22" t="str" cm="1">
        <f t="array" ref="G503">IF(MIN(ROW(wh_table[[Day]:[Adjusted session total (cum.)]]))+ROWS(wh_table[[Day]:[Adjusted 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503" s="22" t="str">
        <f>IF(wh_table[[#This Row],[Subject 1]]&lt;&gt;"Sitting Adjourned", "", SUMIF(wh_table[Day], wh_table[[#This Row],[Day]],wh_table[Duration]))</f>
        <v/>
      </c>
      <c r="I503" s="24">
        <f>SUM(INDEX(wh_table[Duration],1):wh_table[[#This Row],[Duration]])</f>
        <v>17.295833333333334</v>
      </c>
      <c r="J503" s="22" t="str">
        <f>IF(wh_table[[#This Row],[Subject 1]]&lt;&gt;"Sitting Adjourned", "", SUMIFS(wh_table[Duration], wh_table[Day], wh_table[[#This Row],[Day]], wh_table[Tags], "&lt;&gt;[Questions]", wh_table[Tags], "&lt;&gt;[Questions][Divisions]"))</f>
        <v/>
      </c>
      <c r="K503" s="24">
        <f>IF(wh_table[[#This Row],[Tags]]="[Questions]","",IF(wh_table[[#This Row],[Tags]]="[Questions][Divisions]","",SUMIFS(INDEX(wh_table[Duration],1):wh_table[[#This Row],[Duration]], INDEX(wh_table[Tags],1):wh_table[[#This Row],[Tags]], "&lt;&gt;[Questions]",INDEX(wh_table[Tags],1):wh_table[[#This Row],[Tags]], "&lt;&gt;[Questions][Divisions]")))</f>
        <v>11.932638888888896</v>
      </c>
    </row>
  </sheetData>
  <phoneticPr fontId="3" type="noConversion"/>
  <conditionalFormatting sqref="A130:A131">
    <cfRule type="expression" dxfId="52" priority="53">
      <formula>INDIRECT("wh_table[@Subject 1]")="Sitting Adjourned"</formula>
    </cfRule>
  </conditionalFormatting>
  <conditionalFormatting sqref="A1:K178 A179:D179 F179:K179 E180">
    <cfRule type="expression" dxfId="51" priority="55">
      <formula>INDIRECT("wh_table[@Subject 1]")="Sitting Adjourned"</formula>
    </cfRule>
  </conditionalFormatting>
  <conditionalFormatting sqref="A190:K190">
    <cfRule type="expression" dxfId="50" priority="49">
      <formula>INDIRECT("wh_table[@Subject 1]")="Sitting Adjourned"</formula>
    </cfRule>
  </conditionalFormatting>
  <conditionalFormatting sqref="A200:K200">
    <cfRule type="expression" dxfId="49" priority="48">
      <formula>INDIRECT("wh_table[@Subject 1]")="Sitting Adjourned"</formula>
    </cfRule>
  </conditionalFormatting>
  <conditionalFormatting sqref="A204:K204">
    <cfRule type="expression" dxfId="48" priority="47">
      <formula>INDIRECT("wh_table[@Subject 1]")="Sitting Adjourned"</formula>
    </cfRule>
  </conditionalFormatting>
  <conditionalFormatting sqref="A212:K212">
    <cfRule type="expression" dxfId="47" priority="46">
      <formula>INDIRECT("wh_table[@Subject 1]")="Sitting Adjourned"</formula>
    </cfRule>
  </conditionalFormatting>
  <conditionalFormatting sqref="A222:K222">
    <cfRule type="expression" dxfId="46" priority="45">
      <formula>INDIRECT("wh_table[@Subject 1]")="Sitting Adjourned"</formula>
    </cfRule>
  </conditionalFormatting>
  <conditionalFormatting sqref="A224:K224">
    <cfRule type="expression" dxfId="45" priority="44">
      <formula>INDIRECT("wh_table[@Subject 1]")="Sitting Adjourned"</formula>
    </cfRule>
  </conditionalFormatting>
  <conditionalFormatting sqref="A226:K226">
    <cfRule type="expression" dxfId="44" priority="43">
      <formula>INDIRECT("wh_table[@Subject 1]")="Sitting Adjourned"</formula>
    </cfRule>
  </conditionalFormatting>
  <conditionalFormatting sqref="A235:K235">
    <cfRule type="expression" dxfId="43" priority="42">
      <formula>INDIRECT("wh_table[@Subject 1]")="Sitting Adjourned"</formula>
    </cfRule>
  </conditionalFormatting>
  <conditionalFormatting sqref="A243:K243">
    <cfRule type="expression" dxfId="42" priority="41">
      <formula>INDIRECT("wh_table[@Subject 1]")="Sitting Adjourned"</formula>
    </cfRule>
  </conditionalFormatting>
  <conditionalFormatting sqref="A245:K245">
    <cfRule type="expression" dxfId="41" priority="40">
      <formula>INDIRECT("wh_table[@Subject 1]")="Sitting Adjourned"</formula>
    </cfRule>
  </conditionalFormatting>
  <conditionalFormatting sqref="A247:K247">
    <cfRule type="expression" dxfId="40" priority="39">
      <formula>INDIRECT("wh_table[@Subject 1]")="Sitting Adjourned"</formula>
    </cfRule>
  </conditionalFormatting>
  <conditionalFormatting sqref="A257:K257">
    <cfRule type="expression" dxfId="39" priority="38">
      <formula>INDIRECT("wh_table[@Subject 1]")="Sitting Adjourned"</formula>
    </cfRule>
  </conditionalFormatting>
  <conditionalFormatting sqref="A268:K268">
    <cfRule type="expression" dxfId="38" priority="37">
      <formula>INDIRECT("wh_table[@Subject 1]")="Sitting Adjourned"</formula>
    </cfRule>
  </conditionalFormatting>
  <conditionalFormatting sqref="A272:K272">
    <cfRule type="expression" dxfId="37" priority="36">
      <formula>INDIRECT("wh_table[@Subject 1]")="Sitting Adjourned"</formula>
    </cfRule>
  </conditionalFormatting>
  <conditionalFormatting sqref="A280:K280">
    <cfRule type="expression" dxfId="36" priority="35">
      <formula>INDIRECT("wh_table[@Subject 1]")="Sitting Adjourned"</formula>
    </cfRule>
  </conditionalFormatting>
  <conditionalFormatting sqref="A292:K292">
    <cfRule type="expression" dxfId="35" priority="34">
      <formula>INDIRECT("wh_table[@Subject 1]")="Sitting Adjourned"</formula>
    </cfRule>
  </conditionalFormatting>
  <conditionalFormatting sqref="A294:K294">
    <cfRule type="expression" dxfId="34" priority="33">
      <formula>INDIRECT("wh_table[@Subject 1]")="Sitting Adjourned"</formula>
    </cfRule>
  </conditionalFormatting>
  <conditionalFormatting sqref="A296:K296">
    <cfRule type="expression" dxfId="33" priority="32">
      <formula>INDIRECT("wh_table[@Subject 1]")="Sitting Adjourned"</formula>
    </cfRule>
  </conditionalFormatting>
  <conditionalFormatting sqref="A305:K305">
    <cfRule type="expression" dxfId="32" priority="31">
      <formula>INDIRECT("wh_table[@Subject 1]")="Sitting Adjourned"</formula>
    </cfRule>
  </conditionalFormatting>
  <conditionalFormatting sqref="A319:K319">
    <cfRule type="expression" dxfId="31" priority="30">
      <formula>INDIRECT("wh_table[@Subject 1]")="Sitting Adjourned"</formula>
    </cfRule>
  </conditionalFormatting>
  <conditionalFormatting sqref="A321:K321">
    <cfRule type="expression" dxfId="30" priority="29">
      <formula>INDIRECT("wh_table[@Subject 1]")="Sitting Adjourned"</formula>
    </cfRule>
  </conditionalFormatting>
  <conditionalFormatting sqref="A323:K323">
    <cfRule type="expression" dxfId="29" priority="28">
      <formula>INDIRECT("wh_table[@Subject 1]")="Sitting Adjourned"</formula>
    </cfRule>
  </conditionalFormatting>
  <conditionalFormatting sqref="A333:K333">
    <cfRule type="expression" dxfId="28" priority="27">
      <formula>INDIRECT("wh_table[@Subject 1]")="Sitting Adjourned"</formula>
    </cfRule>
  </conditionalFormatting>
  <conditionalFormatting sqref="A342:K342">
    <cfRule type="expression" dxfId="27" priority="26">
      <formula>INDIRECT("wh_table[@Subject 1]")="Sitting Adjourned"</formula>
    </cfRule>
  </conditionalFormatting>
  <conditionalFormatting sqref="A344:K344">
    <cfRule type="expression" dxfId="26" priority="25">
      <formula>INDIRECT("wh_table[@Subject 1]")="Sitting Adjourned"</formula>
    </cfRule>
  </conditionalFormatting>
  <conditionalFormatting sqref="A346:K346">
    <cfRule type="expression" dxfId="25" priority="24">
      <formula>INDIRECT("wh_table[@Subject 1]")="Sitting Adjourned"</formula>
    </cfRule>
  </conditionalFormatting>
  <conditionalFormatting sqref="A358:K358">
    <cfRule type="expression" dxfId="24" priority="23">
      <formula>INDIRECT("wh_table[@Subject 1]")="Sitting Adjourned"</formula>
    </cfRule>
  </conditionalFormatting>
  <conditionalFormatting sqref="A367:K367">
    <cfRule type="expression" dxfId="23" priority="22">
      <formula>INDIRECT("wh_table[@Subject 1]")="Sitting Adjourned"</formula>
    </cfRule>
  </conditionalFormatting>
  <conditionalFormatting sqref="A376:K376">
    <cfRule type="expression" dxfId="22" priority="21">
      <formula>INDIRECT("wh_table[@Subject 1]")="Sitting Adjourned"</formula>
    </cfRule>
  </conditionalFormatting>
  <conditionalFormatting sqref="A378:K378">
    <cfRule type="expression" dxfId="21" priority="20">
      <formula>INDIRECT("wh_table[@Subject 1]")="Sitting Adjourned"</formula>
    </cfRule>
  </conditionalFormatting>
  <conditionalFormatting sqref="A384:K384">
    <cfRule type="expression" dxfId="20" priority="19">
      <formula>INDIRECT("wh_table[@Subject 1]")="Sitting Adjourned"</formula>
    </cfRule>
  </conditionalFormatting>
  <conditionalFormatting sqref="A392:K392">
    <cfRule type="expression" dxfId="19" priority="18">
      <formula>INDIRECT("wh_table[@Subject 1]")="Sitting Adjourned"</formula>
    </cfRule>
  </conditionalFormatting>
  <conditionalFormatting sqref="A399:K399">
    <cfRule type="expression" dxfId="18" priority="17">
      <formula>INDIRECT("wh_table[@Subject 1]")="Sitting Adjourned"</formula>
    </cfRule>
  </conditionalFormatting>
  <conditionalFormatting sqref="A403:K403">
    <cfRule type="expression" dxfId="17" priority="16">
      <formula>INDIRECT("wh_table[@Subject 1]")="Sitting Adjourned"</formula>
    </cfRule>
  </conditionalFormatting>
  <conditionalFormatting sqref="A409:K409">
    <cfRule type="expression" dxfId="16" priority="15">
      <formula>INDIRECT("wh_table[@Subject 1]")="Sitting Adjourned"</formula>
    </cfRule>
  </conditionalFormatting>
  <conditionalFormatting sqref="A419:K419">
    <cfRule type="expression" dxfId="15" priority="14">
      <formula>INDIRECT("wh_table[@Subject 1]")="Sitting Adjourned"</formula>
    </cfRule>
  </conditionalFormatting>
  <conditionalFormatting sqref="A428:K428">
    <cfRule type="expression" dxfId="14" priority="13">
      <formula>INDIRECT("wh_table[@Subject 1]")="Sitting Adjourned"</formula>
    </cfRule>
  </conditionalFormatting>
  <conditionalFormatting sqref="A433:K433">
    <cfRule type="expression" dxfId="13" priority="12">
      <formula>INDIRECT("wh_table[@Subject 1]")="Sitting Adjourned"</formula>
    </cfRule>
  </conditionalFormatting>
  <conditionalFormatting sqref="A441:K441">
    <cfRule type="expression" dxfId="12" priority="11">
      <formula>INDIRECT("wh_table[@Subject 1]")="Sitting Adjourned"</formula>
    </cfRule>
  </conditionalFormatting>
  <conditionalFormatting sqref="A452:K452">
    <cfRule type="expression" dxfId="11" priority="10">
      <formula>INDIRECT("wh_table[@Subject 1]")="Sitting Adjourned"</formula>
    </cfRule>
  </conditionalFormatting>
  <conditionalFormatting sqref="A456:K456">
    <cfRule type="expression" dxfId="10" priority="9">
      <formula>INDIRECT("wh_table[@Subject 1]")="Sitting Adjourned"</formula>
    </cfRule>
  </conditionalFormatting>
  <conditionalFormatting sqref="A458:K458">
    <cfRule type="expression" dxfId="9" priority="8">
      <formula>INDIRECT("wh_table[@Subject 1]")="Sitting Adjourned"</formula>
    </cfRule>
  </conditionalFormatting>
  <conditionalFormatting sqref="A467:K467">
    <cfRule type="expression" dxfId="8" priority="7">
      <formula>INDIRECT("wh_table[@Subject 1]")="Sitting Adjourned"</formula>
    </cfRule>
  </conditionalFormatting>
  <conditionalFormatting sqref="A474:K474">
    <cfRule type="expression" dxfId="7" priority="6">
      <formula>INDIRECT("wh_table[@Subject 1]")="Sitting Adjourned"</formula>
    </cfRule>
  </conditionalFormatting>
  <conditionalFormatting sqref="A478:K478">
    <cfRule type="expression" dxfId="6" priority="5">
      <formula>INDIRECT("wh_table[@Subject 1]")="Sitting Adjourned"</formula>
    </cfRule>
  </conditionalFormatting>
  <conditionalFormatting sqref="A480:K480">
    <cfRule type="expression" dxfId="5" priority="4">
      <formula>INDIRECT("wh_table[@Subject 1]")="Sitting Adjourned"</formula>
    </cfRule>
  </conditionalFormatting>
  <conditionalFormatting sqref="A489:K489">
    <cfRule type="expression" dxfId="4" priority="3">
      <formula>INDIRECT("wh_table[@Subject 1]")="Sitting Adjourned"</formula>
    </cfRule>
  </conditionalFormatting>
  <conditionalFormatting sqref="A500:K500">
    <cfRule type="expression" dxfId="3" priority="2">
      <formula>INDIRECT("wh_table[@Subject 1]")="Sitting Adjourned"</formula>
    </cfRule>
  </conditionalFormatting>
  <conditionalFormatting sqref="A502:K502">
    <cfRule type="expression" dxfId="2" priority="1">
      <formula>INDIRECT("wh_table[@Subject 1]")="Sitting Adjourned"</formula>
    </cfRule>
  </conditionalFormatting>
  <conditionalFormatting sqref="B135:B140">
    <cfRule type="expression" dxfId="1" priority="50">
      <formula>INDIRECT("wh_table[@Subject 1]")="Sitting Adjourned"</formula>
    </cfRule>
  </conditionalFormatting>
  <pageMargins left="0.7" right="0.7" top="0.75" bottom="0.75" header="0.3" footer="0.3"/>
  <pageSetup paperSize="9"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8F8E7C9-EE2F-4BC4-B241-FBA82392EBEE}">
          <x14:formula1>
            <xm:f>'Subject list - WH'!$A$2:$A$8</xm:f>
          </x14:formula1>
          <xm:sqref>D2:D503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6ADD0-543F-44F9-8304-897D93C5B24A}">
  <dimension ref="A1:A56"/>
  <sheetViews>
    <sheetView workbookViewId="0">
      <selection activeCell="A6" sqref="A6"/>
    </sheetView>
  </sheetViews>
  <sheetFormatPr baseColWidth="10" defaultColWidth="8.83203125" defaultRowHeight="15" x14ac:dyDescent="0.2"/>
  <cols>
    <col min="1" max="1" width="46.33203125" bestFit="1" customWidth="1"/>
  </cols>
  <sheetData>
    <row r="1" spans="1:1" x14ac:dyDescent="0.2">
      <c r="A1" s="5" t="s">
        <v>164</v>
      </c>
    </row>
    <row r="2" spans="1:1" x14ac:dyDescent="0.2">
      <c r="A2" s="1" t="s">
        <v>18</v>
      </c>
    </row>
    <row r="3" spans="1:1" x14ac:dyDescent="0.2">
      <c r="A3" s="1" t="s">
        <v>20</v>
      </c>
    </row>
    <row r="4" spans="1:1" x14ac:dyDescent="0.2">
      <c r="A4" s="1" t="s">
        <v>104</v>
      </c>
    </row>
    <row r="5" spans="1:1" x14ac:dyDescent="0.2">
      <c r="A5" s="1" t="s">
        <v>165</v>
      </c>
    </row>
    <row r="6" spans="1:1" x14ac:dyDescent="0.2">
      <c r="A6" s="1" t="s">
        <v>166</v>
      </c>
    </row>
    <row r="7" spans="1:1" x14ac:dyDescent="0.2">
      <c r="A7" s="1" t="s">
        <v>35</v>
      </c>
    </row>
    <row r="8" spans="1:1" x14ac:dyDescent="0.2">
      <c r="A8" s="1" t="s">
        <v>167</v>
      </c>
    </row>
    <row r="9" spans="1:1" x14ac:dyDescent="0.2">
      <c r="A9" s="1" t="s">
        <v>29</v>
      </c>
    </row>
    <row r="10" spans="1:1" x14ac:dyDescent="0.2">
      <c r="A10" s="1" t="s">
        <v>168</v>
      </c>
    </row>
    <row r="11" spans="1:1" x14ac:dyDescent="0.2">
      <c r="A11" s="1" t="s">
        <v>119</v>
      </c>
    </row>
    <row r="12" spans="1:1" x14ac:dyDescent="0.2">
      <c r="A12" s="1" t="s">
        <v>169</v>
      </c>
    </row>
    <row r="13" spans="1:1" x14ac:dyDescent="0.2">
      <c r="A13" s="1" t="s">
        <v>140</v>
      </c>
    </row>
    <row r="14" spans="1:1" x14ac:dyDescent="0.2">
      <c r="A14" s="1" t="s">
        <v>73</v>
      </c>
    </row>
    <row r="15" spans="1:1" x14ac:dyDescent="0.2">
      <c r="A15" s="1" t="s">
        <v>170</v>
      </c>
    </row>
    <row r="16" spans="1:1" x14ac:dyDescent="0.2">
      <c r="A16" s="1" t="s">
        <v>171</v>
      </c>
    </row>
    <row r="17" spans="1:1" x14ac:dyDescent="0.2">
      <c r="A17" s="1" t="s">
        <v>172</v>
      </c>
    </row>
    <row r="18" spans="1:1" x14ac:dyDescent="0.2">
      <c r="A18" s="1" t="s">
        <v>68</v>
      </c>
    </row>
    <row r="19" spans="1:1" x14ac:dyDescent="0.2">
      <c r="A19" s="1" t="s">
        <v>173</v>
      </c>
    </row>
    <row r="20" spans="1:1" x14ac:dyDescent="0.2">
      <c r="A20" s="1" t="s">
        <v>174</v>
      </c>
    </row>
    <row r="21" spans="1:1" x14ac:dyDescent="0.2">
      <c r="A21" s="1" t="s">
        <v>22</v>
      </c>
    </row>
    <row r="22" spans="1:1" x14ac:dyDescent="0.2">
      <c r="A22" s="1" t="s">
        <v>175</v>
      </c>
    </row>
    <row r="23" spans="1:1" x14ac:dyDescent="0.2">
      <c r="A23" s="1" t="s">
        <v>176</v>
      </c>
    </row>
    <row r="24" spans="1:1" x14ac:dyDescent="0.2">
      <c r="A24" s="1" t="s">
        <v>177</v>
      </c>
    </row>
    <row r="25" spans="1:1" x14ac:dyDescent="0.2">
      <c r="A25" s="1" t="s">
        <v>178</v>
      </c>
    </row>
    <row r="26" spans="1:1" x14ac:dyDescent="0.2">
      <c r="A26" s="1" t="s">
        <v>179</v>
      </c>
    </row>
    <row r="27" spans="1:1" x14ac:dyDescent="0.2">
      <c r="A27" s="1" t="s">
        <v>14</v>
      </c>
    </row>
    <row r="28" spans="1:1" x14ac:dyDescent="0.2">
      <c r="A28" s="1" t="s">
        <v>180</v>
      </c>
    </row>
    <row r="29" spans="1:1" x14ac:dyDescent="0.2">
      <c r="A29" s="1" t="s">
        <v>181</v>
      </c>
    </row>
    <row r="30" spans="1:1" x14ac:dyDescent="0.2">
      <c r="A30" s="1" t="s">
        <v>182</v>
      </c>
    </row>
    <row r="31" spans="1:1" x14ac:dyDescent="0.2">
      <c r="A31" s="1" t="s">
        <v>183</v>
      </c>
    </row>
    <row r="32" spans="1:1" x14ac:dyDescent="0.2">
      <c r="A32" s="1" t="s">
        <v>128</v>
      </c>
    </row>
    <row r="33" spans="1:1" x14ac:dyDescent="0.2">
      <c r="A33" s="1" t="s">
        <v>184</v>
      </c>
    </row>
    <row r="34" spans="1:1" x14ac:dyDescent="0.2">
      <c r="A34" s="1" t="s">
        <v>185</v>
      </c>
    </row>
    <row r="35" spans="1:1" x14ac:dyDescent="0.2">
      <c r="A35" s="1" t="s">
        <v>79</v>
      </c>
    </row>
    <row r="36" spans="1:1" x14ac:dyDescent="0.2">
      <c r="A36" s="1" t="s">
        <v>13</v>
      </c>
    </row>
    <row r="37" spans="1:1" x14ac:dyDescent="0.2">
      <c r="A37" s="1" t="s">
        <v>186</v>
      </c>
    </row>
    <row r="38" spans="1:1" x14ac:dyDescent="0.2">
      <c r="A38" s="1" t="s">
        <v>187</v>
      </c>
    </row>
    <row r="39" spans="1:1" x14ac:dyDescent="0.2">
      <c r="A39" s="1" t="s">
        <v>188</v>
      </c>
    </row>
    <row r="40" spans="1:1" x14ac:dyDescent="0.2">
      <c r="A40" s="1" t="s">
        <v>63</v>
      </c>
    </row>
    <row r="41" spans="1:1" x14ac:dyDescent="0.2">
      <c r="A41" s="1" t="s">
        <v>41</v>
      </c>
    </row>
    <row r="42" spans="1:1" x14ac:dyDescent="0.2">
      <c r="A42" s="1" t="s">
        <v>189</v>
      </c>
    </row>
    <row r="43" spans="1:1" x14ac:dyDescent="0.2">
      <c r="A43" s="1" t="s">
        <v>190</v>
      </c>
    </row>
    <row r="44" spans="1:1" x14ac:dyDescent="0.2">
      <c r="A44" s="1" t="s">
        <v>191</v>
      </c>
    </row>
    <row r="45" spans="1:1" x14ac:dyDescent="0.2">
      <c r="A45" s="1" t="s">
        <v>80</v>
      </c>
    </row>
    <row r="46" spans="1:1" x14ac:dyDescent="0.2">
      <c r="A46" s="1" t="s">
        <v>192</v>
      </c>
    </row>
    <row r="47" spans="1:1" x14ac:dyDescent="0.2">
      <c r="A47" s="1" t="s">
        <v>16</v>
      </c>
    </row>
    <row r="48" spans="1:1" x14ac:dyDescent="0.2">
      <c r="A48" s="1" t="s">
        <v>148</v>
      </c>
    </row>
    <row r="49" spans="1:1" x14ac:dyDescent="0.2">
      <c r="A49" s="1" t="s">
        <v>193</v>
      </c>
    </row>
    <row r="50" spans="1:1" x14ac:dyDescent="0.2">
      <c r="A50" s="1" t="s">
        <v>27</v>
      </c>
    </row>
    <row r="51" spans="1:1" x14ac:dyDescent="0.2">
      <c r="A51" s="1" t="s">
        <v>15</v>
      </c>
    </row>
    <row r="52" spans="1:1" x14ac:dyDescent="0.2">
      <c r="A52" s="1" t="s">
        <v>194</v>
      </c>
    </row>
    <row r="53" spans="1:1" x14ac:dyDescent="0.2">
      <c r="A53" s="1" t="s">
        <v>75</v>
      </c>
    </row>
    <row r="54" spans="1:1" x14ac:dyDescent="0.2">
      <c r="A54" s="1" t="s">
        <v>43</v>
      </c>
    </row>
    <row r="55" spans="1:1" x14ac:dyDescent="0.2">
      <c r="A55" s="1" t="s">
        <v>24</v>
      </c>
    </row>
    <row r="56" spans="1:1" x14ac:dyDescent="0.2">
      <c r="A56" s="1" t="s">
        <v>87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66326-0C3F-44EF-9690-B0D7B42AC200}">
  <dimension ref="A1:A8"/>
  <sheetViews>
    <sheetView workbookViewId="0">
      <selection activeCell="A6" sqref="A6"/>
    </sheetView>
  </sheetViews>
  <sheetFormatPr baseColWidth="10" defaultColWidth="8.83203125" defaultRowHeight="15" x14ac:dyDescent="0.2"/>
  <cols>
    <col min="1" max="1" width="29.6640625" bestFit="1" customWidth="1"/>
  </cols>
  <sheetData>
    <row r="1" spans="1:1" x14ac:dyDescent="0.2">
      <c r="A1" t="s">
        <v>164</v>
      </c>
    </row>
    <row r="2" spans="1:1" x14ac:dyDescent="0.2">
      <c r="A2" s="20" t="s">
        <v>124</v>
      </c>
    </row>
    <row r="3" spans="1:1" x14ac:dyDescent="0.2">
      <c r="A3" s="20" t="s">
        <v>15</v>
      </c>
    </row>
    <row r="4" spans="1:1" x14ac:dyDescent="0.2">
      <c r="A4" s="20" t="s">
        <v>148</v>
      </c>
    </row>
    <row r="5" spans="1:1" x14ac:dyDescent="0.2">
      <c r="A5" s="20" t="s">
        <v>127</v>
      </c>
    </row>
    <row r="6" spans="1:1" x14ac:dyDescent="0.2">
      <c r="A6" s="20" t="s">
        <v>128</v>
      </c>
    </row>
    <row r="7" spans="1:1" x14ac:dyDescent="0.2">
      <c r="A7" s="20" t="s">
        <v>161</v>
      </c>
    </row>
    <row r="8" spans="1:1" x14ac:dyDescent="0.2">
      <c r="A8" s="20" t="s">
        <v>140</v>
      </c>
    </row>
  </sheetData>
  <conditionalFormatting sqref="A2:A8">
    <cfRule type="expression" dxfId="0" priority="1">
      <formula>$D2="Sitting Adjourned"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B636F-9E5B-4E62-B845-CC7441C0864C}">
  <dimension ref="A1:B8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17.6640625" style="38" customWidth="1"/>
    <col min="2" max="2" width="15" style="36" customWidth="1"/>
  </cols>
  <sheetData>
    <row r="1" spans="1:2" x14ac:dyDescent="0.2">
      <c r="A1" s="37" t="s">
        <v>195</v>
      </c>
      <c r="B1" s="35" t="s">
        <v>196</v>
      </c>
    </row>
    <row r="2" spans="1:2" x14ac:dyDescent="0.2">
      <c r="A2" s="38">
        <v>0.375</v>
      </c>
      <c r="B2" s="36" t="s">
        <v>197</v>
      </c>
    </row>
    <row r="3" spans="1:2" x14ac:dyDescent="0.2">
      <c r="A3" s="38">
        <v>0.39583333333333331</v>
      </c>
      <c r="B3" s="36" t="s">
        <v>197</v>
      </c>
    </row>
    <row r="4" spans="1:2" x14ac:dyDescent="0.2">
      <c r="A4" s="38">
        <v>0.47916666666666669</v>
      </c>
      <c r="B4" s="36" t="s">
        <v>197</v>
      </c>
    </row>
    <row r="5" spans="1:2" x14ac:dyDescent="0.2">
      <c r="A5" s="38">
        <v>0.60416666666666696</v>
      </c>
      <c r="B5" s="36" t="s">
        <v>197</v>
      </c>
    </row>
    <row r="6" spans="1:2" x14ac:dyDescent="0.2">
      <c r="A6" s="38">
        <v>0.70833333333333337</v>
      </c>
      <c r="B6" s="36" t="s">
        <v>197</v>
      </c>
    </row>
    <row r="7" spans="1:2" x14ac:dyDescent="0.2">
      <c r="A7" s="38">
        <v>0.79166666666666663</v>
      </c>
      <c r="B7" s="36" t="s">
        <v>197</v>
      </c>
    </row>
    <row r="8" spans="1:2" x14ac:dyDescent="0.2">
      <c r="A8" s="38">
        <v>0.91666666666666663</v>
      </c>
      <c r="B8" s="36" t="s">
        <v>197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Number xmlns="4600776d-0a3c-44b4-bff2-0ceaafb13046" xsi:nil="true"/>
    <TaxCatchAll xmlns="4600776d-0a3c-44b4-bff2-0ceaafb13046">
      <Value>37</Value>
    </TaxCatchAll>
    <k5b153ee974a4a57a7568e533217f2cb xmlns="4600776d-0a3c-44b4-bff2-0ceaafb13046">
      <Terms xmlns="http://schemas.microsoft.com/office/infopath/2007/PartnerControls"/>
    </k5b153ee974a4a57a7568e533217f2cb>
    <g3ef09377e3444258679b6035a1ff93a xmlns="4600776d-0a3c-44b4-bff2-0ceaafb13046">
      <Terms xmlns="http://schemas.microsoft.com/office/infopath/2007/PartnerControls"/>
    </g3ef09377e3444258679b6035a1ff93a>
    <j6c5b17cd04246da82e5604daf08bc68 xmlns="4600776d-0a3c-44b4-bff2-0ceaafb13046">
      <Terms xmlns="http://schemas.microsoft.com/office/infopath/2007/PartnerControls"/>
    </j6c5b17cd04246da82e5604daf08bc68>
    <TransfertoArchives xmlns="4600776d-0a3c-44b4-bff2-0ceaafb13046">false</TransfertoArchives>
    <cd0fc526a5c840319a97fd94028e9904 xmlns="4600776d-0a3c-44b4-bff2-0ceaafb13046">
      <Terms xmlns="http://schemas.microsoft.com/office/infopath/2007/PartnerControls"/>
    </cd0fc526a5c840319a97fd94028e9904>
    <RetentionTriggerDate xmlns="4600776d-0a3c-44b4-bff2-0ceaafb13046" xsi:nil="true"/>
    <c4838c65c76546ae93d5703426802f7f xmlns="4600776d-0a3c-44b4-bff2-0ceaafb13046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Reference</TermName>
          <TermId xmlns="http://schemas.microsoft.com/office/infopath/2007/PartnerControls">ad22617a-963b-491d-a2eb-c3769e33aae3</TermId>
        </TermInfo>
      </Terms>
    </c4838c65c76546ae93d5703426802f7f>
    <_dlc_DocId xmlns="118cddde-fed7-40a4-a9ec-468ad5cabc24">FV3VQMSM4EJR-618717595-58289</_dlc_DocId>
    <_dlc_DocIdUrl xmlns="118cddde-fed7-40a4-a9ec-468ad5cabc24">
      <Url>https://hopuk.sharepoint.com/sites/hct-JournalOffice/_layouts/15/DocIdRedir.aspx?ID=FV3VQMSM4EJR-618717595-58289</Url>
      <Description>FV3VQMSM4EJR-618717595-58289</Description>
    </_dlc_DocIdUrl>
    <SharedWithUsers xmlns="118cddde-fed7-40a4-a9ec-468ad5cabc24">
      <UserInfo>
        <DisplayName>FAWCETT, Mark</DisplayName>
        <AccountId>238</AccountId>
        <AccountType/>
      </UserInfo>
    </SharedWithUsers>
    <Published xmlns="118cddde-fed7-40a4-a9ec-468ad5cabc24" xsi:nil="true"/>
    <lcf76f155ced4ddcb4097134ff3c332f xmlns="d15e5038-51e9-47e3-9c4d-8e88ad4a275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5E73FA82CDE4B8E00BA2D83D2E8F7" ma:contentTypeVersion="131" ma:contentTypeDescription="Create a new document." ma:contentTypeScope="" ma:versionID="bd89dbbd6b9277bb3afb646494db3a4b">
  <xsd:schema xmlns:xsd="http://www.w3.org/2001/XMLSchema" xmlns:xs="http://www.w3.org/2001/XMLSchema" xmlns:p="http://schemas.microsoft.com/office/2006/metadata/properties" xmlns:ns2="4600776d-0a3c-44b4-bff2-0ceaafb13046" xmlns:ns3="118cddde-fed7-40a4-a9ec-468ad5cabc24" xmlns:ns4="d15e5038-51e9-47e3-9c4d-8e88ad4a275a" targetNamespace="http://schemas.microsoft.com/office/2006/metadata/properties" ma:root="true" ma:fieldsID="fea456f3b8d639228db099063807d2ab" ns2:_="" ns3:_="" ns4:_="">
    <xsd:import namespace="4600776d-0a3c-44b4-bff2-0ceaafb13046"/>
    <xsd:import namespace="118cddde-fed7-40a4-a9ec-468ad5cabc24"/>
    <xsd:import namespace="d15e5038-51e9-47e3-9c4d-8e88ad4a275a"/>
    <xsd:element name="properties">
      <xsd:complexType>
        <xsd:sequence>
          <xsd:element name="documentManagement">
            <xsd:complexType>
              <xsd:all>
                <xsd:element ref="ns2:RecordNumber" minOccurs="0"/>
                <xsd:element ref="ns2:RetentionTriggerDate" minOccurs="0"/>
                <xsd:element ref="ns2:TransfertoArchives" minOccurs="0"/>
                <xsd:element ref="ns3:_dlc_DocIdPersistId" minOccurs="0"/>
                <xsd:element ref="ns2:TaxCatchAll" minOccurs="0"/>
                <xsd:element ref="ns3:_dlc_DocIdUrl" minOccurs="0"/>
                <xsd:element ref="ns2:k5b153ee974a4a57a7568e533217f2cb" minOccurs="0"/>
                <xsd:element ref="ns2:g3ef09377e3444258679b6035a1ff93a" minOccurs="0"/>
                <xsd:element ref="ns3:_dlc_DocId" minOccurs="0"/>
                <xsd:element ref="ns2:c4838c65c76546ae93d5703426802f7f" minOccurs="0"/>
                <xsd:element ref="ns2:j6c5b17cd04246da82e5604daf08bc68" minOccurs="0"/>
                <xsd:element ref="ns2:cd0fc526a5c840319a97fd94028e9904" minOccurs="0"/>
                <xsd:element ref="ns3:Published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4:MediaServiceObjectDetectorVersions" minOccurs="0"/>
                <xsd:element ref="ns4:MediaLengthInSecond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0776d-0a3c-44b4-bff2-0ceaafb13046" elementFormDefault="qualified">
    <xsd:import namespace="http://schemas.microsoft.com/office/2006/documentManagement/types"/>
    <xsd:import namespace="http://schemas.microsoft.com/office/infopath/2007/PartnerControls"/>
    <xsd:element name="RecordNumber" ma:index="7" nillable="true" ma:displayName="Record Number" ma:indexed="true" ma:internalName="RecordNumber" ma:readOnly="false">
      <xsd:simpleType>
        <xsd:restriction base="dms:Text">
          <xsd:maxLength value="255"/>
        </xsd:restriction>
      </xsd:simpleType>
    </xsd:element>
    <xsd:element name="RetentionTriggerDate" ma:index="8" nillable="true" ma:displayName="Retention Trigger Date" ma:format="DateOnly" ma:internalName="RetentionTriggerDate" ma:readOnly="false">
      <xsd:simpleType>
        <xsd:restriction base="dms:DateTime"/>
      </xsd:simpleType>
    </xsd:element>
    <xsd:element name="TransfertoArchives" ma:index="9" nillable="true" ma:displayName="Transfer to Archives" ma:default="0" ma:internalName="TransfertoArchives" ma:readOnly="false">
      <xsd:simpleType>
        <xsd:restriction base="dms:Boolean"/>
      </xsd:simpleType>
    </xsd:element>
    <xsd:element name="TaxCatchAll" ma:index="11" nillable="true" ma:displayName="Taxonomy Catch All Column" ma:hidden="true" ma:list="{25f65882-2d67-4c18-b514-443cda219719}" ma:internalName="TaxCatchAll" ma:showField="CatchAllData" ma:web="118cddde-fed7-40a4-a9ec-468ad5cab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5b153ee974a4a57a7568e533217f2cb" ma:index="14" nillable="true" ma:taxonomy="true" ma:internalName="k5b153ee974a4a57a7568e533217f2cb" ma:taxonomyFieldName="ProtectiveMarking" ma:displayName="Protective Marking" ma:readOnly="false" ma:fieldId="{45b153ee-974a-4a57-a756-8e533217f2cb}" ma:sspId="eb37f91c-4bb8-4ab3-bc5a-cd8753815459" ma:termSetId="a21652b8-fc26-4b81-81c8-686b596c9f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3ef09377e3444258679b6035a1ff93a" ma:index="16" nillable="true" ma:taxonomy="true" ma:internalName="g3ef09377e3444258679b6035a1ff93a" ma:taxonomyFieldName="RMKeyword3" ma:displayName="RM Keyword 3" ma:readOnly="false" ma:fieldId="{03ef0937-7e34-4425-8679-b6035a1ff93a}" ma:sspId="eb37f91c-4bb8-4ab3-bc5a-cd8753815459" ma:termSetId="4114c526-84fc-4c3e-bdac-645514365e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4838c65c76546ae93d5703426802f7f" ma:index="19" nillable="true" ma:taxonomy="true" ma:internalName="c4838c65c76546ae93d5703426802f7f" ma:taxonomyFieldName="RMKeyword1" ma:displayName="RM Keyword 1" ma:readOnly="false" ma:default="1;#Reference|ad22617a-963b-491d-a2eb-c3769e33aae3" ma:fieldId="{c4838c65-c765-46ae-93d5-703426802f7f}" ma:sspId="eb37f91c-4bb8-4ab3-bc5a-cd8753815459" ma:termSetId="6ce78382-c8e8-44b0-9862-0d52dc2f47b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c5b17cd04246da82e5604daf08bc68" ma:index="21" nillable="true" ma:taxonomy="true" ma:internalName="j6c5b17cd04246da82e5604daf08bc68" ma:taxonomyFieldName="RMKeyword2" ma:displayName="RM Keyword 2" ma:readOnly="false" ma:fieldId="{36c5b17c-d042-46da-82e5-604daf08bc68}" ma:sspId="eb37f91c-4bb8-4ab3-bc5a-cd8753815459" ma:termSetId="6d4083f0-4a5b-4f0d-bf61-1a7bc95d06a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d0fc526a5c840319a97fd94028e9904" ma:index="23" nillable="true" ma:taxonomy="true" ma:internalName="cd0fc526a5c840319a97fd94028e9904" ma:taxonomyFieldName="RMKeyword4" ma:displayName="RM Keyword 4" ma:readOnly="false" ma:fieldId="{cd0fc526-a5c8-4031-9a97-fd94028e9904}" ma:sspId="eb37f91c-4bb8-4ab3-bc5a-cd8753815459" ma:termSetId="35662a10-3587-4b3e-a59c-955899b5916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cddde-fed7-40a4-a9ec-468ad5cabc24" elementFormDefault="qualified">
    <xsd:import namespace="http://schemas.microsoft.com/office/2006/documentManagement/types"/>
    <xsd:import namespace="http://schemas.microsoft.com/office/infopath/2007/PartnerControls"/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Url" ma:index="1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1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Published" ma:index="25" nillable="true" ma:displayName="Published" ma:format="Dropdown" ma:internalName="Published">
      <xsd:simpleType>
        <xsd:restriction base="dms:Choice">
          <xsd:enumeration value="Published"/>
          <xsd:enumeration value="Not Published"/>
        </xsd:restriction>
      </xsd:simple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5e5038-51e9-47e3-9c4d-8e88ad4a27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3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5" nillable="true" ma:displayName="Location" ma:internalName="MediaServiceLocation" ma:readOnly="true">
      <xsd:simpleType>
        <xsd:restriction base="dms:Text"/>
      </xsd:simpleType>
    </xsd:element>
    <xsd:element name="MediaServiceAutoKeyPoints" ma:index="3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eb37f91c-4bb8-4ab3-bc5a-cd87538154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4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4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E4BDF26A-86BB-4BC1-AF1E-2A34E3BE1D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5E8DB4-43F9-42D6-878E-B7B14EF1C250}">
  <ds:schemaRefs>
    <ds:schemaRef ds:uri="http://purl.org/dc/elements/1.1/"/>
    <ds:schemaRef ds:uri="f1e32dea-8082-46f0-be40-fdd6500ad773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4600776d-0a3c-44b4-bff2-0ceaafb13046"/>
    <ds:schemaRef ds:uri="http://schemas.microsoft.com/office/infopath/2007/PartnerControls"/>
    <ds:schemaRef ds:uri="http://schemas.openxmlformats.org/package/2006/metadata/core-properties"/>
    <ds:schemaRef ds:uri="45e11828-0de0-4109-926d-f17a3193fde5"/>
  </ds:schemaRefs>
</ds:datastoreItem>
</file>

<file path=customXml/itemProps3.xml><?xml version="1.0" encoding="utf-8"?>
<ds:datastoreItem xmlns:ds="http://schemas.openxmlformats.org/officeDocument/2006/customXml" ds:itemID="{DFE1AE99-FFAB-4D3B-A499-43422FF5EF8B}"/>
</file>

<file path=customXml/itemProps4.xml><?xml version="1.0" encoding="utf-8"?>
<ds:datastoreItem xmlns:ds="http://schemas.openxmlformats.org/officeDocument/2006/customXml" ds:itemID="{DD09050B-6C81-4EA5-8046-5E9034D5E4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Chamber</vt:lpstr>
      <vt:lpstr>Westminster Hall</vt:lpstr>
      <vt:lpstr>Subject list - Chamber</vt:lpstr>
      <vt:lpstr>Subject list - WH</vt:lpstr>
      <vt:lpstr>MoI</vt:lpstr>
      <vt:lpstr>'Subject list - Chamber'!subjects_val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ELKHAWAD, Sara</dc:creator>
  <cp:keywords/>
  <dc:description/>
  <cp:lastModifiedBy>FAWCETT, Mark</cp:lastModifiedBy>
  <cp:revision/>
  <dcterms:created xsi:type="dcterms:W3CDTF">2021-06-11T20:18:20Z</dcterms:created>
  <dcterms:modified xsi:type="dcterms:W3CDTF">2024-09-12T11:31:07Z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0x01010029D5E73FA82CDE4B8E00BA2D83D2E8F7</vt:lpwstr>
  </property>
  <property fmtid="{D5CDD505-2E9C-101B-9397-08002B2CF9AE}" pid="3" name="RMKeyword3">
    <vt:lpwstr/>
  </property>
  <property fmtid="{D5CDD505-2E9C-101B-9397-08002B2CF9AE}" pid="4" name="RMKeyword1">
    <vt:lpwstr>1;#Reference|ad22617a-963b-491d-a2eb-c3769e33aae3</vt:lpwstr>
  </property>
  <property fmtid="{D5CDD505-2E9C-101B-9397-08002B2CF9AE}" pid="5" name="RMKeyword4">
    <vt:lpwstr/>
  </property>
  <property fmtid="{D5CDD505-2E9C-101B-9397-08002B2CF9AE}" pid="6" name="RMKeyword2">
    <vt:lpwstr/>
  </property>
  <property fmtid="{D5CDD505-2E9C-101B-9397-08002B2CF9AE}" pid="7" name="ProtectiveMarking">
    <vt:lpwstr/>
  </property>
  <property fmtid="{D5CDD505-2E9C-101B-9397-08002B2CF9AE}" pid="8" name="MediaServiceImageTags">
    <vt:lpwstr/>
  </property>
  <property fmtid="{D5CDD505-2E9C-101B-9397-08002B2CF9AE}" pid="9" name="MSIP_Label_a8f77787-5df4-43b6-a2a8-8d8b678a318b_Enabled">
    <vt:lpwstr>true</vt:lpwstr>
  </property>
  <property fmtid="{D5CDD505-2E9C-101B-9397-08002B2CF9AE}" pid="10" name="MSIP_Label_a8f77787-5df4-43b6-a2a8-8d8b678a318b_SetDate">
    <vt:lpwstr>2023-11-29T11:57:57Z</vt:lpwstr>
  </property>
  <property fmtid="{D5CDD505-2E9C-101B-9397-08002B2CF9AE}" pid="11" name="MSIP_Label_a8f77787-5df4-43b6-a2a8-8d8b678a318b_Method">
    <vt:lpwstr>Standard</vt:lpwstr>
  </property>
  <property fmtid="{D5CDD505-2E9C-101B-9397-08002B2CF9AE}" pid="12" name="MSIP_Label_a8f77787-5df4-43b6-a2a8-8d8b678a318b_Name">
    <vt:lpwstr>a8f77787-5df4-43b6-a2a8-8d8b678a318b</vt:lpwstr>
  </property>
  <property fmtid="{D5CDD505-2E9C-101B-9397-08002B2CF9AE}" pid="13" name="MSIP_Label_a8f77787-5df4-43b6-a2a8-8d8b678a318b_SiteId">
    <vt:lpwstr>1ce6dd9e-b337-4088-be5e-8dbbec04b34a</vt:lpwstr>
  </property>
  <property fmtid="{D5CDD505-2E9C-101B-9397-08002B2CF9AE}" pid="14" name="MSIP_Label_a8f77787-5df4-43b6-a2a8-8d8b678a318b_ActionId">
    <vt:lpwstr>3e17c9b6-2bb9-49b7-a45e-362b2aecc11a</vt:lpwstr>
  </property>
  <property fmtid="{D5CDD505-2E9C-101B-9397-08002B2CF9AE}" pid="15" name="MSIP_Label_a8f77787-5df4-43b6-a2a8-8d8b678a318b_ContentBits">
    <vt:lpwstr>0</vt:lpwstr>
  </property>
  <property fmtid="{D5CDD505-2E9C-101B-9397-08002B2CF9AE}" pid="16" name="_dlc_DocIdItemGuid">
    <vt:lpwstr>cd61cabd-87e2-4a9a-8a52-98af0fa4429a</vt:lpwstr>
  </property>
</Properties>
</file>