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hidePivotFieldList="1"/>
  <mc:AlternateContent xmlns:mc="http://schemas.openxmlformats.org/markup-compatibility/2006">
    <mc:Choice Requires="x15">
      <x15ac:absPath xmlns:x15ac="http://schemas.microsoft.com/office/spreadsheetml/2010/11/ac" url="\\hpap03f\DCCS_Rdf$\fawcettm\Documents\"/>
    </mc:Choice>
  </mc:AlternateContent>
  <xr:revisionPtr revIDLastSave="0" documentId="8_{6DFA42D3-690E-4EDB-8D79-87132E0B0528}" xr6:coauthVersionLast="47" xr6:coauthVersionMax="47" xr10:uidLastSave="{00000000-0000-0000-0000-000000000000}"/>
  <bookViews>
    <workbookView xWindow="-120" yWindow="-120" windowWidth="24420" windowHeight="14580" xr2:uid="{00000000-000D-0000-FFFF-FFFF00000000}"/>
  </bookViews>
  <sheets>
    <sheet name="Chamber" sheetId="9" r:id="rId1"/>
    <sheet name="Westminster Hall" sheetId="11" r:id="rId2"/>
    <sheet name="Subject list - Chamber" sheetId="4" r:id="rId3"/>
    <sheet name="Subject list - WH" sheetId="13" r:id="rId4"/>
    <sheet name="MoI" sheetId="5" r:id="rId5"/>
  </sheets>
  <definedNames>
    <definedName name="_xlnm._FilterDatabase" localSheetId="0" hidden="1">Chamber!$A$1:$G$1892</definedName>
    <definedName name="subjects_val" localSheetId="2">ch_subjects[[#All],[Permitted subjects]]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7" i="9" l="1" a="1"/>
  <c r="G107" i="9" s="1"/>
  <c r="H107" i="9"/>
  <c r="J107" i="9" a="1"/>
  <c r="J107" i="9" s="1"/>
  <c r="L107" i="9"/>
  <c r="G1177" i="9" a="1"/>
  <c r="G1177" i="9" s="1"/>
  <c r="H1177" i="9"/>
  <c r="J1177" i="9" a="1"/>
  <c r="J1177" i="9" s="1"/>
  <c r="L1177" i="9"/>
  <c r="G94" i="9" a="1"/>
  <c r="G94" i="9" s="1"/>
  <c r="H94" i="9"/>
  <c r="J94" i="9" a="1"/>
  <c r="J94" i="9" s="1"/>
  <c r="L94" i="9"/>
  <c r="G116" i="9" a="1"/>
  <c r="G116" i="9" s="1"/>
  <c r="H116" i="9"/>
  <c r="J116" i="9" a="1"/>
  <c r="J116" i="9" s="1"/>
  <c r="L116" i="9"/>
  <c r="G704" i="9" a="1"/>
  <c r="G704" i="9" s="1"/>
  <c r="J1342" i="9" l="1" a="1"/>
  <c r="J1342" i="9" s="1"/>
  <c r="G1890" i="9" l="1" a="1"/>
  <c r="G1890" i="9" s="1"/>
  <c r="H1890" i="9"/>
  <c r="J1890" i="9" a="1"/>
  <c r="J1890" i="9" s="1"/>
  <c r="L1890" i="9"/>
  <c r="G1891" i="9" a="1"/>
  <c r="G1891" i="9" s="1"/>
  <c r="H1891" i="9"/>
  <c r="J1891" i="9" a="1"/>
  <c r="J1891" i="9" s="1"/>
  <c r="L1891" i="9"/>
  <c r="G1888" i="9" a="1"/>
  <c r="G1888" i="9" s="1"/>
  <c r="H1888" i="9"/>
  <c r="J1888" i="9" a="1"/>
  <c r="J1888" i="9" s="1"/>
  <c r="L1888" i="9"/>
  <c r="G1892" i="9" a="1"/>
  <c r="G1892" i="9" s="1"/>
  <c r="J1892" i="9" a="1"/>
  <c r="J1892" i="9" s="1"/>
  <c r="K1892" i="9" s="1" a="1"/>
  <c r="K1892" i="9" s="1"/>
  <c r="G1882" i="9" a="1"/>
  <c r="G1882" i="9" s="1"/>
  <c r="H1882" i="9"/>
  <c r="J1882" i="9" a="1"/>
  <c r="J1882" i="9" s="1"/>
  <c r="L1882" i="9"/>
  <c r="G1883" i="9" a="1"/>
  <c r="G1883" i="9" s="1"/>
  <c r="H1883" i="9"/>
  <c r="J1883" i="9" a="1"/>
  <c r="J1883" i="9" s="1"/>
  <c r="L1883" i="9"/>
  <c r="G1881" i="9" a="1"/>
  <c r="G1881" i="9" s="1"/>
  <c r="H1881" i="9"/>
  <c r="J1881" i="9" a="1"/>
  <c r="J1881" i="9" s="1"/>
  <c r="L1881" i="9"/>
  <c r="G1884" i="9" a="1"/>
  <c r="G1884" i="9" s="1"/>
  <c r="H1884" i="9"/>
  <c r="J1884" i="9" a="1"/>
  <c r="J1884" i="9" s="1"/>
  <c r="L1884" i="9"/>
  <c r="G1885" i="9" a="1"/>
  <c r="G1885" i="9" s="1"/>
  <c r="H1885" i="9"/>
  <c r="J1885" i="9" a="1"/>
  <c r="J1885" i="9" s="1"/>
  <c r="L1885" i="9"/>
  <c r="G1886" i="9" a="1"/>
  <c r="G1886" i="9" s="1"/>
  <c r="J1886" i="9" a="1"/>
  <c r="J1886" i="9" s="1"/>
  <c r="K1886" i="9" s="1" a="1"/>
  <c r="K1886" i="9" s="1"/>
  <c r="G1889" i="9" a="1"/>
  <c r="G1889" i="9" s="1"/>
  <c r="H1889" i="9"/>
  <c r="J1889" i="9" a="1"/>
  <c r="J1889" i="9" s="1"/>
  <c r="L1889" i="9"/>
  <c r="G1887" i="9" a="1"/>
  <c r="G1887" i="9" s="1"/>
  <c r="H1887" i="9"/>
  <c r="J1887" i="9" a="1"/>
  <c r="J1887" i="9" s="1"/>
  <c r="K1887" i="9" s="1" a="1"/>
  <c r="K1887" i="9" s="1"/>
  <c r="L1887" i="9"/>
  <c r="G1880" i="9" a="1"/>
  <c r="G1880" i="9" s="1"/>
  <c r="H1880" i="9"/>
  <c r="J1880" i="9" a="1"/>
  <c r="J1880" i="9" s="1"/>
  <c r="L1880" i="9"/>
  <c r="G1879" i="9" a="1"/>
  <c r="G1879" i="9" s="1"/>
  <c r="H1879" i="9"/>
  <c r="J1879" i="9" a="1"/>
  <c r="J1879" i="9" s="1"/>
  <c r="L1879" i="9"/>
  <c r="G1878" i="9" a="1"/>
  <c r="G1878" i="9" s="1"/>
  <c r="H1878" i="9"/>
  <c r="J1878" i="9" a="1"/>
  <c r="J1878" i="9" s="1"/>
  <c r="L1878" i="9"/>
  <c r="G1877" i="9" a="1"/>
  <c r="G1877" i="9" s="1"/>
  <c r="H1877" i="9"/>
  <c r="J1877" i="9" a="1"/>
  <c r="J1877" i="9" s="1"/>
  <c r="L1877" i="9"/>
  <c r="G1876" i="9" a="1"/>
  <c r="G1876" i="9" s="1"/>
  <c r="H1876" i="9"/>
  <c r="J1876" i="9" a="1"/>
  <c r="J1876" i="9" s="1"/>
  <c r="K1876" i="9" s="1" a="1"/>
  <c r="K1876" i="9" s="1"/>
  <c r="L1876" i="9"/>
  <c r="G1875" i="9" a="1"/>
  <c r="G1875" i="9" s="1"/>
  <c r="J1875" i="9" a="1"/>
  <c r="J1875" i="9" s="1"/>
  <c r="K1875" i="9" s="1" a="1"/>
  <c r="K1875" i="9" s="1"/>
  <c r="G1874" i="9" a="1"/>
  <c r="G1874" i="9" s="1"/>
  <c r="H1874" i="9"/>
  <c r="J1874" i="9" a="1"/>
  <c r="J1874" i="9" s="1"/>
  <c r="L1874" i="9"/>
  <c r="G1873" i="9" a="1"/>
  <c r="G1873" i="9" s="1"/>
  <c r="H1873" i="9"/>
  <c r="J1873" i="9" a="1"/>
  <c r="J1873" i="9" s="1"/>
  <c r="L1873" i="9"/>
  <c r="G1865" i="9" a="1"/>
  <c r="G1865" i="9" s="1"/>
  <c r="H1865" i="9"/>
  <c r="J1865" i="9" a="1"/>
  <c r="J1865" i="9" s="1"/>
  <c r="L1865" i="9"/>
  <c r="G1868" i="9" a="1"/>
  <c r="G1868" i="9" s="1"/>
  <c r="H1868" i="9"/>
  <c r="J1868" i="9" a="1"/>
  <c r="J1868" i="9" s="1"/>
  <c r="L1868" i="9"/>
  <c r="G1867" i="9" a="1"/>
  <c r="G1867" i="9" s="1"/>
  <c r="H1867" i="9"/>
  <c r="J1867" i="9" a="1"/>
  <c r="J1867" i="9" s="1"/>
  <c r="L1867" i="9"/>
  <c r="G1866" i="9" a="1"/>
  <c r="G1866" i="9" s="1"/>
  <c r="H1866" i="9"/>
  <c r="J1866" i="9" a="1"/>
  <c r="J1866" i="9" s="1"/>
  <c r="L1866" i="9"/>
  <c r="G1870" i="9" a="1"/>
  <c r="G1870" i="9" s="1"/>
  <c r="H1870" i="9"/>
  <c r="J1870" i="9" a="1"/>
  <c r="J1870" i="9" s="1"/>
  <c r="L1870" i="9"/>
  <c r="G1869" i="9" a="1"/>
  <c r="G1869" i="9" s="1"/>
  <c r="H1869" i="9"/>
  <c r="J1869" i="9" a="1"/>
  <c r="J1869" i="9" s="1"/>
  <c r="L1869" i="9"/>
  <c r="G1864" i="9" a="1"/>
  <c r="G1864" i="9" s="1"/>
  <c r="H1864" i="9"/>
  <c r="J1864" i="9" a="1"/>
  <c r="J1864" i="9" s="1"/>
  <c r="L1864" i="9"/>
  <c r="G1872" i="9" a="1"/>
  <c r="G1872" i="9" s="1"/>
  <c r="H1872" i="9"/>
  <c r="J1872" i="9" a="1"/>
  <c r="J1872" i="9" s="1"/>
  <c r="L1872" i="9"/>
  <c r="G1862" i="9" a="1"/>
  <c r="G1862" i="9" s="1"/>
  <c r="J1862" i="9" a="1"/>
  <c r="J1862" i="9" s="1"/>
  <c r="K1862" i="9" s="1" a="1"/>
  <c r="K1862" i="9" s="1"/>
  <c r="G1861" i="9" a="1"/>
  <c r="G1861" i="9" s="1"/>
  <c r="H1861" i="9"/>
  <c r="J1861" i="9" a="1"/>
  <c r="J1861" i="9" s="1"/>
  <c r="K1861" i="9" s="1" a="1"/>
  <c r="K1861" i="9" s="1"/>
  <c r="L1861" i="9"/>
  <c r="G1871" i="9" a="1"/>
  <c r="G1871" i="9" s="1"/>
  <c r="H1871" i="9"/>
  <c r="J1871" i="9" a="1"/>
  <c r="J1871" i="9" s="1"/>
  <c r="L1871" i="9"/>
  <c r="G1863" i="9" a="1"/>
  <c r="G1863" i="9" s="1"/>
  <c r="H1863" i="9"/>
  <c r="J1863" i="9" a="1"/>
  <c r="J1863" i="9" s="1"/>
  <c r="K1863" i="9" s="1" a="1"/>
  <c r="K1863" i="9" s="1"/>
  <c r="L1863" i="9"/>
  <c r="G1860" i="9" a="1"/>
  <c r="G1860" i="9" s="1"/>
  <c r="H1860" i="9"/>
  <c r="J1860" i="9" a="1"/>
  <c r="J1860" i="9" s="1"/>
  <c r="L1860" i="9"/>
  <c r="G1857" i="9" a="1"/>
  <c r="G1857" i="9" s="1"/>
  <c r="H1857" i="9"/>
  <c r="J1857" i="9" a="1"/>
  <c r="J1857" i="9" s="1"/>
  <c r="L1857" i="9"/>
  <c r="G1856" i="9" a="1"/>
  <c r="G1856" i="9" s="1"/>
  <c r="H1856" i="9"/>
  <c r="J1856" i="9" a="1"/>
  <c r="J1856" i="9" s="1"/>
  <c r="L1856" i="9"/>
  <c r="G1859" i="9" a="1"/>
  <c r="G1859" i="9" s="1"/>
  <c r="H1859" i="9"/>
  <c r="J1859" i="9" a="1"/>
  <c r="J1859" i="9" s="1"/>
  <c r="L1859" i="9"/>
  <c r="G1858" i="9" a="1"/>
  <c r="G1858" i="9" s="1"/>
  <c r="H1858" i="9"/>
  <c r="J1858" i="9" a="1"/>
  <c r="J1858" i="9" s="1"/>
  <c r="L1858" i="9"/>
  <c r="G1854" i="9" a="1"/>
  <c r="G1854" i="9" s="1"/>
  <c r="H1854" i="9"/>
  <c r="J1854" i="9" a="1"/>
  <c r="J1854" i="9" s="1"/>
  <c r="L1854" i="9"/>
  <c r="G1851" i="9" a="1"/>
  <c r="G1851" i="9" s="1"/>
  <c r="J1851" i="9" a="1"/>
  <c r="J1851" i="9" s="1"/>
  <c r="K1851" i="9" s="1" a="1"/>
  <c r="K1851" i="9" s="1"/>
  <c r="G1850" i="9" a="1"/>
  <c r="G1850" i="9" s="1"/>
  <c r="H1850" i="9"/>
  <c r="J1850" i="9" a="1"/>
  <c r="J1850" i="9" s="1"/>
  <c r="K1850" i="9" s="1" a="1"/>
  <c r="K1850" i="9" s="1"/>
  <c r="L1850" i="9"/>
  <c r="G1849" i="9" a="1"/>
  <c r="G1849" i="9" s="1"/>
  <c r="H1849" i="9"/>
  <c r="J1849" i="9" a="1"/>
  <c r="J1849" i="9" s="1"/>
  <c r="L1849" i="9"/>
  <c r="G1848" i="9" a="1"/>
  <c r="G1848" i="9" s="1"/>
  <c r="H1848" i="9"/>
  <c r="J1848" i="9" a="1"/>
  <c r="J1848" i="9" s="1"/>
  <c r="L1848" i="9"/>
  <c r="G1852" i="9" a="1"/>
  <c r="G1852" i="9" s="1"/>
  <c r="H1852" i="9"/>
  <c r="J1852" i="9" a="1"/>
  <c r="J1852" i="9" s="1"/>
  <c r="K1852" i="9" s="1" a="1"/>
  <c r="K1852" i="9" s="1"/>
  <c r="L1852" i="9"/>
  <c r="G1847" i="9" a="1"/>
  <c r="G1847" i="9" s="1"/>
  <c r="H1847" i="9"/>
  <c r="J1847" i="9" a="1"/>
  <c r="J1847" i="9" s="1"/>
  <c r="L1847" i="9"/>
  <c r="G1855" i="9" a="1"/>
  <c r="G1855" i="9" s="1"/>
  <c r="H1855" i="9"/>
  <c r="J1855" i="9" a="1"/>
  <c r="J1855" i="9" s="1"/>
  <c r="L1855" i="9"/>
  <c r="G1853" i="9" a="1"/>
  <c r="G1853" i="9" s="1"/>
  <c r="H1853" i="9"/>
  <c r="J1853" i="9" a="1"/>
  <c r="J1853" i="9" s="1"/>
  <c r="L1853" i="9"/>
  <c r="G1846" i="9" a="1"/>
  <c r="G1846" i="9" s="1"/>
  <c r="H1846" i="9"/>
  <c r="J1846" i="9" a="1"/>
  <c r="J1846" i="9" s="1"/>
  <c r="L1846" i="9"/>
  <c r="G1844" i="9" a="1"/>
  <c r="G1844" i="9" s="1"/>
  <c r="J1844" i="9" a="1"/>
  <c r="J1844" i="9" s="1"/>
  <c r="G1845" i="9" a="1"/>
  <c r="G1845" i="9" s="1"/>
  <c r="H1845" i="9"/>
  <c r="J1845" i="9" a="1"/>
  <c r="J1845" i="9" s="1"/>
  <c r="L1845" i="9"/>
  <c r="G1842" i="9" a="1"/>
  <c r="G1842" i="9" s="1"/>
  <c r="H1842" i="9"/>
  <c r="J1842" i="9" a="1"/>
  <c r="J1842" i="9" s="1"/>
  <c r="L1842" i="9"/>
  <c r="G1843" i="9" a="1"/>
  <c r="G1843" i="9" s="1"/>
  <c r="H1843" i="9"/>
  <c r="J1843" i="9" a="1"/>
  <c r="J1843" i="9" s="1"/>
  <c r="L1843" i="9"/>
  <c r="G1841" i="9" a="1"/>
  <c r="G1841" i="9" s="1"/>
  <c r="H1841" i="9"/>
  <c r="J1841" i="9" a="1"/>
  <c r="J1841" i="9" s="1"/>
  <c r="L1841" i="9"/>
  <c r="G1840" i="9" a="1"/>
  <c r="G1840" i="9" s="1"/>
  <c r="H1840" i="9"/>
  <c r="J1840" i="9" a="1"/>
  <c r="J1840" i="9" s="1"/>
  <c r="L1840" i="9"/>
  <c r="G1839" i="9" a="1"/>
  <c r="G1839" i="9" s="1"/>
  <c r="H1839" i="9"/>
  <c r="J1839" i="9" a="1"/>
  <c r="J1839" i="9" s="1"/>
  <c r="L1839" i="9"/>
  <c r="G1836" i="9" a="1"/>
  <c r="G1836" i="9" s="1"/>
  <c r="H1836" i="9"/>
  <c r="J1836" i="9" a="1"/>
  <c r="J1836" i="9" s="1"/>
  <c r="L1836" i="9"/>
  <c r="G1838" i="9" a="1"/>
  <c r="G1838" i="9" s="1"/>
  <c r="H1838" i="9"/>
  <c r="J1838" i="9" a="1"/>
  <c r="J1838" i="9" s="1"/>
  <c r="L1838" i="9"/>
  <c r="G1837" i="9" a="1"/>
  <c r="G1837" i="9" s="1"/>
  <c r="H1837" i="9"/>
  <c r="J1837" i="9" a="1"/>
  <c r="J1837" i="9" s="1"/>
  <c r="L1837" i="9"/>
  <c r="G1835" i="9" a="1"/>
  <c r="G1835" i="9" s="1"/>
  <c r="H1835" i="9"/>
  <c r="J1835" i="9" a="1"/>
  <c r="J1835" i="9" s="1"/>
  <c r="L1835" i="9"/>
  <c r="G58" i="11" a="1"/>
  <c r="G58" i="11" s="1"/>
  <c r="H58" i="11"/>
  <c r="J58" i="11"/>
  <c r="G52" i="11" a="1"/>
  <c r="G52" i="11" s="1"/>
  <c r="H52" i="11"/>
  <c r="J52" i="11"/>
  <c r="G1834" i="9" a="1"/>
  <c r="G1834" i="9" s="1"/>
  <c r="J1834" i="9" a="1"/>
  <c r="J1834" i="9" s="1"/>
  <c r="G1833" i="9" a="1"/>
  <c r="G1833" i="9" s="1"/>
  <c r="H1833" i="9"/>
  <c r="J1833" i="9" a="1"/>
  <c r="J1833" i="9" s="1"/>
  <c r="L1833" i="9"/>
  <c r="G1832" i="9" a="1"/>
  <c r="G1832" i="9" s="1"/>
  <c r="H1832" i="9"/>
  <c r="J1832" i="9" a="1"/>
  <c r="J1832" i="9" s="1"/>
  <c r="L1832" i="9"/>
  <c r="G1831" i="9" a="1"/>
  <c r="G1831" i="9" s="1"/>
  <c r="H1831" i="9"/>
  <c r="J1831" i="9" a="1"/>
  <c r="J1831" i="9" s="1"/>
  <c r="L1831" i="9"/>
  <c r="G1830" i="9" a="1"/>
  <c r="G1830" i="9" s="1"/>
  <c r="H1830" i="9"/>
  <c r="J1830" i="9" a="1"/>
  <c r="J1830" i="9" s="1"/>
  <c r="L1830" i="9"/>
  <c r="G1829" i="9" a="1"/>
  <c r="G1829" i="9" s="1"/>
  <c r="H1829" i="9"/>
  <c r="J1829" i="9" a="1"/>
  <c r="J1829" i="9" s="1"/>
  <c r="L1829" i="9"/>
  <c r="G1828" i="9" a="1"/>
  <c r="G1828" i="9" s="1"/>
  <c r="H1828" i="9"/>
  <c r="J1828" i="9" a="1"/>
  <c r="J1828" i="9" s="1"/>
  <c r="L1828" i="9"/>
  <c r="G1827" i="9" a="1"/>
  <c r="G1827" i="9" s="1"/>
  <c r="H1827" i="9"/>
  <c r="J1827" i="9" a="1"/>
  <c r="J1827" i="9" s="1"/>
  <c r="L1827" i="9"/>
  <c r="G1826" i="9" a="1"/>
  <c r="G1826" i="9" s="1"/>
  <c r="H1826" i="9"/>
  <c r="J1826" i="9" a="1"/>
  <c r="J1826" i="9" s="1"/>
  <c r="L1826" i="9"/>
  <c r="G1825" i="9" a="1"/>
  <c r="G1825" i="9" s="1"/>
  <c r="H1825" i="9"/>
  <c r="J1825" i="9" a="1"/>
  <c r="J1825" i="9" s="1"/>
  <c r="L1825" i="9"/>
  <c r="G1824" i="9" a="1"/>
  <c r="G1824" i="9" s="1"/>
  <c r="H1824" i="9"/>
  <c r="J1824" i="9" a="1"/>
  <c r="J1824" i="9" s="1"/>
  <c r="L1824" i="9"/>
  <c r="G1823" i="9" a="1"/>
  <c r="G1823" i="9" s="1"/>
  <c r="J1823" i="9" a="1"/>
  <c r="J1823" i="9" s="1"/>
  <c r="G1822" i="9" a="1"/>
  <c r="G1822" i="9" s="1"/>
  <c r="H1822" i="9"/>
  <c r="J1822" i="9" a="1"/>
  <c r="J1822" i="9" s="1"/>
  <c r="L1822" i="9"/>
  <c r="G1821" i="9" a="1"/>
  <c r="G1821" i="9" s="1"/>
  <c r="H1821" i="9"/>
  <c r="J1821" i="9" a="1"/>
  <c r="J1821" i="9" s="1"/>
  <c r="L1821" i="9"/>
  <c r="G1820" i="9" a="1"/>
  <c r="G1820" i="9" s="1"/>
  <c r="H1820" i="9"/>
  <c r="J1820" i="9" a="1"/>
  <c r="J1820" i="9" s="1"/>
  <c r="L1820" i="9"/>
  <c r="G1819" i="9" a="1"/>
  <c r="G1819" i="9" s="1"/>
  <c r="H1819" i="9"/>
  <c r="J1819" i="9" a="1"/>
  <c r="J1819" i="9" s="1"/>
  <c r="L1819" i="9"/>
  <c r="G1818" i="9" a="1"/>
  <c r="G1818" i="9" s="1"/>
  <c r="H1818" i="9"/>
  <c r="J1818" i="9" a="1"/>
  <c r="J1818" i="9" s="1"/>
  <c r="L1818" i="9"/>
  <c r="G1817" i="9" a="1"/>
  <c r="G1817" i="9" s="1"/>
  <c r="H1817" i="9"/>
  <c r="J1817" i="9" a="1"/>
  <c r="J1817" i="9" s="1"/>
  <c r="L1817" i="9"/>
  <c r="G1816" i="9" a="1"/>
  <c r="G1816" i="9" s="1"/>
  <c r="H1816" i="9"/>
  <c r="J1816" i="9" a="1"/>
  <c r="J1816" i="9" s="1"/>
  <c r="L1816" i="9"/>
  <c r="G1815" i="9" a="1"/>
  <c r="G1815" i="9" s="1"/>
  <c r="H1815" i="9"/>
  <c r="J1815" i="9" a="1"/>
  <c r="J1815" i="9" s="1"/>
  <c r="L1815" i="9"/>
  <c r="G1814" i="9" a="1"/>
  <c r="G1814" i="9" s="1"/>
  <c r="H1814" i="9"/>
  <c r="J1814" i="9" a="1"/>
  <c r="J1814" i="9" s="1"/>
  <c r="L1814" i="9"/>
  <c r="G1813" i="9" a="1"/>
  <c r="G1813" i="9" s="1"/>
  <c r="H1813" i="9"/>
  <c r="J1813" i="9" a="1"/>
  <c r="J1813" i="9" s="1"/>
  <c r="L1813" i="9"/>
  <c r="G1812" i="9" a="1"/>
  <c r="G1812" i="9" s="1"/>
  <c r="J1812" i="9" a="1"/>
  <c r="J1812" i="9" s="1"/>
  <c r="G1811" i="9" a="1"/>
  <c r="G1811" i="9" s="1"/>
  <c r="H1811" i="9"/>
  <c r="J1811" i="9" a="1"/>
  <c r="J1811" i="9" s="1"/>
  <c r="L1811" i="9"/>
  <c r="G1810" i="9" a="1"/>
  <c r="G1810" i="9" s="1"/>
  <c r="H1810" i="9"/>
  <c r="J1810" i="9" a="1"/>
  <c r="J1810" i="9" s="1"/>
  <c r="L1810" i="9"/>
  <c r="G1809" i="9" a="1"/>
  <c r="G1809" i="9" s="1"/>
  <c r="H1809" i="9"/>
  <c r="J1809" i="9" a="1"/>
  <c r="J1809" i="9" s="1"/>
  <c r="L1809" i="9"/>
  <c r="G1808" i="9" a="1"/>
  <c r="G1808" i="9" s="1"/>
  <c r="H1808" i="9"/>
  <c r="J1808" i="9" a="1"/>
  <c r="J1808" i="9" s="1"/>
  <c r="L1808" i="9"/>
  <c r="G1807" i="9" a="1"/>
  <c r="G1807" i="9" s="1"/>
  <c r="H1807" i="9"/>
  <c r="J1807" i="9" a="1"/>
  <c r="J1807" i="9" s="1"/>
  <c r="L1807" i="9"/>
  <c r="G1806" i="9" a="1"/>
  <c r="G1806" i="9" s="1"/>
  <c r="H1806" i="9"/>
  <c r="J1806" i="9" a="1"/>
  <c r="J1806" i="9" s="1"/>
  <c r="L1806" i="9"/>
  <c r="G1805" i="9" a="1"/>
  <c r="G1805" i="9" s="1"/>
  <c r="H1805" i="9"/>
  <c r="J1805" i="9" a="1"/>
  <c r="J1805" i="9" s="1"/>
  <c r="L1805" i="9"/>
  <c r="G1804" i="9" a="1"/>
  <c r="G1804" i="9" s="1"/>
  <c r="H1804" i="9"/>
  <c r="J1804" i="9" a="1"/>
  <c r="J1804" i="9" s="1"/>
  <c r="L1804" i="9"/>
  <c r="G1803" i="9" a="1"/>
  <c r="G1803" i="9" s="1"/>
  <c r="H1803" i="9"/>
  <c r="J1803" i="9" a="1"/>
  <c r="J1803" i="9" s="1"/>
  <c r="L1803" i="9"/>
  <c r="G1802" i="9" a="1"/>
  <c r="G1802" i="9" s="1"/>
  <c r="H1802" i="9"/>
  <c r="J1802" i="9" a="1"/>
  <c r="J1802" i="9" s="1"/>
  <c r="L1802" i="9"/>
  <c r="G1801" i="9" a="1"/>
  <c r="G1801" i="9" s="1"/>
  <c r="J1801" i="9" a="1"/>
  <c r="J1801" i="9" s="1"/>
  <c r="G1800" i="9" a="1"/>
  <c r="G1800" i="9" s="1"/>
  <c r="H1800" i="9"/>
  <c r="J1800" i="9" a="1"/>
  <c r="J1800" i="9" s="1"/>
  <c r="L1800" i="9"/>
  <c r="G1799" i="9" a="1"/>
  <c r="G1799" i="9" s="1"/>
  <c r="H1799" i="9"/>
  <c r="J1799" i="9" a="1"/>
  <c r="J1799" i="9" s="1"/>
  <c r="L1799" i="9"/>
  <c r="G1798" i="9" a="1"/>
  <c r="G1798" i="9" s="1"/>
  <c r="H1798" i="9"/>
  <c r="J1798" i="9" a="1"/>
  <c r="J1798" i="9" s="1"/>
  <c r="L1798" i="9"/>
  <c r="G1797" i="9" a="1"/>
  <c r="G1797" i="9" s="1"/>
  <c r="H1797" i="9"/>
  <c r="J1797" i="9" a="1"/>
  <c r="J1797" i="9" s="1"/>
  <c r="L1797" i="9"/>
  <c r="G1796" i="9" a="1"/>
  <c r="G1796" i="9" s="1"/>
  <c r="H1796" i="9"/>
  <c r="J1796" i="9" a="1"/>
  <c r="J1796" i="9" s="1"/>
  <c r="L1796" i="9"/>
  <c r="G1795" i="9" a="1"/>
  <c r="G1795" i="9" s="1"/>
  <c r="H1795" i="9"/>
  <c r="J1795" i="9" a="1"/>
  <c r="J1795" i="9" s="1"/>
  <c r="L1795" i="9"/>
  <c r="G1794" i="9" a="1"/>
  <c r="G1794" i="9" s="1"/>
  <c r="H1794" i="9"/>
  <c r="J1794" i="9" a="1"/>
  <c r="J1794" i="9" s="1"/>
  <c r="L1794" i="9"/>
  <c r="G1793" i="9" a="1"/>
  <c r="G1793" i="9" s="1"/>
  <c r="H1793" i="9"/>
  <c r="J1793" i="9" a="1"/>
  <c r="J1793" i="9" s="1"/>
  <c r="L1793" i="9"/>
  <c r="G1792" i="9" a="1"/>
  <c r="G1792" i="9" s="1"/>
  <c r="H1792" i="9"/>
  <c r="J1792" i="9" a="1"/>
  <c r="J1792" i="9" s="1"/>
  <c r="L1792" i="9"/>
  <c r="G1791" i="9" a="1"/>
  <c r="G1791" i="9" s="1"/>
  <c r="H1791" i="9"/>
  <c r="J1791" i="9" a="1"/>
  <c r="J1791" i="9" s="1"/>
  <c r="L1791" i="9"/>
  <c r="G1790" i="9" a="1"/>
  <c r="G1790" i="9" s="1"/>
  <c r="J1790" i="9" a="1"/>
  <c r="J1790" i="9" s="1"/>
  <c r="G1789" i="9" a="1"/>
  <c r="G1789" i="9" s="1"/>
  <c r="H1789" i="9"/>
  <c r="J1789" i="9" a="1"/>
  <c r="J1789" i="9" s="1"/>
  <c r="L1789" i="9"/>
  <c r="G1788" i="9" a="1"/>
  <c r="G1788" i="9" s="1"/>
  <c r="H1788" i="9"/>
  <c r="J1788" i="9" a="1"/>
  <c r="J1788" i="9" s="1"/>
  <c r="L1788" i="9"/>
  <c r="G1787" i="9" a="1"/>
  <c r="G1787" i="9" s="1"/>
  <c r="H1787" i="9"/>
  <c r="J1787" i="9" a="1"/>
  <c r="J1787" i="9" s="1"/>
  <c r="L1787" i="9"/>
  <c r="G1786" i="9" a="1"/>
  <c r="G1786" i="9" s="1"/>
  <c r="H1786" i="9"/>
  <c r="J1786" i="9" a="1"/>
  <c r="J1786" i="9" s="1"/>
  <c r="L1786" i="9"/>
  <c r="G1785" i="9" a="1"/>
  <c r="G1785" i="9" s="1"/>
  <c r="H1785" i="9"/>
  <c r="J1785" i="9" a="1"/>
  <c r="J1785" i="9" s="1"/>
  <c r="L1785" i="9"/>
  <c r="G1784" i="9" a="1"/>
  <c r="G1784" i="9" s="1"/>
  <c r="H1784" i="9"/>
  <c r="J1784" i="9" a="1"/>
  <c r="J1784" i="9" s="1"/>
  <c r="L1784" i="9"/>
  <c r="G1783" i="9" a="1"/>
  <c r="G1783" i="9" s="1"/>
  <c r="H1783" i="9"/>
  <c r="J1783" i="9" a="1"/>
  <c r="J1783" i="9" s="1"/>
  <c r="L1783" i="9"/>
  <c r="G1782" i="9" a="1"/>
  <c r="G1782" i="9" s="1"/>
  <c r="H1782" i="9"/>
  <c r="J1782" i="9" a="1"/>
  <c r="J1782" i="9" s="1"/>
  <c r="L1782" i="9"/>
  <c r="G1781" i="9" a="1"/>
  <c r="G1781" i="9" s="1"/>
  <c r="H1781" i="9"/>
  <c r="J1781" i="9" a="1"/>
  <c r="J1781" i="9" s="1"/>
  <c r="L1781" i="9"/>
  <c r="G1780" i="9" a="1"/>
  <c r="G1780" i="9" s="1"/>
  <c r="H1780" i="9"/>
  <c r="J1780" i="9" a="1"/>
  <c r="J1780" i="9" s="1"/>
  <c r="L1780" i="9"/>
  <c r="G1779" i="9" a="1"/>
  <c r="G1779" i="9" s="1"/>
  <c r="H1779" i="9"/>
  <c r="J1779" i="9" a="1"/>
  <c r="J1779" i="9" s="1"/>
  <c r="L1779" i="9"/>
  <c r="G1778" i="9" a="1"/>
  <c r="G1778" i="9" s="1"/>
  <c r="H1778" i="9"/>
  <c r="J1778" i="9" a="1"/>
  <c r="J1778" i="9" s="1"/>
  <c r="K1778" i="9" s="1" a="1"/>
  <c r="K1778" i="9" s="1"/>
  <c r="L1778" i="9"/>
  <c r="G1777" i="9" a="1"/>
  <c r="G1777" i="9" s="1"/>
  <c r="J1777" i="9" a="1"/>
  <c r="J1777" i="9" s="1"/>
  <c r="K1777" i="9" s="1" a="1"/>
  <c r="K1777" i="9" s="1"/>
  <c r="G1776" i="9" a="1"/>
  <c r="G1776" i="9" s="1"/>
  <c r="H1776" i="9"/>
  <c r="J1776" i="9" a="1"/>
  <c r="J1776" i="9" s="1"/>
  <c r="K1776" i="9" s="1" a="1"/>
  <c r="K1776" i="9" s="1"/>
  <c r="L1776" i="9"/>
  <c r="G1775" i="9" a="1"/>
  <c r="G1775" i="9" s="1"/>
  <c r="H1775" i="9"/>
  <c r="J1775" i="9" a="1"/>
  <c r="J1775" i="9" s="1"/>
  <c r="L1775" i="9"/>
  <c r="G1774" i="9" a="1"/>
  <c r="G1774" i="9" s="1"/>
  <c r="H1774" i="9"/>
  <c r="J1774" i="9" a="1"/>
  <c r="J1774" i="9" s="1"/>
  <c r="L1774" i="9"/>
  <c r="G1773" i="9" a="1"/>
  <c r="G1773" i="9" s="1"/>
  <c r="H1773" i="9"/>
  <c r="J1773" i="9" a="1"/>
  <c r="J1773" i="9" s="1"/>
  <c r="L1773" i="9"/>
  <c r="G1772" i="9" a="1"/>
  <c r="G1772" i="9" s="1"/>
  <c r="H1772" i="9"/>
  <c r="J1772" i="9" a="1"/>
  <c r="J1772" i="9" s="1"/>
  <c r="L1772" i="9"/>
  <c r="G1771" i="9" a="1"/>
  <c r="G1771" i="9" s="1"/>
  <c r="H1771" i="9"/>
  <c r="J1771" i="9" a="1"/>
  <c r="J1771" i="9" s="1"/>
  <c r="L1771" i="9"/>
  <c r="G1770" i="9" a="1"/>
  <c r="G1770" i="9" s="1"/>
  <c r="H1770" i="9"/>
  <c r="J1770" i="9" a="1"/>
  <c r="J1770" i="9" s="1"/>
  <c r="L1770" i="9"/>
  <c r="G1769" i="9" a="1"/>
  <c r="G1769" i="9" s="1"/>
  <c r="J1769" i="9" a="1"/>
  <c r="J1769" i="9" s="1"/>
  <c r="K1769" i="9" s="1" a="1"/>
  <c r="K1769" i="9" s="1"/>
  <c r="G1768" i="9" a="1"/>
  <c r="G1768" i="9" s="1"/>
  <c r="H1768" i="9"/>
  <c r="J1768" i="9" a="1"/>
  <c r="J1768" i="9" s="1"/>
  <c r="K1768" i="9" s="1" a="1"/>
  <c r="K1768" i="9" s="1"/>
  <c r="L1768" i="9"/>
  <c r="G1767" i="9" a="1"/>
  <c r="G1767" i="9" s="1"/>
  <c r="H1767" i="9"/>
  <c r="J1767" i="9" a="1"/>
  <c r="J1767" i="9" s="1"/>
  <c r="L1767" i="9"/>
  <c r="G1766" i="9" a="1"/>
  <c r="G1766" i="9" s="1"/>
  <c r="H1766" i="9"/>
  <c r="J1766" i="9" a="1"/>
  <c r="J1766" i="9" s="1"/>
  <c r="L1766" i="9"/>
  <c r="G1765" i="9" a="1"/>
  <c r="G1765" i="9" s="1"/>
  <c r="H1765" i="9"/>
  <c r="J1765" i="9" a="1"/>
  <c r="J1765" i="9" s="1"/>
  <c r="L1765" i="9"/>
  <c r="G1764" i="9" a="1"/>
  <c r="G1764" i="9" s="1"/>
  <c r="H1764" i="9"/>
  <c r="J1764" i="9" a="1"/>
  <c r="J1764" i="9" s="1"/>
  <c r="L1764" i="9"/>
  <c r="G1763" i="9" a="1"/>
  <c r="G1763" i="9" s="1"/>
  <c r="H1763" i="9"/>
  <c r="J1763" i="9" a="1"/>
  <c r="J1763" i="9" s="1"/>
  <c r="L1763" i="9"/>
  <c r="G1762" i="9" a="1"/>
  <c r="G1762" i="9" s="1"/>
  <c r="H1762" i="9"/>
  <c r="J1762" i="9" a="1"/>
  <c r="J1762" i="9" s="1"/>
  <c r="L1762" i="9"/>
  <c r="G1761" i="9" a="1"/>
  <c r="G1761" i="9" s="1"/>
  <c r="H1761" i="9"/>
  <c r="J1761" i="9" a="1"/>
  <c r="J1761" i="9" s="1"/>
  <c r="L1761" i="9"/>
  <c r="G1760" i="9" a="1"/>
  <c r="G1760" i="9" s="1"/>
  <c r="H1760" i="9"/>
  <c r="J1760" i="9" a="1"/>
  <c r="J1760" i="9" s="1"/>
  <c r="L1760" i="9"/>
  <c r="G1759" i="9" a="1"/>
  <c r="G1759" i="9" s="1"/>
  <c r="H1759" i="9"/>
  <c r="J1759" i="9" a="1"/>
  <c r="J1759" i="9" s="1"/>
  <c r="L1759" i="9"/>
  <c r="G1758" i="9" a="1"/>
  <c r="G1758" i="9" s="1"/>
  <c r="H1758" i="9"/>
  <c r="J1758" i="9" a="1"/>
  <c r="J1758" i="9" s="1"/>
  <c r="L1758" i="9"/>
  <c r="G1757" i="9" a="1"/>
  <c r="G1757" i="9" s="1"/>
  <c r="H1757" i="9"/>
  <c r="J1757" i="9" a="1"/>
  <c r="J1757" i="9" s="1"/>
  <c r="L1757" i="9"/>
  <c r="G1756" i="9" a="1"/>
  <c r="G1756" i="9" s="1"/>
  <c r="J1756" i="9" a="1"/>
  <c r="J1756" i="9" s="1"/>
  <c r="G1755" i="9" a="1"/>
  <c r="G1755" i="9" s="1"/>
  <c r="H1755" i="9"/>
  <c r="J1755" i="9" a="1"/>
  <c r="J1755" i="9" s="1"/>
  <c r="L1755" i="9"/>
  <c r="G1754" i="9" a="1"/>
  <c r="G1754" i="9" s="1"/>
  <c r="H1754" i="9"/>
  <c r="J1754" i="9" a="1"/>
  <c r="J1754" i="9" s="1"/>
  <c r="L1754" i="9"/>
  <c r="G1753" i="9" a="1"/>
  <c r="G1753" i="9" s="1"/>
  <c r="H1753" i="9"/>
  <c r="J1753" i="9" a="1"/>
  <c r="J1753" i="9" s="1"/>
  <c r="L1753" i="9"/>
  <c r="G1752" i="9" a="1"/>
  <c r="G1752" i="9" s="1"/>
  <c r="H1752" i="9"/>
  <c r="J1752" i="9" a="1"/>
  <c r="J1752" i="9" s="1"/>
  <c r="L1752" i="9"/>
  <c r="G1751" i="9" a="1"/>
  <c r="G1751" i="9" s="1"/>
  <c r="H1751" i="9"/>
  <c r="J1751" i="9" a="1"/>
  <c r="J1751" i="9" s="1"/>
  <c r="L1751" i="9"/>
  <c r="G1750" i="9" a="1"/>
  <c r="G1750" i="9" s="1"/>
  <c r="H1750" i="9"/>
  <c r="J1750" i="9" a="1"/>
  <c r="J1750" i="9" s="1"/>
  <c r="L1750" i="9"/>
  <c r="G1749" i="9" a="1"/>
  <c r="G1749" i="9" s="1"/>
  <c r="H1749" i="9"/>
  <c r="J1749" i="9" a="1"/>
  <c r="J1749" i="9" s="1"/>
  <c r="L1749" i="9"/>
  <c r="G1748" i="9" a="1"/>
  <c r="G1748" i="9" s="1"/>
  <c r="H1748" i="9"/>
  <c r="J1748" i="9" a="1"/>
  <c r="J1748" i="9" s="1"/>
  <c r="L1748" i="9"/>
  <c r="G1747" i="9" a="1"/>
  <c r="G1747" i="9" s="1"/>
  <c r="H1747" i="9"/>
  <c r="J1747" i="9" a="1"/>
  <c r="J1747" i="9" s="1"/>
  <c r="L1747" i="9"/>
  <c r="G1746" i="9" a="1"/>
  <c r="G1746" i="9" s="1"/>
  <c r="H1746" i="9"/>
  <c r="J1746" i="9" a="1"/>
  <c r="J1746" i="9" s="1"/>
  <c r="L1746" i="9"/>
  <c r="G1745" i="9" a="1"/>
  <c r="G1745" i="9" s="1"/>
  <c r="H1745" i="9"/>
  <c r="J1745" i="9" a="1"/>
  <c r="J1745" i="9" s="1"/>
  <c r="L1745" i="9"/>
  <c r="G1744" i="9" a="1"/>
  <c r="G1744" i="9" s="1"/>
  <c r="H1744" i="9"/>
  <c r="J1744" i="9" a="1"/>
  <c r="J1744" i="9" s="1"/>
  <c r="L1744" i="9"/>
  <c r="G1743" i="9" a="1"/>
  <c r="G1743" i="9" s="1"/>
  <c r="J1743" i="9" a="1"/>
  <c r="J1743" i="9" s="1"/>
  <c r="G1742" i="9" a="1"/>
  <c r="G1742" i="9" s="1"/>
  <c r="H1742" i="9"/>
  <c r="J1742" i="9" a="1"/>
  <c r="J1742" i="9" s="1"/>
  <c r="L1742" i="9"/>
  <c r="G1741" i="9" a="1"/>
  <c r="G1741" i="9" s="1"/>
  <c r="H1741" i="9"/>
  <c r="J1741" i="9" a="1"/>
  <c r="J1741" i="9" s="1"/>
  <c r="L1741" i="9"/>
  <c r="G1740" i="9" a="1"/>
  <c r="G1740" i="9" s="1"/>
  <c r="H1740" i="9"/>
  <c r="J1740" i="9" a="1"/>
  <c r="J1740" i="9" s="1"/>
  <c r="L1740" i="9"/>
  <c r="G1739" i="9" a="1"/>
  <c r="G1739" i="9" s="1"/>
  <c r="H1739" i="9"/>
  <c r="J1739" i="9" a="1"/>
  <c r="J1739" i="9" s="1"/>
  <c r="L1739" i="9"/>
  <c r="G1738" i="9" a="1"/>
  <c r="G1738" i="9" s="1"/>
  <c r="H1738" i="9"/>
  <c r="J1738" i="9" a="1"/>
  <c r="J1738" i="9" s="1"/>
  <c r="L1738" i="9"/>
  <c r="G1737" i="9" a="1"/>
  <c r="G1737" i="9" s="1"/>
  <c r="H1737" i="9"/>
  <c r="J1737" i="9" a="1"/>
  <c r="J1737" i="9" s="1"/>
  <c r="L1737" i="9"/>
  <c r="G1736" i="9" a="1"/>
  <c r="G1736" i="9" s="1"/>
  <c r="H1736" i="9"/>
  <c r="J1736" i="9" a="1"/>
  <c r="J1736" i="9" s="1"/>
  <c r="L1736" i="9"/>
  <c r="G1735" i="9" a="1"/>
  <c r="G1735" i="9" s="1"/>
  <c r="H1735" i="9"/>
  <c r="J1735" i="9" a="1"/>
  <c r="J1735" i="9" s="1"/>
  <c r="L1735" i="9"/>
  <c r="G1734" i="9" a="1"/>
  <c r="G1734" i="9" s="1"/>
  <c r="H1734" i="9"/>
  <c r="J1734" i="9" a="1"/>
  <c r="J1734" i="9" s="1"/>
  <c r="L1734" i="9"/>
  <c r="G1733" i="9" a="1"/>
  <c r="G1733" i="9" s="1"/>
  <c r="H1733" i="9"/>
  <c r="J1733" i="9" a="1"/>
  <c r="J1733" i="9" s="1"/>
  <c r="L1733" i="9"/>
  <c r="G1732" i="9" a="1"/>
  <c r="G1732" i="9" s="1"/>
  <c r="H1732" i="9"/>
  <c r="J1732" i="9" a="1"/>
  <c r="J1732" i="9" s="1"/>
  <c r="L1732" i="9"/>
  <c r="G1731" i="9" a="1"/>
  <c r="G1731" i="9" s="1"/>
  <c r="H1731" i="9"/>
  <c r="J1731" i="9" a="1"/>
  <c r="J1731" i="9" s="1"/>
  <c r="L1731" i="9"/>
  <c r="G1730" i="9" a="1"/>
  <c r="G1730" i="9" s="1"/>
  <c r="H1730" i="9"/>
  <c r="J1730" i="9" a="1"/>
  <c r="J1730" i="9" s="1"/>
  <c r="L1730" i="9"/>
  <c r="G1729" i="9" a="1"/>
  <c r="G1729" i="9" s="1"/>
  <c r="J1729" i="9" a="1"/>
  <c r="J1729" i="9" s="1"/>
  <c r="G1728" i="9" a="1"/>
  <c r="G1728" i="9" s="1"/>
  <c r="H1728" i="9"/>
  <c r="J1728" i="9" a="1"/>
  <c r="J1728" i="9" s="1"/>
  <c r="L1728" i="9"/>
  <c r="G1727" i="9" a="1"/>
  <c r="G1727" i="9" s="1"/>
  <c r="H1727" i="9"/>
  <c r="J1727" i="9" a="1"/>
  <c r="J1727" i="9" s="1"/>
  <c r="L1727" i="9"/>
  <c r="G1726" i="9" a="1"/>
  <c r="G1726" i="9" s="1"/>
  <c r="H1726" i="9"/>
  <c r="J1726" i="9" a="1"/>
  <c r="J1726" i="9" s="1"/>
  <c r="L1726" i="9"/>
  <c r="G1725" i="9" a="1"/>
  <c r="G1725" i="9" s="1"/>
  <c r="H1725" i="9"/>
  <c r="J1725" i="9" a="1"/>
  <c r="J1725" i="9" s="1"/>
  <c r="L1725" i="9"/>
  <c r="G1724" i="9" a="1"/>
  <c r="G1724" i="9" s="1"/>
  <c r="H1724" i="9"/>
  <c r="J1724" i="9" a="1"/>
  <c r="J1724" i="9" s="1"/>
  <c r="L1724" i="9"/>
  <c r="G1723" i="9" a="1"/>
  <c r="G1723" i="9" s="1"/>
  <c r="H1723" i="9"/>
  <c r="J1723" i="9" a="1"/>
  <c r="J1723" i="9" s="1"/>
  <c r="L1723" i="9"/>
  <c r="G1722" i="9" a="1"/>
  <c r="G1722" i="9" s="1"/>
  <c r="J1722" i="9" a="1"/>
  <c r="J1722" i="9" s="1"/>
  <c r="G1721" i="9" a="1"/>
  <c r="G1721" i="9" s="1"/>
  <c r="H1721" i="9"/>
  <c r="J1721" i="9" a="1"/>
  <c r="J1721" i="9" s="1"/>
  <c r="L1721" i="9"/>
  <c r="G1720" i="9" a="1"/>
  <c r="G1720" i="9" s="1"/>
  <c r="H1720" i="9"/>
  <c r="J1720" i="9" a="1"/>
  <c r="J1720" i="9" s="1"/>
  <c r="L1720" i="9"/>
  <c r="G1719" i="9" a="1"/>
  <c r="G1719" i="9" s="1"/>
  <c r="H1719" i="9"/>
  <c r="J1719" i="9" a="1"/>
  <c r="J1719" i="9" s="1"/>
  <c r="L1719" i="9"/>
  <c r="G1718" i="9" a="1"/>
  <c r="G1718" i="9" s="1"/>
  <c r="H1718" i="9"/>
  <c r="J1718" i="9" a="1"/>
  <c r="J1718" i="9" s="1"/>
  <c r="L1718" i="9"/>
  <c r="G1717" i="9" a="1"/>
  <c r="G1717" i="9" s="1"/>
  <c r="H1717" i="9"/>
  <c r="J1717" i="9" a="1"/>
  <c r="J1717" i="9" s="1"/>
  <c r="L1717" i="9"/>
  <c r="G1716" i="9" a="1"/>
  <c r="G1716" i="9" s="1"/>
  <c r="H1716" i="9"/>
  <c r="J1716" i="9" a="1"/>
  <c r="J1716" i="9" s="1"/>
  <c r="L1716" i="9"/>
  <c r="G1715" i="9" a="1"/>
  <c r="G1715" i="9" s="1"/>
  <c r="H1715" i="9"/>
  <c r="J1715" i="9" a="1"/>
  <c r="J1715" i="9" s="1"/>
  <c r="L1715" i="9"/>
  <c r="G1714" i="9" a="1"/>
  <c r="G1714" i="9" s="1"/>
  <c r="H1714" i="9"/>
  <c r="J1714" i="9" a="1"/>
  <c r="J1714" i="9" s="1"/>
  <c r="L1714" i="9"/>
  <c r="G1713" i="9" a="1"/>
  <c r="G1713" i="9" s="1"/>
  <c r="H1713" i="9"/>
  <c r="J1713" i="9" a="1"/>
  <c r="J1713" i="9" s="1"/>
  <c r="L1713" i="9"/>
  <c r="G1712" i="9" a="1"/>
  <c r="G1712" i="9" s="1"/>
  <c r="H1712" i="9"/>
  <c r="J1712" i="9" a="1"/>
  <c r="J1712" i="9" s="1"/>
  <c r="L1712" i="9"/>
  <c r="G1711" i="9" a="1"/>
  <c r="G1711" i="9" s="1"/>
  <c r="H1711" i="9"/>
  <c r="J1711" i="9" a="1"/>
  <c r="J1711" i="9" s="1"/>
  <c r="L1711" i="9"/>
  <c r="G1710" i="9" a="1"/>
  <c r="G1710" i="9" s="1"/>
  <c r="H1710" i="9"/>
  <c r="J1710" i="9" a="1"/>
  <c r="J1710" i="9" s="1"/>
  <c r="L1710" i="9"/>
  <c r="G1709" i="9" a="1"/>
  <c r="G1709" i="9" s="1"/>
  <c r="H1709" i="9"/>
  <c r="J1709" i="9" a="1"/>
  <c r="J1709" i="9" s="1"/>
  <c r="L1709" i="9"/>
  <c r="G1708" i="9" a="1"/>
  <c r="G1708" i="9" s="1"/>
  <c r="H1708" i="9"/>
  <c r="J1708" i="9" a="1"/>
  <c r="J1708" i="9" s="1"/>
  <c r="L1708" i="9"/>
  <c r="G1707" i="9" a="1"/>
  <c r="G1707" i="9" s="1"/>
  <c r="J1707" i="9" a="1"/>
  <c r="J1707" i="9" s="1"/>
  <c r="G1706" i="9" a="1"/>
  <c r="G1706" i="9" s="1"/>
  <c r="H1706" i="9"/>
  <c r="J1706" i="9" a="1"/>
  <c r="J1706" i="9" s="1"/>
  <c r="L1706" i="9"/>
  <c r="G1705" i="9" a="1"/>
  <c r="G1705" i="9" s="1"/>
  <c r="H1705" i="9"/>
  <c r="J1705" i="9" a="1"/>
  <c r="J1705" i="9" s="1"/>
  <c r="L1705" i="9"/>
  <c r="G1704" i="9" a="1"/>
  <c r="G1704" i="9" s="1"/>
  <c r="H1704" i="9"/>
  <c r="J1704" i="9" a="1"/>
  <c r="J1704" i="9" s="1"/>
  <c r="L1704" i="9"/>
  <c r="G1703" i="9" a="1"/>
  <c r="G1703" i="9" s="1"/>
  <c r="H1703" i="9"/>
  <c r="J1703" i="9" a="1"/>
  <c r="J1703" i="9" s="1"/>
  <c r="L1703" i="9"/>
  <c r="G1702" i="9" a="1"/>
  <c r="G1702" i="9" s="1"/>
  <c r="H1702" i="9"/>
  <c r="J1702" i="9" a="1"/>
  <c r="J1702" i="9" s="1"/>
  <c r="L1702" i="9"/>
  <c r="G1701" i="9" a="1"/>
  <c r="G1701" i="9" s="1"/>
  <c r="H1701" i="9"/>
  <c r="J1701" i="9" a="1"/>
  <c r="J1701" i="9" s="1"/>
  <c r="L1701" i="9"/>
  <c r="G1700" i="9" a="1"/>
  <c r="G1700" i="9" s="1"/>
  <c r="H1700" i="9"/>
  <c r="J1700" i="9" a="1"/>
  <c r="J1700" i="9" s="1"/>
  <c r="L1700" i="9"/>
  <c r="G1699" i="9" a="1"/>
  <c r="G1699" i="9" s="1"/>
  <c r="H1699" i="9"/>
  <c r="J1699" i="9" a="1"/>
  <c r="J1699" i="9" s="1"/>
  <c r="L1699" i="9"/>
  <c r="G1698" i="9" a="1"/>
  <c r="G1698" i="9" s="1"/>
  <c r="H1698" i="9"/>
  <c r="J1698" i="9" a="1"/>
  <c r="J1698" i="9" s="1"/>
  <c r="L1698" i="9"/>
  <c r="G1697" i="9" a="1"/>
  <c r="G1697" i="9" s="1"/>
  <c r="H1697" i="9"/>
  <c r="J1697" i="9" a="1"/>
  <c r="J1697" i="9" s="1"/>
  <c r="L1697" i="9"/>
  <c r="G1696" i="9" a="1"/>
  <c r="G1696" i="9" s="1"/>
  <c r="J1696" i="9" a="1"/>
  <c r="J1696" i="9" s="1"/>
  <c r="G1695" i="9" a="1"/>
  <c r="G1695" i="9" s="1"/>
  <c r="H1695" i="9"/>
  <c r="J1695" i="9" a="1"/>
  <c r="J1695" i="9" s="1"/>
  <c r="L1695" i="9"/>
  <c r="G1694" i="9" a="1"/>
  <c r="G1694" i="9" s="1"/>
  <c r="H1694" i="9"/>
  <c r="J1694" i="9" a="1"/>
  <c r="J1694" i="9" s="1"/>
  <c r="L1694" i="9"/>
  <c r="G1693" i="9" a="1"/>
  <c r="G1693" i="9" s="1"/>
  <c r="H1693" i="9"/>
  <c r="J1693" i="9" a="1"/>
  <c r="J1693" i="9" s="1"/>
  <c r="L1693" i="9"/>
  <c r="G1692" i="9" a="1"/>
  <c r="G1692" i="9" s="1"/>
  <c r="H1692" i="9"/>
  <c r="J1692" i="9" a="1"/>
  <c r="J1692" i="9" s="1"/>
  <c r="L1692" i="9"/>
  <c r="G1691" i="9" a="1"/>
  <c r="G1691" i="9" s="1"/>
  <c r="H1691" i="9"/>
  <c r="J1691" i="9" a="1"/>
  <c r="J1691" i="9" s="1"/>
  <c r="L1691" i="9"/>
  <c r="G1690" i="9" a="1"/>
  <c r="G1690" i="9" s="1"/>
  <c r="H1690" i="9"/>
  <c r="J1690" i="9" a="1"/>
  <c r="J1690" i="9" s="1"/>
  <c r="L1690" i="9"/>
  <c r="G1689" i="9" a="1"/>
  <c r="G1689" i="9" s="1"/>
  <c r="H1689" i="9"/>
  <c r="J1689" i="9" a="1"/>
  <c r="J1689" i="9" s="1"/>
  <c r="L1689" i="9"/>
  <c r="G1688" i="9" a="1"/>
  <c r="G1688" i="9" s="1"/>
  <c r="H1688" i="9"/>
  <c r="J1688" i="9" a="1"/>
  <c r="J1688" i="9" s="1"/>
  <c r="L1688" i="9"/>
  <c r="G1687" i="9" a="1"/>
  <c r="G1687" i="9" s="1"/>
  <c r="H1687" i="9"/>
  <c r="J1687" i="9" a="1"/>
  <c r="J1687" i="9" s="1"/>
  <c r="L1687" i="9"/>
  <c r="G1686" i="9" a="1"/>
  <c r="G1686" i="9" s="1"/>
  <c r="H1686" i="9"/>
  <c r="J1686" i="9" a="1"/>
  <c r="J1686" i="9" s="1"/>
  <c r="L1686" i="9"/>
  <c r="G1685" i="9" a="1"/>
  <c r="G1685" i="9" s="1"/>
  <c r="H1685" i="9"/>
  <c r="J1685" i="9" a="1"/>
  <c r="J1685" i="9" s="1"/>
  <c r="L1685" i="9"/>
  <c r="G1684" i="9" a="1"/>
  <c r="G1684" i="9" s="1"/>
  <c r="H1684" i="9"/>
  <c r="J1684" i="9" a="1"/>
  <c r="J1684" i="9" s="1"/>
  <c r="L1684" i="9"/>
  <c r="G1683" i="9" a="1"/>
  <c r="G1683" i="9" s="1"/>
  <c r="H1683" i="9"/>
  <c r="J1683" i="9" a="1"/>
  <c r="J1683" i="9" s="1"/>
  <c r="K1683" i="9" a="1"/>
  <c r="K1683" i="9" s="1"/>
  <c r="L1683" i="9"/>
  <c r="G1682" i="9" a="1"/>
  <c r="G1682" i="9" s="1"/>
  <c r="J1682" i="9" a="1"/>
  <c r="J1682" i="9" s="1"/>
  <c r="K1682" i="9" a="1"/>
  <c r="K1682" i="9" s="1"/>
  <c r="G1681" i="9" a="1"/>
  <c r="G1681" i="9" s="1"/>
  <c r="H1681" i="9"/>
  <c r="J1681" i="9" a="1"/>
  <c r="J1681" i="9" s="1"/>
  <c r="L1681" i="9"/>
  <c r="G1680" i="9" a="1"/>
  <c r="G1680" i="9" s="1"/>
  <c r="H1680" i="9"/>
  <c r="J1680" i="9" a="1"/>
  <c r="J1680" i="9" s="1"/>
  <c r="L1680" i="9"/>
  <c r="G1679" i="9" a="1"/>
  <c r="G1679" i="9" s="1"/>
  <c r="H1679" i="9"/>
  <c r="J1679" i="9" a="1"/>
  <c r="J1679" i="9" s="1"/>
  <c r="L1679" i="9"/>
  <c r="G1678" i="9" a="1"/>
  <c r="G1678" i="9" s="1"/>
  <c r="H1678" i="9"/>
  <c r="J1678" i="9" a="1"/>
  <c r="J1678" i="9" s="1"/>
  <c r="L1678" i="9"/>
  <c r="G1677" i="9" a="1"/>
  <c r="G1677" i="9" s="1"/>
  <c r="H1677" i="9"/>
  <c r="J1677" i="9" a="1"/>
  <c r="J1677" i="9" s="1"/>
  <c r="L1677" i="9"/>
  <c r="G1676" i="9" a="1"/>
  <c r="G1676" i="9" s="1"/>
  <c r="H1676" i="9"/>
  <c r="J1676" i="9" a="1"/>
  <c r="J1676" i="9" s="1"/>
  <c r="L1676" i="9"/>
  <c r="G1675" i="9" a="1"/>
  <c r="G1675" i="9" s="1"/>
  <c r="H1675" i="9"/>
  <c r="J1675" i="9" a="1"/>
  <c r="J1675" i="9" s="1"/>
  <c r="L1675" i="9"/>
  <c r="G1674" i="9" a="1"/>
  <c r="G1674" i="9" s="1"/>
  <c r="H1674" i="9"/>
  <c r="J1674" i="9" a="1"/>
  <c r="J1674" i="9" s="1"/>
  <c r="L1674" i="9"/>
  <c r="G1673" i="9" a="1"/>
  <c r="G1673" i="9" s="1"/>
  <c r="H1673" i="9"/>
  <c r="J1673" i="9" a="1"/>
  <c r="J1673" i="9" s="1"/>
  <c r="L1673" i="9"/>
  <c r="G1672" i="9" a="1"/>
  <c r="G1672" i="9" s="1"/>
  <c r="H1672" i="9"/>
  <c r="J1672" i="9" a="1"/>
  <c r="J1672" i="9" s="1"/>
  <c r="L1672" i="9"/>
  <c r="G1671" i="9" a="1"/>
  <c r="G1671" i="9" s="1"/>
  <c r="H1671" i="9"/>
  <c r="J1671" i="9" a="1"/>
  <c r="J1671" i="9" s="1"/>
  <c r="L1671" i="9"/>
  <c r="G1670" i="9" a="1"/>
  <c r="G1670" i="9" s="1"/>
  <c r="H1670" i="9"/>
  <c r="J1670" i="9" a="1"/>
  <c r="J1670" i="9" s="1"/>
  <c r="L1670" i="9"/>
  <c r="G1669" i="9" a="1"/>
  <c r="G1669" i="9" s="1"/>
  <c r="J1669" i="9" a="1"/>
  <c r="J1669" i="9" s="1"/>
  <c r="G1668" i="9" a="1"/>
  <c r="G1668" i="9" s="1"/>
  <c r="H1668" i="9"/>
  <c r="J1668" i="9" a="1"/>
  <c r="J1668" i="9" s="1"/>
  <c r="L1668" i="9"/>
  <c r="G1667" i="9" a="1"/>
  <c r="G1667" i="9" s="1"/>
  <c r="H1667" i="9"/>
  <c r="J1667" i="9" a="1"/>
  <c r="J1667" i="9" s="1"/>
  <c r="L1667" i="9"/>
  <c r="G1666" i="9" a="1"/>
  <c r="G1666" i="9" s="1"/>
  <c r="H1666" i="9"/>
  <c r="J1666" i="9" a="1"/>
  <c r="J1666" i="9" s="1"/>
  <c r="L1666" i="9"/>
  <c r="G1665" i="9" a="1"/>
  <c r="G1665" i="9" s="1"/>
  <c r="H1665" i="9"/>
  <c r="J1665" i="9" a="1"/>
  <c r="J1665" i="9" s="1"/>
  <c r="L1665" i="9"/>
  <c r="G1664" i="9" a="1"/>
  <c r="G1664" i="9" s="1"/>
  <c r="H1664" i="9"/>
  <c r="J1664" i="9" a="1"/>
  <c r="J1664" i="9" s="1"/>
  <c r="L1664" i="9"/>
  <c r="G1663" i="9" a="1"/>
  <c r="G1663" i="9" s="1"/>
  <c r="H1663" i="9"/>
  <c r="J1663" i="9" a="1"/>
  <c r="J1663" i="9" s="1"/>
  <c r="L1663" i="9"/>
  <c r="G1662" i="9" a="1"/>
  <c r="G1662" i="9" s="1"/>
  <c r="H1662" i="9"/>
  <c r="J1662" i="9" a="1"/>
  <c r="J1662" i="9" s="1"/>
  <c r="L1662" i="9"/>
  <c r="G1661" i="9" a="1"/>
  <c r="G1661" i="9" s="1"/>
  <c r="H1661" i="9"/>
  <c r="J1661" i="9" a="1"/>
  <c r="J1661" i="9" s="1"/>
  <c r="L1661" i="9"/>
  <c r="G1660" i="9" a="1"/>
  <c r="G1660" i="9" s="1"/>
  <c r="H1660" i="9"/>
  <c r="J1660" i="9" a="1"/>
  <c r="J1660" i="9" s="1"/>
  <c r="L1660" i="9"/>
  <c r="G1659" i="9" a="1"/>
  <c r="G1659" i="9" s="1"/>
  <c r="H1659" i="9"/>
  <c r="J1659" i="9" a="1"/>
  <c r="J1659" i="9" s="1"/>
  <c r="L1659" i="9"/>
  <c r="G1658" i="9" a="1"/>
  <c r="G1658" i="9" s="1"/>
  <c r="H1658" i="9"/>
  <c r="J1658" i="9" a="1"/>
  <c r="J1658" i="9" s="1"/>
  <c r="L1658" i="9"/>
  <c r="G1657" i="9" a="1"/>
  <c r="G1657" i="9" s="1"/>
  <c r="J1657" i="9" a="1"/>
  <c r="J1657" i="9" s="1"/>
  <c r="G1656" i="9" a="1"/>
  <c r="G1656" i="9" s="1"/>
  <c r="H1656" i="9"/>
  <c r="J1656" i="9" a="1"/>
  <c r="J1656" i="9" s="1"/>
  <c r="L1656" i="9"/>
  <c r="G1655" i="9" a="1"/>
  <c r="G1655" i="9" s="1"/>
  <c r="H1655" i="9"/>
  <c r="J1655" i="9" a="1"/>
  <c r="J1655" i="9" s="1"/>
  <c r="L1655" i="9"/>
  <c r="G1654" i="9" a="1"/>
  <c r="G1654" i="9" s="1"/>
  <c r="H1654" i="9"/>
  <c r="J1654" i="9" a="1"/>
  <c r="J1654" i="9" s="1"/>
  <c r="L1654" i="9"/>
  <c r="G1653" i="9" a="1"/>
  <c r="G1653" i="9" s="1"/>
  <c r="H1653" i="9"/>
  <c r="J1653" i="9" a="1"/>
  <c r="J1653" i="9" s="1"/>
  <c r="L1653" i="9"/>
  <c r="G1652" i="9" a="1"/>
  <c r="G1652" i="9" s="1"/>
  <c r="H1652" i="9"/>
  <c r="J1652" i="9" a="1"/>
  <c r="J1652" i="9" s="1"/>
  <c r="L1652" i="9"/>
  <c r="G1651" i="9" a="1"/>
  <c r="G1651" i="9" s="1"/>
  <c r="H1651" i="9"/>
  <c r="J1651" i="9" a="1"/>
  <c r="J1651" i="9" s="1"/>
  <c r="L1651" i="9"/>
  <c r="G1650" i="9" a="1"/>
  <c r="G1650" i="9" s="1"/>
  <c r="H1650" i="9"/>
  <c r="J1650" i="9" a="1"/>
  <c r="J1650" i="9" s="1"/>
  <c r="L1650" i="9"/>
  <c r="G1649" i="9" a="1"/>
  <c r="G1649" i="9" s="1"/>
  <c r="H1649" i="9"/>
  <c r="J1649" i="9" a="1"/>
  <c r="J1649" i="9" s="1"/>
  <c r="L1649" i="9"/>
  <c r="H1892" i="9" l="1"/>
  <c r="K1770" i="9" a="1"/>
  <c r="K1770" i="9" s="1"/>
  <c r="K1771" i="9" s="1" a="1"/>
  <c r="K1771" i="9" s="1"/>
  <c r="K1885" i="9" a="1"/>
  <c r="K1885" i="9" s="1"/>
  <c r="K1888" i="9" a="1"/>
  <c r="K1888" i="9" s="1"/>
  <c r="K1889" i="9" s="1" a="1"/>
  <c r="K1889" i="9" s="1"/>
  <c r="K1890" i="9" s="1" a="1"/>
  <c r="K1890" i="9" s="1"/>
  <c r="K1891" i="9" s="1" a="1"/>
  <c r="K1891" i="9" s="1"/>
  <c r="L1892" i="9" s="1"/>
  <c r="H1886" i="9"/>
  <c r="K1877" i="9" a="1"/>
  <c r="K1877" i="9" s="1"/>
  <c r="H1875" i="9"/>
  <c r="K1874" i="9" a="1"/>
  <c r="K1874" i="9" s="1"/>
  <c r="K1864" i="9" a="1"/>
  <c r="K1864" i="9" s="1"/>
  <c r="K1865" i="9" s="1" a="1"/>
  <c r="K1865" i="9" s="1"/>
  <c r="K1866" i="9" s="1" a="1"/>
  <c r="K1866" i="9" s="1"/>
  <c r="K1867" i="9" s="1" a="1"/>
  <c r="K1867" i="9" s="1"/>
  <c r="K1868" i="9" s="1" a="1"/>
  <c r="K1868" i="9" s="1"/>
  <c r="K1869" i="9" s="1" a="1"/>
  <c r="K1869" i="9" s="1"/>
  <c r="K1870" i="9" s="1" a="1"/>
  <c r="K1870" i="9" s="1"/>
  <c r="K1871" i="9" s="1" a="1"/>
  <c r="K1871" i="9" s="1"/>
  <c r="K1872" i="9" s="1" a="1"/>
  <c r="K1872" i="9" s="1"/>
  <c r="K1873" i="9" s="1" a="1"/>
  <c r="K1873" i="9" s="1"/>
  <c r="H1862" i="9"/>
  <c r="K1853" i="9" a="1"/>
  <c r="K1853" i="9" s="1"/>
  <c r="K1854" i="9" s="1" a="1"/>
  <c r="K1854" i="9" s="1"/>
  <c r="K1855" i="9" s="1" a="1"/>
  <c r="K1855" i="9" s="1"/>
  <c r="K1856" i="9" s="1" a="1"/>
  <c r="K1856" i="9" s="1"/>
  <c r="K1857" i="9" s="1" a="1"/>
  <c r="K1857" i="9" s="1"/>
  <c r="K1858" i="9" s="1" a="1"/>
  <c r="K1858" i="9" s="1"/>
  <c r="K1859" i="9" s="1" a="1"/>
  <c r="K1859" i="9" s="1"/>
  <c r="K1860" i="9" s="1" a="1"/>
  <c r="K1860" i="9" s="1"/>
  <c r="H1851" i="9"/>
  <c r="H1844" i="9"/>
  <c r="K1843" i="9" a="1"/>
  <c r="K1843" i="9" s="1"/>
  <c r="K1844" i="9" s="1" a="1"/>
  <c r="K1844" i="9" s="1"/>
  <c r="K1845" i="9" s="1" a="1"/>
  <c r="K1845" i="9" s="1"/>
  <c r="K1846" i="9" s="1" a="1"/>
  <c r="K1846" i="9" s="1"/>
  <c r="K1847" i="9" s="1" a="1"/>
  <c r="K1847" i="9" s="1"/>
  <c r="K1848" i="9" s="1" a="1"/>
  <c r="K1848" i="9" s="1"/>
  <c r="K1849" i="9" s="1" a="1"/>
  <c r="K1849" i="9" s="1"/>
  <c r="H1834" i="9"/>
  <c r="K1833" i="9" a="1"/>
  <c r="K1833" i="9" s="1"/>
  <c r="K1834" i="9" s="1" a="1"/>
  <c r="K1834" i="9" s="1"/>
  <c r="K1835" i="9" s="1" a="1"/>
  <c r="K1835" i="9" s="1"/>
  <c r="K1836" i="9" s="1" a="1"/>
  <c r="K1836" i="9" s="1"/>
  <c r="H1823" i="9"/>
  <c r="K1822" i="9" a="1"/>
  <c r="K1822" i="9" s="1"/>
  <c r="K1823" i="9" s="1" a="1"/>
  <c r="K1823" i="9" s="1"/>
  <c r="K1824" i="9" s="1" a="1"/>
  <c r="K1824" i="9" s="1"/>
  <c r="K1825" i="9" s="1" a="1"/>
  <c r="K1825" i="9" s="1"/>
  <c r="K1826" i="9" s="1" a="1"/>
  <c r="K1826" i="9" s="1"/>
  <c r="K1827" i="9" s="1" a="1"/>
  <c r="K1827" i="9" s="1"/>
  <c r="K1828" i="9" s="1" a="1"/>
  <c r="K1828" i="9" s="1"/>
  <c r="K1829" i="9" s="1" a="1"/>
  <c r="K1829" i="9" s="1"/>
  <c r="K1830" i="9" s="1" a="1"/>
  <c r="K1830" i="9" s="1"/>
  <c r="K1831" i="9" s="1" a="1"/>
  <c r="K1831" i="9" s="1"/>
  <c r="K1832" i="9" s="1" a="1"/>
  <c r="K1832" i="9" s="1"/>
  <c r="K1811" i="9" a="1"/>
  <c r="K1811" i="9" s="1"/>
  <c r="K1812" i="9" s="1" a="1"/>
  <c r="K1812" i="9" s="1"/>
  <c r="K1813" i="9" s="1" a="1"/>
  <c r="K1813" i="9" s="1"/>
  <c r="K1814" i="9" s="1" a="1"/>
  <c r="K1814" i="9" s="1"/>
  <c r="K1815" i="9" s="1" a="1"/>
  <c r="K1815" i="9" s="1"/>
  <c r="K1816" i="9" s="1" a="1"/>
  <c r="K1816" i="9" s="1"/>
  <c r="K1817" i="9" s="1" a="1"/>
  <c r="K1817" i="9" s="1"/>
  <c r="K1818" i="9" s="1" a="1"/>
  <c r="K1818" i="9" s="1"/>
  <c r="K1819" i="9" s="1" a="1"/>
  <c r="K1819" i="9" s="1"/>
  <c r="K1820" i="9" s="1" a="1"/>
  <c r="K1820" i="9" s="1"/>
  <c r="K1821" i="9" s="1" a="1"/>
  <c r="K1821" i="9" s="1"/>
  <c r="H1812" i="9"/>
  <c r="H1801" i="9"/>
  <c r="K1789" i="9" a="1"/>
  <c r="K1789" i="9" s="1"/>
  <c r="K1790" i="9" s="1" a="1"/>
  <c r="K1790" i="9" s="1"/>
  <c r="K1791" i="9" s="1" a="1"/>
  <c r="K1791" i="9" s="1"/>
  <c r="K1792" i="9" s="1" a="1"/>
  <c r="K1792" i="9" s="1"/>
  <c r="K1793" i="9" s="1" a="1"/>
  <c r="K1793" i="9" s="1"/>
  <c r="K1794" i="9" s="1" a="1"/>
  <c r="K1794" i="9" s="1"/>
  <c r="K1795" i="9" s="1" a="1"/>
  <c r="K1795" i="9" s="1"/>
  <c r="K1796" i="9" s="1" a="1"/>
  <c r="K1796" i="9" s="1"/>
  <c r="K1797" i="9" s="1" a="1"/>
  <c r="K1797" i="9" s="1"/>
  <c r="K1798" i="9" s="1" a="1"/>
  <c r="K1798" i="9" s="1"/>
  <c r="K1799" i="9" s="1" a="1"/>
  <c r="K1799" i="9" s="1"/>
  <c r="K1800" i="9" s="1" a="1"/>
  <c r="K1800" i="9" s="1"/>
  <c r="K1801" i="9" s="1" a="1"/>
  <c r="K1801" i="9" s="1"/>
  <c r="K1802" i="9" s="1" a="1"/>
  <c r="K1802" i="9" s="1"/>
  <c r="K1803" i="9" s="1" a="1"/>
  <c r="K1803" i="9" s="1"/>
  <c r="K1804" i="9" s="1" a="1"/>
  <c r="K1804" i="9" s="1"/>
  <c r="K1805" i="9" s="1" a="1"/>
  <c r="K1805" i="9" s="1"/>
  <c r="K1806" i="9" s="1" a="1"/>
  <c r="K1806" i="9" s="1"/>
  <c r="K1807" i="9" s="1" a="1"/>
  <c r="K1807" i="9" s="1"/>
  <c r="K1808" i="9" s="1" a="1"/>
  <c r="K1808" i="9" s="1"/>
  <c r="K1809" i="9" s="1" a="1"/>
  <c r="K1809" i="9" s="1"/>
  <c r="K1810" i="9" s="1" a="1"/>
  <c r="K1810" i="9" s="1"/>
  <c r="H1790" i="9"/>
  <c r="K1779" i="9" a="1"/>
  <c r="K1779" i="9" s="1"/>
  <c r="K1780" i="9" s="1" a="1"/>
  <c r="K1780" i="9" s="1"/>
  <c r="K1781" i="9" s="1" a="1"/>
  <c r="K1781" i="9" s="1"/>
  <c r="K1782" i="9" s="1" a="1"/>
  <c r="K1782" i="9" s="1"/>
  <c r="K1783" i="9" s="1" a="1"/>
  <c r="K1783" i="9" s="1"/>
  <c r="K1784" i="9" s="1" a="1"/>
  <c r="K1784" i="9" s="1"/>
  <c r="K1785" i="9" s="1" a="1"/>
  <c r="K1785" i="9" s="1"/>
  <c r="K1786" i="9" s="1" a="1"/>
  <c r="K1786" i="9" s="1"/>
  <c r="K1787" i="9" s="1" a="1"/>
  <c r="K1787" i="9" s="1"/>
  <c r="K1788" i="9" s="1" a="1"/>
  <c r="K1788" i="9" s="1"/>
  <c r="H1777" i="9"/>
  <c r="H1769" i="9"/>
  <c r="K1755" i="9" a="1"/>
  <c r="K1755" i="9" s="1"/>
  <c r="K1756" i="9" s="1" a="1"/>
  <c r="K1756" i="9" s="1"/>
  <c r="K1757" i="9" s="1" a="1"/>
  <c r="K1757" i="9" s="1"/>
  <c r="K1758" i="9" s="1" a="1"/>
  <c r="K1758" i="9" s="1"/>
  <c r="K1759" i="9" s="1" a="1"/>
  <c r="K1759" i="9" s="1"/>
  <c r="K1760" i="9" s="1" a="1"/>
  <c r="K1760" i="9" s="1"/>
  <c r="K1761" i="9" s="1" a="1"/>
  <c r="K1761" i="9" s="1"/>
  <c r="K1762" i="9" s="1" a="1"/>
  <c r="K1762" i="9" s="1"/>
  <c r="K1763" i="9" s="1" a="1"/>
  <c r="K1763" i="9" s="1"/>
  <c r="K1764" i="9" s="1" a="1"/>
  <c r="K1764" i="9" s="1"/>
  <c r="K1765" i="9" s="1" a="1"/>
  <c r="K1765" i="9" s="1"/>
  <c r="K1766" i="9" s="1" a="1"/>
  <c r="K1766" i="9" s="1"/>
  <c r="K1767" i="9" s="1" a="1"/>
  <c r="K1767" i="9" s="1"/>
  <c r="H1756" i="9"/>
  <c r="K1742" i="9" a="1"/>
  <c r="K1742" i="9" s="1"/>
  <c r="K1743" i="9" s="1" a="1"/>
  <c r="K1743" i="9" s="1"/>
  <c r="K1744" i="9" s="1" a="1"/>
  <c r="K1744" i="9" s="1"/>
  <c r="K1745" i="9" s="1" a="1"/>
  <c r="K1745" i="9" s="1"/>
  <c r="H1743" i="9"/>
  <c r="K1728" i="9" a="1"/>
  <c r="K1728" i="9" s="1"/>
  <c r="K1729" i="9" s="1" a="1"/>
  <c r="K1729" i="9" s="1"/>
  <c r="K1730" i="9" s="1" a="1"/>
  <c r="K1730" i="9" s="1"/>
  <c r="K1731" i="9" s="1" a="1"/>
  <c r="K1731" i="9" s="1"/>
  <c r="H1729" i="9"/>
  <c r="H1722" i="9"/>
  <c r="K1721" i="9" a="1"/>
  <c r="K1721" i="9" s="1"/>
  <c r="K1722" i="9" s="1" a="1"/>
  <c r="K1722" i="9" s="1"/>
  <c r="K1723" i="9" s="1" a="1"/>
  <c r="K1723" i="9" s="1"/>
  <c r="K1724" i="9" s="1" a="1"/>
  <c r="K1724" i="9" s="1"/>
  <c r="K1725" i="9" s="1" a="1"/>
  <c r="K1725" i="9" s="1"/>
  <c r="K1726" i="9" s="1" a="1"/>
  <c r="K1726" i="9" s="1"/>
  <c r="K1727" i="9" s="1" a="1"/>
  <c r="K1727" i="9" s="1"/>
  <c r="H1707" i="9"/>
  <c r="K1706" i="9" a="1"/>
  <c r="K1706" i="9" s="1"/>
  <c r="K1707" i="9" s="1" a="1"/>
  <c r="K1707" i="9" s="1"/>
  <c r="K1708" i="9" s="1" a="1"/>
  <c r="K1708" i="9" s="1"/>
  <c r="K1709" i="9" s="1" a="1"/>
  <c r="K1709" i="9" s="1"/>
  <c r="K1710" i="9" s="1" a="1"/>
  <c r="K1710" i="9" s="1"/>
  <c r="K1711" i="9" s="1" a="1"/>
  <c r="K1711" i="9" s="1"/>
  <c r="K1712" i="9" s="1" a="1"/>
  <c r="K1712" i="9" s="1"/>
  <c r="K1713" i="9" s="1" a="1"/>
  <c r="K1713" i="9" s="1"/>
  <c r="K1714" i="9" s="1" a="1"/>
  <c r="K1714" i="9" s="1"/>
  <c r="K1715" i="9" s="1" a="1"/>
  <c r="K1715" i="9" s="1"/>
  <c r="K1716" i="9" s="1" a="1"/>
  <c r="K1716" i="9" s="1"/>
  <c r="K1717" i="9" s="1" a="1"/>
  <c r="K1717" i="9" s="1"/>
  <c r="K1718" i="9" s="1" a="1"/>
  <c r="K1718" i="9" s="1"/>
  <c r="K1719" i="9" s="1" a="1"/>
  <c r="K1719" i="9" s="1"/>
  <c r="K1720" i="9" s="1" a="1"/>
  <c r="K1720" i="9" s="1"/>
  <c r="K1695" i="9" a="1"/>
  <c r="K1695" i="9" s="1"/>
  <c r="K1696" i="9" s="1" a="1"/>
  <c r="K1696" i="9" s="1"/>
  <c r="K1697" i="9" s="1" a="1"/>
  <c r="K1697" i="9" s="1"/>
  <c r="K1698" i="9" s="1" a="1"/>
  <c r="K1698" i="9" s="1"/>
  <c r="K1699" i="9" s="1" a="1"/>
  <c r="K1699" i="9" s="1"/>
  <c r="K1700" i="9" s="1" a="1"/>
  <c r="K1700" i="9" s="1"/>
  <c r="K1701" i="9" s="1" a="1"/>
  <c r="K1701" i="9" s="1"/>
  <c r="K1702" i="9" s="1" a="1"/>
  <c r="K1702" i="9" s="1"/>
  <c r="K1703" i="9" s="1" a="1"/>
  <c r="K1703" i="9" s="1"/>
  <c r="K1704" i="9" s="1" a="1"/>
  <c r="K1704" i="9" s="1"/>
  <c r="K1705" i="9" s="1" a="1"/>
  <c r="K1705" i="9" s="1"/>
  <c r="H1696" i="9"/>
  <c r="K1681" i="9" a="1"/>
  <c r="K1681" i="9" s="1"/>
  <c r="K1684" i="9" a="1"/>
  <c r="K1684" i="9" s="1"/>
  <c r="H1682" i="9"/>
  <c r="K1668" i="9" a="1"/>
  <c r="K1668" i="9" s="1"/>
  <c r="K1669" i="9" s="1" a="1"/>
  <c r="K1669" i="9" s="1"/>
  <c r="K1670" i="9" s="1" a="1"/>
  <c r="K1670" i="9" s="1"/>
  <c r="K1671" i="9" s="1" a="1"/>
  <c r="K1671" i="9" s="1"/>
  <c r="K1672" i="9" s="1" a="1"/>
  <c r="K1672" i="9" s="1"/>
  <c r="K1673" i="9" s="1" a="1"/>
  <c r="K1673" i="9" s="1"/>
  <c r="K1674" i="9" s="1" a="1"/>
  <c r="K1674" i="9" s="1"/>
  <c r="K1675" i="9" s="1" a="1"/>
  <c r="K1675" i="9" s="1"/>
  <c r="K1676" i="9" s="1" a="1"/>
  <c r="K1676" i="9" s="1"/>
  <c r="K1677" i="9" s="1" a="1"/>
  <c r="K1677" i="9" s="1"/>
  <c r="K1678" i="9" s="1" a="1"/>
  <c r="K1678" i="9" s="1"/>
  <c r="K1679" i="9" s="1" a="1"/>
  <c r="K1679" i="9" s="1"/>
  <c r="K1680" i="9" s="1" a="1"/>
  <c r="K1680" i="9" s="1"/>
  <c r="K1656" i="9" a="1"/>
  <c r="K1656" i="9" s="1"/>
  <c r="K1657" i="9" s="1" a="1"/>
  <c r="K1657" i="9" s="1"/>
  <c r="K1658" i="9" s="1" a="1"/>
  <c r="K1658" i="9" s="1"/>
  <c r="K1659" i="9" s="1" a="1"/>
  <c r="K1659" i="9" s="1"/>
  <c r="K1660" i="9" s="1" a="1"/>
  <c r="K1660" i="9" s="1"/>
  <c r="K1661" i="9" s="1" a="1"/>
  <c r="K1661" i="9" s="1"/>
  <c r="K1662" i="9" s="1" a="1"/>
  <c r="K1662" i="9" s="1"/>
  <c r="K1663" i="9" s="1" a="1"/>
  <c r="K1663" i="9" s="1"/>
  <c r="K1664" i="9" s="1" a="1"/>
  <c r="K1664" i="9" s="1"/>
  <c r="K1665" i="9" s="1" a="1"/>
  <c r="K1665" i="9" s="1"/>
  <c r="K1666" i="9" s="1" a="1"/>
  <c r="K1666" i="9" s="1"/>
  <c r="K1667" i="9" s="1" a="1"/>
  <c r="K1667" i="9" s="1"/>
  <c r="G1648" i="9" a="1"/>
  <c r="G1648" i="9" s="1"/>
  <c r="H1648" i="9"/>
  <c r="J1648" i="9" a="1"/>
  <c r="J1648" i="9" s="1"/>
  <c r="L1648" i="9"/>
  <c r="G1647" i="9" a="1"/>
  <c r="G1647" i="9" s="1"/>
  <c r="H1647" i="9"/>
  <c r="J1647" i="9" a="1"/>
  <c r="J1647" i="9" s="1"/>
  <c r="L1647" i="9"/>
  <c r="G1646" i="9" a="1"/>
  <c r="G1646" i="9" s="1"/>
  <c r="J1646" i="9" a="1"/>
  <c r="J1646" i="9" s="1"/>
  <c r="G1645" i="9" a="1"/>
  <c r="G1645" i="9" s="1"/>
  <c r="H1645" i="9"/>
  <c r="J1645" i="9" a="1"/>
  <c r="J1645" i="9" s="1"/>
  <c r="L1645" i="9"/>
  <c r="G1644" i="9" a="1"/>
  <c r="G1644" i="9" s="1"/>
  <c r="H1644" i="9"/>
  <c r="J1644" i="9" a="1"/>
  <c r="J1644" i="9" s="1"/>
  <c r="L1644" i="9"/>
  <c r="G1643" i="9" a="1"/>
  <c r="G1643" i="9" s="1"/>
  <c r="H1643" i="9"/>
  <c r="J1643" i="9" a="1"/>
  <c r="J1643" i="9" s="1"/>
  <c r="L1643" i="9"/>
  <c r="G1642" i="9" a="1"/>
  <c r="G1642" i="9" s="1"/>
  <c r="H1642" i="9"/>
  <c r="J1642" i="9" a="1"/>
  <c r="J1642" i="9" s="1"/>
  <c r="L1642" i="9"/>
  <c r="G1641" i="9" a="1"/>
  <c r="G1641" i="9" s="1"/>
  <c r="H1641" i="9"/>
  <c r="J1641" i="9" a="1"/>
  <c r="J1641" i="9" s="1"/>
  <c r="L1641" i="9"/>
  <c r="G1640" i="9" a="1"/>
  <c r="G1640" i="9" s="1"/>
  <c r="H1640" i="9"/>
  <c r="J1640" i="9" a="1"/>
  <c r="J1640" i="9" s="1"/>
  <c r="L1640" i="9"/>
  <c r="G1639" i="9" a="1"/>
  <c r="G1639" i="9" s="1"/>
  <c r="H1639" i="9"/>
  <c r="J1639" i="9" a="1"/>
  <c r="J1639" i="9" s="1"/>
  <c r="L1639" i="9"/>
  <c r="G1638" i="9" a="1"/>
  <c r="G1638" i="9" s="1"/>
  <c r="H1638" i="9"/>
  <c r="J1638" i="9" a="1"/>
  <c r="J1638" i="9" s="1"/>
  <c r="L1638" i="9"/>
  <c r="G1637" i="9" a="1"/>
  <c r="G1637" i="9" s="1"/>
  <c r="H1637" i="9"/>
  <c r="J1637" i="9" a="1"/>
  <c r="J1637" i="9" s="1"/>
  <c r="L1637" i="9"/>
  <c r="G1636" i="9" a="1"/>
  <c r="G1636" i="9" s="1"/>
  <c r="H1636" i="9"/>
  <c r="J1636" i="9" a="1"/>
  <c r="J1636" i="9" s="1"/>
  <c r="L1636" i="9"/>
  <c r="G1635" i="9" a="1"/>
  <c r="G1635" i="9" s="1"/>
  <c r="H1635" i="9"/>
  <c r="J1635" i="9" a="1"/>
  <c r="J1635" i="9" s="1"/>
  <c r="L1635" i="9"/>
  <c r="G1634" i="9" a="1"/>
  <c r="G1634" i="9" s="1"/>
  <c r="H1634" i="9"/>
  <c r="J1634" i="9" a="1"/>
  <c r="J1634" i="9" s="1"/>
  <c r="L1634" i="9"/>
  <c r="G1633" i="9" a="1"/>
  <c r="G1633" i="9" s="1"/>
  <c r="H1633" i="9"/>
  <c r="J1633" i="9" a="1"/>
  <c r="J1633" i="9" s="1"/>
  <c r="L1633" i="9"/>
  <c r="G1632" i="9" a="1"/>
  <c r="G1632" i="9" s="1"/>
  <c r="H1632" i="9"/>
  <c r="J1632" i="9" a="1"/>
  <c r="J1632" i="9" s="1"/>
  <c r="L1632" i="9"/>
  <c r="G1631" i="9" a="1"/>
  <c r="G1631" i="9" s="1"/>
  <c r="H1631" i="9"/>
  <c r="J1631" i="9" a="1"/>
  <c r="J1631" i="9" s="1"/>
  <c r="L1631" i="9"/>
  <c r="G1630" i="9" a="1"/>
  <c r="G1630" i="9" s="1"/>
  <c r="J1630" i="9" a="1"/>
  <c r="J1630" i="9" s="1"/>
  <c r="G1629" i="9" a="1"/>
  <c r="G1629" i="9" s="1"/>
  <c r="H1629" i="9"/>
  <c r="J1629" i="9" a="1"/>
  <c r="J1629" i="9" s="1"/>
  <c r="L1629" i="9"/>
  <c r="G1628" i="9" a="1"/>
  <c r="G1628" i="9" s="1"/>
  <c r="H1628" i="9"/>
  <c r="J1628" i="9" a="1"/>
  <c r="J1628" i="9" s="1"/>
  <c r="L1628" i="9"/>
  <c r="G1627" i="9" a="1"/>
  <c r="G1627" i="9" s="1"/>
  <c r="H1627" i="9"/>
  <c r="J1627" i="9" a="1"/>
  <c r="J1627" i="9" s="1"/>
  <c r="L1627" i="9"/>
  <c r="G1626" i="9" a="1"/>
  <c r="G1626" i="9" s="1"/>
  <c r="H1626" i="9"/>
  <c r="J1626" i="9" a="1"/>
  <c r="J1626" i="9" s="1"/>
  <c r="L1626" i="9"/>
  <c r="G1625" i="9" a="1"/>
  <c r="G1625" i="9" s="1"/>
  <c r="H1625" i="9"/>
  <c r="J1625" i="9" a="1"/>
  <c r="J1625" i="9" s="1"/>
  <c r="L1625" i="9"/>
  <c r="G1624" i="9" a="1"/>
  <c r="G1624" i="9" s="1"/>
  <c r="H1624" i="9"/>
  <c r="J1624" i="9" a="1"/>
  <c r="J1624" i="9" s="1"/>
  <c r="L1624" i="9"/>
  <c r="G1623" i="9" a="1"/>
  <c r="G1623" i="9" s="1"/>
  <c r="H1623" i="9"/>
  <c r="J1623" i="9" a="1"/>
  <c r="J1623" i="9" s="1"/>
  <c r="L1623" i="9"/>
  <c r="G1622" i="9" a="1"/>
  <c r="G1622" i="9" s="1"/>
  <c r="H1622" i="9"/>
  <c r="J1622" i="9" a="1"/>
  <c r="J1622" i="9" s="1"/>
  <c r="L1622" i="9"/>
  <c r="G1621" i="9" a="1"/>
  <c r="G1621" i="9" s="1"/>
  <c r="H1621" i="9"/>
  <c r="J1621" i="9" a="1"/>
  <c r="J1621" i="9" s="1"/>
  <c r="L1621" i="9"/>
  <c r="G742" i="11" a="1"/>
  <c r="G742" i="11" s="1"/>
  <c r="G741" i="11" a="1"/>
  <c r="G741" i="11" s="1"/>
  <c r="H741" i="11"/>
  <c r="J741" i="11"/>
  <c r="G740" i="11" a="1"/>
  <c r="G740" i="11" s="1"/>
  <c r="H740" i="11"/>
  <c r="J740" i="11"/>
  <c r="G739" i="11" a="1"/>
  <c r="G739" i="11" s="1"/>
  <c r="H739" i="11"/>
  <c r="J739" i="11"/>
  <c r="G738" i="11" a="1"/>
  <c r="G738" i="11" s="1"/>
  <c r="H738" i="11"/>
  <c r="J738" i="11"/>
  <c r="G737" i="11" a="1"/>
  <c r="G737" i="11" s="1"/>
  <c r="H737" i="11"/>
  <c r="J737" i="11"/>
  <c r="G736" i="11" a="1"/>
  <c r="G736" i="11" s="1"/>
  <c r="H736" i="11"/>
  <c r="J736" i="11"/>
  <c r="G735" i="11" a="1"/>
  <c r="G735" i="11" s="1"/>
  <c r="H735" i="11"/>
  <c r="J735" i="11"/>
  <c r="G734" i="11" a="1"/>
  <c r="G734" i="11" s="1"/>
  <c r="H734" i="11"/>
  <c r="J734" i="11"/>
  <c r="G733" i="11" a="1"/>
  <c r="G733" i="11" s="1"/>
  <c r="G732" i="11" a="1"/>
  <c r="G732" i="11" s="1"/>
  <c r="H732" i="11"/>
  <c r="J732" i="11"/>
  <c r="G731" i="11" a="1"/>
  <c r="G731" i="11" s="1"/>
  <c r="H731" i="11"/>
  <c r="J731" i="11"/>
  <c r="G730" i="11" a="1"/>
  <c r="G730" i="11" s="1"/>
  <c r="H730" i="11"/>
  <c r="J730" i="11"/>
  <c r="G729" i="11" a="1"/>
  <c r="G729" i="11" s="1"/>
  <c r="H729" i="11"/>
  <c r="J729" i="11"/>
  <c r="G728" i="11" a="1"/>
  <c r="G728" i="11" s="1"/>
  <c r="H728" i="11"/>
  <c r="J728" i="11"/>
  <c r="G727" i="11" a="1"/>
  <c r="G727" i="11" s="1"/>
  <c r="H727" i="11"/>
  <c r="J727" i="11"/>
  <c r="G1620" i="9" a="1"/>
  <c r="G1620" i="9" s="1"/>
  <c r="J1620" i="9" a="1"/>
  <c r="J1620" i="9" s="1"/>
  <c r="K1620" i="9" a="1"/>
  <c r="K1620" i="9" s="1"/>
  <c r="K1621" i="9" s="1" a="1"/>
  <c r="K1621" i="9" s="1"/>
  <c r="G1619" i="9" a="1"/>
  <c r="G1619" i="9" s="1"/>
  <c r="H1619" i="9"/>
  <c r="J1619" i="9" a="1"/>
  <c r="J1619" i="9" s="1"/>
  <c r="K1619" i="9" s="1" a="1"/>
  <c r="K1619" i="9" s="1"/>
  <c r="L1619" i="9"/>
  <c r="G1618" i="9" a="1"/>
  <c r="G1618" i="9" s="1"/>
  <c r="H1618" i="9"/>
  <c r="J1618" i="9" a="1"/>
  <c r="J1618" i="9" s="1"/>
  <c r="L1618" i="9"/>
  <c r="G1617" i="9" a="1"/>
  <c r="G1617" i="9" s="1"/>
  <c r="H1617" i="9"/>
  <c r="J1617" i="9" a="1"/>
  <c r="J1617" i="9" s="1"/>
  <c r="L1617" i="9"/>
  <c r="G1616" i="9" a="1"/>
  <c r="G1616" i="9" s="1"/>
  <c r="H1616" i="9"/>
  <c r="J1616" i="9" a="1"/>
  <c r="J1616" i="9" s="1"/>
  <c r="L1616" i="9"/>
  <c r="G1615" i="9" a="1"/>
  <c r="G1615" i="9" s="1"/>
  <c r="H1615" i="9"/>
  <c r="J1615" i="9" a="1"/>
  <c r="J1615" i="9" s="1"/>
  <c r="L1615" i="9"/>
  <c r="G1614" i="9" a="1"/>
  <c r="G1614" i="9" s="1"/>
  <c r="H1614" i="9"/>
  <c r="J1614" i="9" a="1"/>
  <c r="J1614" i="9" s="1"/>
  <c r="L1614" i="9"/>
  <c r="G1613" i="9" a="1"/>
  <c r="G1613" i="9" s="1"/>
  <c r="H1613" i="9"/>
  <c r="J1613" i="9" a="1"/>
  <c r="J1613" i="9" s="1"/>
  <c r="L1613" i="9"/>
  <c r="G1612" i="9" a="1"/>
  <c r="G1612" i="9" s="1"/>
  <c r="J1612" i="9" a="1"/>
  <c r="J1612" i="9" s="1"/>
  <c r="G1611" i="9" a="1"/>
  <c r="G1611" i="9" s="1"/>
  <c r="H1611" i="9"/>
  <c r="J1611" i="9" a="1"/>
  <c r="J1611" i="9" s="1"/>
  <c r="L1611" i="9"/>
  <c r="G1610" i="9" a="1"/>
  <c r="G1610" i="9" s="1"/>
  <c r="H1610" i="9"/>
  <c r="J1610" i="9" a="1"/>
  <c r="J1610" i="9" s="1"/>
  <c r="L1610" i="9"/>
  <c r="G1609" i="9" a="1"/>
  <c r="G1609" i="9" s="1"/>
  <c r="H1609" i="9"/>
  <c r="J1609" i="9" a="1"/>
  <c r="J1609" i="9" s="1"/>
  <c r="L1609" i="9"/>
  <c r="G1608" i="9" a="1"/>
  <c r="G1608" i="9" s="1"/>
  <c r="H1608" i="9"/>
  <c r="J1608" i="9" a="1"/>
  <c r="J1608" i="9" s="1"/>
  <c r="L1608" i="9"/>
  <c r="G1607" i="9" a="1"/>
  <c r="G1607" i="9" s="1"/>
  <c r="H1607" i="9"/>
  <c r="J1607" i="9" a="1"/>
  <c r="J1607" i="9" s="1"/>
  <c r="L1607" i="9"/>
  <c r="G1606" i="9" a="1"/>
  <c r="G1606" i="9" s="1"/>
  <c r="H1606" i="9"/>
  <c r="J1606" i="9" a="1"/>
  <c r="J1606" i="9" s="1"/>
  <c r="L1606" i="9"/>
  <c r="G1605" i="9" a="1"/>
  <c r="G1605" i="9" s="1"/>
  <c r="H1605" i="9"/>
  <c r="J1605" i="9" a="1"/>
  <c r="J1605" i="9" s="1"/>
  <c r="L1605" i="9"/>
  <c r="G1604" i="9" a="1"/>
  <c r="G1604" i="9" s="1"/>
  <c r="H1604" i="9"/>
  <c r="J1604" i="9" a="1"/>
  <c r="J1604" i="9" s="1"/>
  <c r="L1604" i="9"/>
  <c r="G1603" i="9" a="1"/>
  <c r="G1603" i="9" s="1"/>
  <c r="H1603" i="9"/>
  <c r="J1603" i="9" a="1"/>
  <c r="J1603" i="9" s="1"/>
  <c r="L1603" i="9"/>
  <c r="G1602" i="9" a="1"/>
  <c r="G1602" i="9" s="1"/>
  <c r="H1602" i="9"/>
  <c r="J1602" i="9" a="1"/>
  <c r="J1602" i="9" s="1"/>
  <c r="L1602" i="9"/>
  <c r="G1601" i="9" a="1"/>
  <c r="G1601" i="9" s="1"/>
  <c r="H1601" i="9"/>
  <c r="J1601" i="9" a="1"/>
  <c r="J1601" i="9" s="1"/>
  <c r="L1601" i="9"/>
  <c r="G1600" i="9" a="1"/>
  <c r="G1600" i="9" s="1"/>
  <c r="J1600" i="9" a="1"/>
  <c r="J1600" i="9" s="1"/>
  <c r="K1600" i="9" s="1" a="1"/>
  <c r="K1600" i="9" s="1"/>
  <c r="G1599" i="9" a="1"/>
  <c r="G1599" i="9" s="1"/>
  <c r="H1599" i="9"/>
  <c r="J1599" i="9" a="1"/>
  <c r="J1599" i="9" s="1"/>
  <c r="K1599" i="9" s="1" a="1"/>
  <c r="K1599" i="9" s="1"/>
  <c r="L1599" i="9"/>
  <c r="G1598" i="9" a="1"/>
  <c r="G1598" i="9" s="1"/>
  <c r="H1598" i="9"/>
  <c r="J1598" i="9" a="1"/>
  <c r="J1598" i="9" s="1"/>
  <c r="L1598" i="9"/>
  <c r="G1597" i="9" a="1"/>
  <c r="G1597" i="9" s="1"/>
  <c r="H1597" i="9"/>
  <c r="J1597" i="9" a="1"/>
  <c r="J1597" i="9" s="1"/>
  <c r="L1597" i="9"/>
  <c r="G1596" i="9" a="1"/>
  <c r="G1596" i="9" s="1"/>
  <c r="H1596" i="9"/>
  <c r="J1596" i="9" a="1"/>
  <c r="J1596" i="9" s="1"/>
  <c r="L1596" i="9"/>
  <c r="G1595" i="9" a="1"/>
  <c r="G1595" i="9" s="1"/>
  <c r="H1595" i="9"/>
  <c r="J1595" i="9" a="1"/>
  <c r="J1595" i="9" s="1"/>
  <c r="L1595" i="9"/>
  <c r="G1594" i="9" a="1"/>
  <c r="G1594" i="9" s="1"/>
  <c r="H1594" i="9"/>
  <c r="J1594" i="9" a="1"/>
  <c r="J1594" i="9" s="1"/>
  <c r="L1594" i="9"/>
  <c r="G1593" i="9" a="1"/>
  <c r="G1593" i="9" s="1"/>
  <c r="H1593" i="9"/>
  <c r="J1593" i="9" a="1"/>
  <c r="J1593" i="9" s="1"/>
  <c r="L1593" i="9"/>
  <c r="G1592" i="9" a="1"/>
  <c r="G1592" i="9" s="1"/>
  <c r="H1592" i="9"/>
  <c r="J1592" i="9" a="1"/>
  <c r="J1592" i="9" s="1"/>
  <c r="L1592" i="9"/>
  <c r="G1591" i="9" a="1"/>
  <c r="G1591" i="9" s="1"/>
  <c r="H1591" i="9"/>
  <c r="J1591" i="9" a="1"/>
  <c r="J1591" i="9" s="1"/>
  <c r="L1591" i="9"/>
  <c r="G1590" i="9" a="1"/>
  <c r="G1590" i="9" s="1"/>
  <c r="H1590" i="9"/>
  <c r="J1590" i="9" a="1"/>
  <c r="J1590" i="9" s="1"/>
  <c r="L1590" i="9"/>
  <c r="G1589" i="9" a="1"/>
  <c r="G1589" i="9" s="1"/>
  <c r="H1589" i="9"/>
  <c r="J1589" i="9" a="1"/>
  <c r="J1589" i="9" s="1"/>
  <c r="L1589" i="9"/>
  <c r="G1588" i="9" a="1"/>
  <c r="G1588" i="9" s="1"/>
  <c r="H1588" i="9"/>
  <c r="J1588" i="9" a="1"/>
  <c r="J1588" i="9" s="1"/>
  <c r="L1588" i="9"/>
  <c r="G1587" i="9" a="1"/>
  <c r="G1587" i="9" s="1"/>
  <c r="H1587" i="9"/>
  <c r="J1587" i="9" a="1"/>
  <c r="J1587" i="9" s="1"/>
  <c r="L1587" i="9"/>
  <c r="G1586" i="9" a="1"/>
  <c r="G1586" i="9" s="1"/>
  <c r="H1586" i="9"/>
  <c r="J1586" i="9" a="1"/>
  <c r="J1586" i="9" s="1"/>
  <c r="L1586" i="9"/>
  <c r="G1585" i="9" a="1"/>
  <c r="G1585" i="9" s="1"/>
  <c r="J1585" i="9" a="1"/>
  <c r="J1585" i="9" s="1"/>
  <c r="G1584" i="9" a="1"/>
  <c r="G1584" i="9" s="1"/>
  <c r="H1584" i="9"/>
  <c r="J1584" i="9" a="1"/>
  <c r="J1584" i="9" s="1"/>
  <c r="L1584" i="9"/>
  <c r="G1583" i="9" a="1"/>
  <c r="G1583" i="9" s="1"/>
  <c r="H1583" i="9"/>
  <c r="J1583" i="9" a="1"/>
  <c r="J1583" i="9" s="1"/>
  <c r="L1583" i="9"/>
  <c r="G1582" i="9" a="1"/>
  <c r="G1582" i="9" s="1"/>
  <c r="H1582" i="9"/>
  <c r="J1582" i="9" a="1"/>
  <c r="J1582" i="9" s="1"/>
  <c r="L1582" i="9"/>
  <c r="G1581" i="9" a="1"/>
  <c r="G1581" i="9" s="1"/>
  <c r="H1581" i="9"/>
  <c r="J1581" i="9" a="1"/>
  <c r="J1581" i="9" s="1"/>
  <c r="L1581" i="9"/>
  <c r="G1580" i="9" a="1"/>
  <c r="G1580" i="9" s="1"/>
  <c r="H1580" i="9"/>
  <c r="J1580" i="9" a="1"/>
  <c r="J1580" i="9" s="1"/>
  <c r="L1580" i="9"/>
  <c r="G1579" i="9" a="1"/>
  <c r="G1579" i="9" s="1"/>
  <c r="H1579" i="9"/>
  <c r="J1579" i="9" a="1"/>
  <c r="J1579" i="9" s="1"/>
  <c r="L1579" i="9"/>
  <c r="G1578" i="9" a="1"/>
  <c r="G1578" i="9" s="1"/>
  <c r="H1578" i="9"/>
  <c r="J1578" i="9" a="1"/>
  <c r="J1578" i="9" s="1"/>
  <c r="L1578" i="9"/>
  <c r="G1577" i="9" a="1"/>
  <c r="G1577" i="9" s="1"/>
  <c r="H1577" i="9"/>
  <c r="J1577" i="9" a="1"/>
  <c r="J1577" i="9" s="1"/>
  <c r="L1577" i="9"/>
  <c r="G1576" i="9" a="1"/>
  <c r="G1576" i="9" s="1"/>
  <c r="H1576" i="9"/>
  <c r="J1576" i="9" a="1"/>
  <c r="J1576" i="9" s="1"/>
  <c r="L1576" i="9"/>
  <c r="G1575" i="9" a="1"/>
  <c r="G1575" i="9" s="1"/>
  <c r="H1575" i="9"/>
  <c r="J1575" i="9" a="1"/>
  <c r="J1575" i="9" s="1"/>
  <c r="L1575" i="9"/>
  <c r="G1574" i="9" a="1"/>
  <c r="G1574" i="9" s="1"/>
  <c r="H1574" i="9"/>
  <c r="J1574" i="9" a="1"/>
  <c r="J1574" i="9" s="1"/>
  <c r="L1574" i="9"/>
  <c r="G1573" i="9" a="1"/>
  <c r="G1573" i="9" s="1"/>
  <c r="H1573" i="9"/>
  <c r="J1573" i="9" a="1"/>
  <c r="J1573" i="9" s="1"/>
  <c r="L1573" i="9"/>
  <c r="G1572" i="9" a="1"/>
  <c r="G1572" i="9" s="1"/>
  <c r="H1572" i="9"/>
  <c r="J1572" i="9" a="1"/>
  <c r="J1572" i="9" s="1"/>
  <c r="L1572" i="9"/>
  <c r="G1571" i="9" a="1"/>
  <c r="G1571" i="9" s="1"/>
  <c r="J1571" i="9" a="1"/>
  <c r="J1571" i="9" s="1"/>
  <c r="G1570" i="9" a="1"/>
  <c r="G1570" i="9" s="1"/>
  <c r="H1570" i="9"/>
  <c r="J1570" i="9" a="1"/>
  <c r="J1570" i="9" s="1"/>
  <c r="L1570" i="9"/>
  <c r="G1569" i="9" a="1"/>
  <c r="G1569" i="9" s="1"/>
  <c r="H1569" i="9"/>
  <c r="J1569" i="9" a="1"/>
  <c r="J1569" i="9" s="1"/>
  <c r="L1569" i="9"/>
  <c r="G1568" i="9" a="1"/>
  <c r="G1568" i="9" s="1"/>
  <c r="H1568" i="9"/>
  <c r="J1568" i="9" a="1"/>
  <c r="J1568" i="9" s="1"/>
  <c r="L1568" i="9"/>
  <c r="G1567" i="9" a="1"/>
  <c r="G1567" i="9" s="1"/>
  <c r="H1567" i="9"/>
  <c r="J1567" i="9" a="1"/>
  <c r="J1567" i="9" s="1"/>
  <c r="L1567" i="9"/>
  <c r="G1566" i="9" a="1"/>
  <c r="G1566" i="9" s="1"/>
  <c r="H1566" i="9"/>
  <c r="J1566" i="9" a="1"/>
  <c r="J1566" i="9" s="1"/>
  <c r="L1566" i="9"/>
  <c r="G1565" i="9" a="1"/>
  <c r="G1565" i="9" s="1"/>
  <c r="H1565" i="9"/>
  <c r="J1565" i="9" a="1"/>
  <c r="J1565" i="9" s="1"/>
  <c r="L1565" i="9"/>
  <c r="G1564" i="9" a="1"/>
  <c r="G1564" i="9" s="1"/>
  <c r="H1564" i="9"/>
  <c r="J1564" i="9" a="1"/>
  <c r="J1564" i="9" s="1"/>
  <c r="L1564" i="9"/>
  <c r="G1563" i="9" a="1"/>
  <c r="G1563" i="9" s="1"/>
  <c r="H1563" i="9"/>
  <c r="J1563" i="9" a="1"/>
  <c r="J1563" i="9" s="1"/>
  <c r="L1563" i="9"/>
  <c r="G1562" i="9" a="1"/>
  <c r="G1562" i="9" s="1"/>
  <c r="H1562" i="9"/>
  <c r="J1562" i="9" a="1"/>
  <c r="J1562" i="9" s="1"/>
  <c r="L1562" i="9"/>
  <c r="G1561" i="9" a="1"/>
  <c r="G1561" i="9" s="1"/>
  <c r="J1561" i="9" a="1"/>
  <c r="J1561" i="9" s="1"/>
  <c r="G1560" i="9" a="1"/>
  <c r="G1560" i="9" s="1"/>
  <c r="H1560" i="9"/>
  <c r="J1560" i="9" a="1"/>
  <c r="J1560" i="9" s="1"/>
  <c r="L1560" i="9"/>
  <c r="G1559" i="9" a="1"/>
  <c r="G1559" i="9" s="1"/>
  <c r="H1559" i="9"/>
  <c r="J1559" i="9" a="1"/>
  <c r="J1559" i="9" s="1"/>
  <c r="L1559" i="9"/>
  <c r="G1558" i="9" a="1"/>
  <c r="G1558" i="9" s="1"/>
  <c r="H1558" i="9"/>
  <c r="J1558" i="9" a="1"/>
  <c r="J1558" i="9" s="1"/>
  <c r="L1558" i="9"/>
  <c r="G1557" i="9" a="1"/>
  <c r="G1557" i="9" s="1"/>
  <c r="H1557" i="9"/>
  <c r="J1557" i="9" a="1"/>
  <c r="J1557" i="9" s="1"/>
  <c r="L1557" i="9"/>
  <c r="G1556" i="9" a="1"/>
  <c r="G1556" i="9" s="1"/>
  <c r="H1556" i="9"/>
  <c r="J1556" i="9" a="1"/>
  <c r="J1556" i="9" s="1"/>
  <c r="L1556" i="9"/>
  <c r="G1555" i="9" a="1"/>
  <c r="G1555" i="9" s="1"/>
  <c r="H1555" i="9"/>
  <c r="J1555" i="9" a="1"/>
  <c r="J1555" i="9" s="1"/>
  <c r="L1555" i="9"/>
  <c r="G1554" i="9" a="1"/>
  <c r="G1554" i="9" s="1"/>
  <c r="H1554" i="9"/>
  <c r="J1554" i="9" a="1"/>
  <c r="J1554" i="9" s="1"/>
  <c r="L1554" i="9"/>
  <c r="G1553" i="9" a="1"/>
  <c r="G1553" i="9" s="1"/>
  <c r="H1553" i="9"/>
  <c r="J1553" i="9" a="1"/>
  <c r="J1553" i="9" s="1"/>
  <c r="L1553" i="9"/>
  <c r="G1552" i="9" a="1"/>
  <c r="G1552" i="9" s="1"/>
  <c r="H1552" i="9"/>
  <c r="J1552" i="9" a="1"/>
  <c r="J1552" i="9" s="1"/>
  <c r="L1552" i="9"/>
  <c r="G1551" i="9" a="1"/>
  <c r="G1551" i="9" s="1"/>
  <c r="H1551" i="9"/>
  <c r="J1551" i="9" a="1"/>
  <c r="J1551" i="9" s="1"/>
  <c r="L1551" i="9"/>
  <c r="G1550" i="9" a="1"/>
  <c r="G1550" i="9" s="1"/>
  <c r="H1550" i="9"/>
  <c r="J1550" i="9" a="1"/>
  <c r="J1550" i="9" s="1"/>
  <c r="L1550" i="9"/>
  <c r="G1549" i="9" a="1"/>
  <c r="G1549" i="9" s="1"/>
  <c r="H1549" i="9"/>
  <c r="J1549" i="9" a="1"/>
  <c r="J1549" i="9" s="1"/>
  <c r="L1549" i="9"/>
  <c r="G1548" i="9" a="1"/>
  <c r="G1548" i="9" s="1"/>
  <c r="H1548" i="9"/>
  <c r="J1548" i="9" a="1"/>
  <c r="J1548" i="9" s="1"/>
  <c r="L1548" i="9"/>
  <c r="G1547" i="9" a="1"/>
  <c r="G1547" i="9" s="1"/>
  <c r="H1547" i="9"/>
  <c r="J1547" i="9" a="1"/>
  <c r="J1547" i="9" s="1"/>
  <c r="L1547" i="9"/>
  <c r="G1546" i="9" a="1"/>
  <c r="G1546" i="9" s="1"/>
  <c r="H1546" i="9"/>
  <c r="J1546" i="9" a="1"/>
  <c r="J1546" i="9" s="1"/>
  <c r="L1546" i="9"/>
  <c r="G1545" i="9" a="1"/>
  <c r="G1545" i="9" s="1"/>
  <c r="H1545" i="9"/>
  <c r="J1545" i="9" a="1"/>
  <c r="J1545" i="9" s="1"/>
  <c r="L1545" i="9"/>
  <c r="G1544" i="9" a="1"/>
  <c r="G1544" i="9" s="1"/>
  <c r="H1544" i="9"/>
  <c r="J1544" i="9" a="1"/>
  <c r="J1544" i="9" s="1"/>
  <c r="L1544" i="9"/>
  <c r="G1543" i="9" a="1"/>
  <c r="G1543" i="9" s="1"/>
  <c r="J1543" i="9" a="1"/>
  <c r="J1543" i="9" s="1"/>
  <c r="G1542" i="9" a="1"/>
  <c r="G1542" i="9" s="1"/>
  <c r="H1542" i="9"/>
  <c r="J1542" i="9" a="1"/>
  <c r="J1542" i="9" s="1"/>
  <c r="L1542" i="9"/>
  <c r="G1541" i="9" a="1"/>
  <c r="G1541" i="9" s="1"/>
  <c r="H1541" i="9"/>
  <c r="J1541" i="9" a="1"/>
  <c r="J1541" i="9" s="1"/>
  <c r="L1541" i="9"/>
  <c r="G1540" i="9" a="1"/>
  <c r="G1540" i="9" s="1"/>
  <c r="H1540" i="9"/>
  <c r="J1540" i="9" a="1"/>
  <c r="J1540" i="9" s="1"/>
  <c r="L1540" i="9"/>
  <c r="G1539" i="9" a="1"/>
  <c r="G1539" i="9" s="1"/>
  <c r="H1539" i="9"/>
  <c r="J1539" i="9" a="1"/>
  <c r="J1539" i="9" s="1"/>
  <c r="L1539" i="9"/>
  <c r="G1538" i="9" a="1"/>
  <c r="G1538" i="9" s="1"/>
  <c r="H1538" i="9"/>
  <c r="J1538" i="9" a="1"/>
  <c r="J1538" i="9" s="1"/>
  <c r="L1538" i="9"/>
  <c r="G1537" i="9" a="1"/>
  <c r="G1537" i="9" s="1"/>
  <c r="H1537" i="9"/>
  <c r="J1537" i="9" a="1"/>
  <c r="J1537" i="9" s="1"/>
  <c r="L1537" i="9"/>
  <c r="G1536" i="9" a="1"/>
  <c r="G1536" i="9" s="1"/>
  <c r="H1536" i="9"/>
  <c r="J1536" i="9" a="1"/>
  <c r="J1536" i="9" s="1"/>
  <c r="L1536" i="9"/>
  <c r="G1535" i="9" a="1"/>
  <c r="G1535" i="9" s="1"/>
  <c r="H1535" i="9"/>
  <c r="J1535" i="9" a="1"/>
  <c r="J1535" i="9" s="1"/>
  <c r="L1535" i="9"/>
  <c r="G1534" i="9" a="1"/>
  <c r="G1534" i="9" s="1"/>
  <c r="H1534" i="9"/>
  <c r="J1534" i="9" a="1"/>
  <c r="J1534" i="9" s="1"/>
  <c r="L1534" i="9"/>
  <c r="G1533" i="9" a="1"/>
  <c r="G1533" i="9" s="1"/>
  <c r="H1533" i="9"/>
  <c r="J1533" i="9" a="1"/>
  <c r="J1533" i="9" s="1"/>
  <c r="L1533" i="9"/>
  <c r="G1532" i="9" a="1"/>
  <c r="G1532" i="9" s="1"/>
  <c r="H1532" i="9"/>
  <c r="J1532" i="9" a="1"/>
  <c r="J1532" i="9" s="1"/>
  <c r="K1532" i="9" a="1"/>
  <c r="K1532" i="9" s="1"/>
  <c r="L1532" i="9"/>
  <c r="G1531" i="9" a="1"/>
  <c r="G1531" i="9" s="1"/>
  <c r="J1531" i="9" a="1"/>
  <c r="J1531" i="9" s="1"/>
  <c r="K1531" i="9" a="1"/>
  <c r="K1531" i="9" s="1"/>
  <c r="G1530" i="9" a="1"/>
  <c r="G1530" i="9" s="1"/>
  <c r="H1530" i="9"/>
  <c r="J1530" i="9" a="1"/>
  <c r="J1530" i="9" s="1"/>
  <c r="L1530" i="9"/>
  <c r="G1529" i="9" a="1"/>
  <c r="G1529" i="9" s="1"/>
  <c r="H1529" i="9"/>
  <c r="J1529" i="9" a="1"/>
  <c r="J1529" i="9" s="1"/>
  <c r="L1529" i="9"/>
  <c r="G1528" i="9" a="1"/>
  <c r="G1528" i="9" s="1"/>
  <c r="H1528" i="9"/>
  <c r="J1528" i="9" a="1"/>
  <c r="J1528" i="9" s="1"/>
  <c r="L1528" i="9"/>
  <c r="G1527" i="9" a="1"/>
  <c r="G1527" i="9" s="1"/>
  <c r="H1527" i="9"/>
  <c r="J1527" i="9" a="1"/>
  <c r="J1527" i="9" s="1"/>
  <c r="L1527" i="9"/>
  <c r="G1526" i="9" a="1"/>
  <c r="G1526" i="9" s="1"/>
  <c r="H1526" i="9"/>
  <c r="J1526" i="9" a="1"/>
  <c r="J1526" i="9" s="1"/>
  <c r="L1526" i="9"/>
  <c r="G1525" i="9" a="1"/>
  <c r="G1525" i="9" s="1"/>
  <c r="H1525" i="9"/>
  <c r="J1525" i="9" a="1"/>
  <c r="J1525" i="9" s="1"/>
  <c r="L1525" i="9"/>
  <c r="G1524" i="9" a="1"/>
  <c r="G1524" i="9" s="1"/>
  <c r="H1524" i="9"/>
  <c r="J1524" i="9" a="1"/>
  <c r="J1524" i="9" s="1"/>
  <c r="L1524" i="9"/>
  <c r="G1523" i="9" a="1"/>
  <c r="G1523" i="9" s="1"/>
  <c r="H1523" i="9"/>
  <c r="J1523" i="9" a="1"/>
  <c r="J1523" i="9" s="1"/>
  <c r="L1523" i="9"/>
  <c r="G1522" i="9" a="1"/>
  <c r="G1522" i="9" s="1"/>
  <c r="H1522" i="9"/>
  <c r="J1522" i="9" a="1"/>
  <c r="J1522" i="9" s="1"/>
  <c r="L1522" i="9"/>
  <c r="G1521" i="9" a="1"/>
  <c r="G1521" i="9" s="1"/>
  <c r="H1521" i="9"/>
  <c r="J1521" i="9" a="1"/>
  <c r="J1521" i="9" s="1"/>
  <c r="L1521" i="9"/>
  <c r="G1520" i="9" a="1"/>
  <c r="G1520" i="9" s="1"/>
  <c r="H1520" i="9"/>
  <c r="J1520" i="9" a="1"/>
  <c r="J1520" i="9" s="1"/>
  <c r="L1520" i="9"/>
  <c r="G1519" i="9" a="1"/>
  <c r="G1519" i="9" s="1"/>
  <c r="J1519" i="9" a="1"/>
  <c r="J1519" i="9" s="1"/>
  <c r="G1518" i="9" a="1"/>
  <c r="G1518" i="9" s="1"/>
  <c r="H1518" i="9"/>
  <c r="J1518" i="9" a="1"/>
  <c r="J1518" i="9" s="1"/>
  <c r="L1518" i="9"/>
  <c r="G1517" i="9" a="1"/>
  <c r="G1517" i="9" s="1"/>
  <c r="H1517" i="9"/>
  <c r="J1517" i="9" a="1"/>
  <c r="J1517" i="9" s="1"/>
  <c r="L1517" i="9"/>
  <c r="G1516" i="9" a="1"/>
  <c r="G1516" i="9" s="1"/>
  <c r="H1516" i="9"/>
  <c r="J1516" i="9" a="1"/>
  <c r="J1516" i="9" s="1"/>
  <c r="L1516" i="9"/>
  <c r="G1515" i="9" a="1"/>
  <c r="G1515" i="9" s="1"/>
  <c r="H1515" i="9"/>
  <c r="J1515" i="9" a="1"/>
  <c r="J1515" i="9" s="1"/>
  <c r="L1515" i="9"/>
  <c r="G1514" i="9" a="1"/>
  <c r="G1514" i="9" s="1"/>
  <c r="H1514" i="9"/>
  <c r="J1514" i="9" a="1"/>
  <c r="J1514" i="9" s="1"/>
  <c r="L1514" i="9"/>
  <c r="G1513" i="9" a="1"/>
  <c r="G1513" i="9" s="1"/>
  <c r="H1513" i="9"/>
  <c r="J1513" i="9" a="1"/>
  <c r="J1513" i="9" s="1"/>
  <c r="L1513" i="9"/>
  <c r="G1512" i="9" a="1"/>
  <c r="G1512" i="9" s="1"/>
  <c r="H1512" i="9"/>
  <c r="J1512" i="9" a="1"/>
  <c r="J1512" i="9" s="1"/>
  <c r="L1512" i="9"/>
  <c r="G1511" i="9" a="1"/>
  <c r="G1511" i="9" s="1"/>
  <c r="H1511" i="9"/>
  <c r="J1511" i="9" a="1"/>
  <c r="J1511" i="9" s="1"/>
  <c r="L1511" i="9"/>
  <c r="G1510" i="9" a="1"/>
  <c r="G1510" i="9" s="1"/>
  <c r="H1510" i="9"/>
  <c r="J1510" i="9" a="1"/>
  <c r="J1510" i="9" s="1"/>
  <c r="L1510" i="9"/>
  <c r="G1509" i="9" a="1"/>
  <c r="G1509" i="9" s="1"/>
  <c r="H1509" i="9"/>
  <c r="J1509" i="9" a="1"/>
  <c r="J1509" i="9" s="1"/>
  <c r="L1509" i="9"/>
  <c r="G1508" i="9" a="1"/>
  <c r="G1508" i="9" s="1"/>
  <c r="H1508" i="9"/>
  <c r="J1508" i="9" a="1"/>
  <c r="J1508" i="9" s="1"/>
  <c r="L1508" i="9"/>
  <c r="G1507" i="9" a="1"/>
  <c r="G1507" i="9" s="1"/>
  <c r="H1507" i="9"/>
  <c r="J1507" i="9" a="1"/>
  <c r="J1507" i="9" s="1"/>
  <c r="L1507" i="9"/>
  <c r="G1506" i="9" a="1"/>
  <c r="G1506" i="9" s="1"/>
  <c r="H1506" i="9"/>
  <c r="J1506" i="9" a="1"/>
  <c r="J1506" i="9" s="1"/>
  <c r="L1506" i="9"/>
  <c r="G1505" i="9" a="1"/>
  <c r="G1505" i="9" s="1"/>
  <c r="H1505" i="9"/>
  <c r="J1505" i="9" a="1"/>
  <c r="J1505" i="9" s="1"/>
  <c r="L1505" i="9"/>
  <c r="G1504" i="9" a="1"/>
  <c r="G1504" i="9" s="1"/>
  <c r="J1504" i="9" a="1"/>
  <c r="J1504" i="9" s="1"/>
  <c r="K1504" i="9" s="1" a="1"/>
  <c r="K1504" i="9" s="1"/>
  <c r="G1503" i="9" a="1"/>
  <c r="G1503" i="9" s="1"/>
  <c r="H1503" i="9"/>
  <c r="J1503" i="9" a="1"/>
  <c r="J1503" i="9" s="1"/>
  <c r="K1503" i="9" s="1" a="1"/>
  <c r="K1503" i="9" s="1"/>
  <c r="L1503" i="9"/>
  <c r="G1502" i="9" a="1"/>
  <c r="G1502" i="9" s="1"/>
  <c r="H1502" i="9"/>
  <c r="J1502" i="9" a="1"/>
  <c r="J1502" i="9" s="1"/>
  <c r="L1502" i="9"/>
  <c r="G1501" i="9" a="1"/>
  <c r="G1501" i="9" s="1"/>
  <c r="H1501" i="9"/>
  <c r="J1501" i="9" a="1"/>
  <c r="J1501" i="9" s="1"/>
  <c r="L1501" i="9"/>
  <c r="G1500" i="9" a="1"/>
  <c r="G1500" i="9" s="1"/>
  <c r="H1500" i="9"/>
  <c r="J1500" i="9" a="1"/>
  <c r="J1500" i="9" s="1"/>
  <c r="L1500" i="9"/>
  <c r="G1499" i="9" a="1"/>
  <c r="G1499" i="9" s="1"/>
  <c r="H1499" i="9"/>
  <c r="J1499" i="9" a="1"/>
  <c r="J1499" i="9" s="1"/>
  <c r="L1499" i="9"/>
  <c r="G1498" i="9" a="1"/>
  <c r="G1498" i="9" s="1"/>
  <c r="H1498" i="9"/>
  <c r="J1498" i="9" a="1"/>
  <c r="J1498" i="9" s="1"/>
  <c r="L1498" i="9"/>
  <c r="G1497" i="9" a="1"/>
  <c r="G1497" i="9" s="1"/>
  <c r="H1497" i="9"/>
  <c r="J1497" i="9" a="1"/>
  <c r="J1497" i="9" s="1"/>
  <c r="L1497" i="9"/>
  <c r="G1496" i="9" a="1"/>
  <c r="G1496" i="9" s="1"/>
  <c r="H1496" i="9"/>
  <c r="J1496" i="9" a="1"/>
  <c r="J1496" i="9" s="1"/>
  <c r="L1496" i="9"/>
  <c r="G1495" i="9" a="1"/>
  <c r="G1495" i="9" s="1"/>
  <c r="H1495" i="9"/>
  <c r="J1495" i="9" a="1"/>
  <c r="J1495" i="9" s="1"/>
  <c r="L1495" i="9"/>
  <c r="G1494" i="9" a="1"/>
  <c r="G1494" i="9" s="1"/>
  <c r="H1494" i="9"/>
  <c r="J1494" i="9" a="1"/>
  <c r="J1494" i="9" s="1"/>
  <c r="L1494" i="9"/>
  <c r="G1493" i="9" a="1"/>
  <c r="G1493" i="9" s="1"/>
  <c r="J1493" i="9" a="1"/>
  <c r="J1493" i="9" s="1"/>
  <c r="G1492" i="9" a="1"/>
  <c r="G1492" i="9" s="1"/>
  <c r="H1492" i="9"/>
  <c r="J1492" i="9" a="1"/>
  <c r="J1492" i="9" s="1"/>
  <c r="L1492" i="9"/>
  <c r="G1491" i="9" a="1"/>
  <c r="G1491" i="9" s="1"/>
  <c r="H1491" i="9"/>
  <c r="J1491" i="9" a="1"/>
  <c r="J1491" i="9" s="1"/>
  <c r="L1491" i="9"/>
  <c r="G1490" i="9" a="1"/>
  <c r="G1490" i="9" s="1"/>
  <c r="H1490" i="9"/>
  <c r="J1490" i="9" a="1"/>
  <c r="J1490" i="9" s="1"/>
  <c r="L1490" i="9"/>
  <c r="G1489" i="9" a="1"/>
  <c r="G1489" i="9" s="1"/>
  <c r="H1489" i="9"/>
  <c r="J1489" i="9" a="1"/>
  <c r="J1489" i="9" s="1"/>
  <c r="L1489" i="9"/>
  <c r="G1488" i="9" a="1"/>
  <c r="G1488" i="9" s="1"/>
  <c r="H1488" i="9"/>
  <c r="J1488" i="9" a="1"/>
  <c r="J1488" i="9" s="1"/>
  <c r="L1488" i="9"/>
  <c r="G1487" i="9" a="1"/>
  <c r="G1487" i="9" s="1"/>
  <c r="H1487" i="9"/>
  <c r="J1487" i="9" a="1"/>
  <c r="J1487" i="9" s="1"/>
  <c r="L1487" i="9"/>
  <c r="G1486" i="9" a="1"/>
  <c r="G1486" i="9" s="1"/>
  <c r="H1486" i="9"/>
  <c r="J1486" i="9" a="1"/>
  <c r="J1486" i="9" s="1"/>
  <c r="L1486" i="9"/>
  <c r="G1485" i="9" a="1"/>
  <c r="G1485" i="9" s="1"/>
  <c r="H1485" i="9"/>
  <c r="J1485" i="9" a="1"/>
  <c r="J1485" i="9" s="1"/>
  <c r="L1485" i="9"/>
  <c r="G1484" i="9" a="1"/>
  <c r="G1484" i="9" s="1"/>
  <c r="H1484" i="9"/>
  <c r="J1484" i="9" a="1"/>
  <c r="J1484" i="9" s="1"/>
  <c r="L1484" i="9"/>
  <c r="G1483" i="9" a="1"/>
  <c r="G1483" i="9" s="1"/>
  <c r="H1483" i="9"/>
  <c r="J1483" i="9" a="1"/>
  <c r="J1483" i="9" s="1"/>
  <c r="L1483" i="9"/>
  <c r="G1482" i="9" a="1"/>
  <c r="G1482" i="9" s="1"/>
  <c r="H1482" i="9"/>
  <c r="J1482" i="9" a="1"/>
  <c r="J1482" i="9" s="1"/>
  <c r="L1482" i="9"/>
  <c r="G1481" i="9" a="1"/>
  <c r="G1481" i="9" s="1"/>
  <c r="H1481" i="9"/>
  <c r="J1481" i="9" a="1"/>
  <c r="J1481" i="9" s="1"/>
  <c r="L1481" i="9"/>
  <c r="G1480" i="9" a="1"/>
  <c r="G1480" i="9" s="1"/>
  <c r="H1480" i="9"/>
  <c r="J1480" i="9" a="1"/>
  <c r="J1480" i="9" s="1"/>
  <c r="L1480" i="9"/>
  <c r="G1479" i="9" a="1"/>
  <c r="G1479" i="9" s="1"/>
  <c r="H1479" i="9"/>
  <c r="J1479" i="9" a="1"/>
  <c r="J1479" i="9" s="1"/>
  <c r="L1479" i="9"/>
  <c r="G1478" i="9" a="1"/>
  <c r="G1478" i="9" s="1"/>
  <c r="J1478" i="9" a="1"/>
  <c r="J1478" i="9" s="1"/>
  <c r="G1477" i="9" a="1"/>
  <c r="G1477" i="9" s="1"/>
  <c r="H1477" i="9"/>
  <c r="J1477" i="9" a="1"/>
  <c r="J1477" i="9" s="1"/>
  <c r="L1477" i="9"/>
  <c r="G1476" i="9" a="1"/>
  <c r="G1476" i="9" s="1"/>
  <c r="H1476" i="9"/>
  <c r="J1476" i="9" a="1"/>
  <c r="J1476" i="9" s="1"/>
  <c r="L1476" i="9"/>
  <c r="G1475" i="9" a="1"/>
  <c r="G1475" i="9" s="1"/>
  <c r="H1475" i="9"/>
  <c r="J1475" i="9" a="1"/>
  <c r="J1475" i="9" s="1"/>
  <c r="L1475" i="9"/>
  <c r="G1474" i="9" a="1"/>
  <c r="G1474" i="9" s="1"/>
  <c r="H1474" i="9"/>
  <c r="J1474" i="9" a="1"/>
  <c r="J1474" i="9" s="1"/>
  <c r="L1474" i="9"/>
  <c r="G1473" i="9" a="1"/>
  <c r="G1473" i="9" s="1"/>
  <c r="H1473" i="9"/>
  <c r="J1473" i="9" a="1"/>
  <c r="J1473" i="9" s="1"/>
  <c r="L1473" i="9"/>
  <c r="G1472" i="9" a="1"/>
  <c r="G1472" i="9" s="1"/>
  <c r="H1472" i="9"/>
  <c r="J1472" i="9" a="1"/>
  <c r="J1472" i="9" s="1"/>
  <c r="L1472" i="9"/>
  <c r="G1471" i="9" a="1"/>
  <c r="G1471" i="9" s="1"/>
  <c r="H1471" i="9"/>
  <c r="J1471" i="9" a="1"/>
  <c r="J1471" i="9" s="1"/>
  <c r="L1471" i="9"/>
  <c r="G1470" i="9" a="1"/>
  <c r="G1470" i="9" s="1"/>
  <c r="H1470" i="9"/>
  <c r="J1470" i="9" a="1"/>
  <c r="J1470" i="9" s="1"/>
  <c r="L1470" i="9"/>
  <c r="G1469" i="9" a="1"/>
  <c r="G1469" i="9" s="1"/>
  <c r="H1469" i="9"/>
  <c r="J1469" i="9" a="1"/>
  <c r="J1469" i="9" s="1"/>
  <c r="L1469" i="9"/>
  <c r="G1468" i="9" a="1"/>
  <c r="G1468" i="9" s="1"/>
  <c r="H1468" i="9"/>
  <c r="J1468" i="9" a="1"/>
  <c r="J1468" i="9" s="1"/>
  <c r="L1468" i="9"/>
  <c r="G1467" i="9" a="1"/>
  <c r="G1467" i="9" s="1"/>
  <c r="H1467" i="9"/>
  <c r="J1467" i="9" a="1"/>
  <c r="J1467" i="9" s="1"/>
  <c r="L1467" i="9"/>
  <c r="G1466" i="9" a="1"/>
  <c r="G1466" i="9" s="1"/>
  <c r="H1466" i="9"/>
  <c r="J1466" i="9" a="1"/>
  <c r="J1466" i="9" s="1"/>
  <c r="L1466" i="9"/>
  <c r="G1465" i="9" a="1"/>
  <c r="G1465" i="9" s="1"/>
  <c r="H1465" i="9"/>
  <c r="J1465" i="9" a="1"/>
  <c r="J1465" i="9" s="1"/>
  <c r="L1465" i="9"/>
  <c r="G1464" i="9" a="1"/>
  <c r="G1464" i="9" s="1"/>
  <c r="H1464" i="9"/>
  <c r="J1464" i="9" a="1"/>
  <c r="J1464" i="9" s="1"/>
  <c r="L1464" i="9"/>
  <c r="G1463" i="9" a="1"/>
  <c r="G1463" i="9" s="1"/>
  <c r="J1463" i="9" a="1"/>
  <c r="J1463" i="9" s="1"/>
  <c r="G1462" i="9" a="1"/>
  <c r="G1462" i="9" s="1"/>
  <c r="H1462" i="9"/>
  <c r="J1462" i="9" a="1"/>
  <c r="J1462" i="9" s="1"/>
  <c r="L1462" i="9"/>
  <c r="G1461" i="9" a="1"/>
  <c r="G1461" i="9" s="1"/>
  <c r="H1461" i="9"/>
  <c r="J1461" i="9" a="1"/>
  <c r="J1461" i="9" s="1"/>
  <c r="L1461" i="9"/>
  <c r="G1460" i="9" a="1"/>
  <c r="G1460" i="9" s="1"/>
  <c r="H1460" i="9"/>
  <c r="J1460" i="9" a="1"/>
  <c r="J1460" i="9" s="1"/>
  <c r="L1460" i="9"/>
  <c r="G1459" i="9" a="1"/>
  <c r="G1459" i="9" s="1"/>
  <c r="H1459" i="9"/>
  <c r="J1459" i="9" a="1"/>
  <c r="J1459" i="9" s="1"/>
  <c r="L1459" i="9"/>
  <c r="G1458" i="9" a="1"/>
  <c r="G1458" i="9" s="1"/>
  <c r="H1458" i="9"/>
  <c r="J1458" i="9" a="1"/>
  <c r="J1458" i="9" s="1"/>
  <c r="L1458" i="9"/>
  <c r="G1457" i="9" a="1"/>
  <c r="G1457" i="9" s="1"/>
  <c r="H1457" i="9"/>
  <c r="J1457" i="9" a="1"/>
  <c r="J1457" i="9" s="1"/>
  <c r="L1457" i="9"/>
  <c r="G1456" i="9" a="1"/>
  <c r="G1456" i="9" s="1"/>
  <c r="H1456" i="9"/>
  <c r="J1456" i="9" a="1"/>
  <c r="J1456" i="9" s="1"/>
  <c r="L1456" i="9"/>
  <c r="G1455" i="9" a="1"/>
  <c r="G1455" i="9" s="1"/>
  <c r="H1455" i="9"/>
  <c r="J1455" i="9" a="1"/>
  <c r="J1455" i="9" s="1"/>
  <c r="L1455" i="9"/>
  <c r="G1454" i="9" a="1"/>
  <c r="G1454" i="9" s="1"/>
  <c r="H1454" i="9"/>
  <c r="J1454" i="9" a="1"/>
  <c r="J1454" i="9" s="1"/>
  <c r="L1454" i="9"/>
  <c r="G1453" i="9" a="1"/>
  <c r="G1453" i="9" s="1"/>
  <c r="H1453" i="9"/>
  <c r="J1453" i="9" a="1"/>
  <c r="J1453" i="9" s="1"/>
  <c r="L1453" i="9"/>
  <c r="G1452" i="9" a="1"/>
  <c r="G1452" i="9" s="1"/>
  <c r="H1452" i="9"/>
  <c r="J1452" i="9" a="1"/>
  <c r="J1452" i="9" s="1"/>
  <c r="L1452" i="9"/>
  <c r="G1451" i="9" a="1"/>
  <c r="G1451" i="9" s="1"/>
  <c r="J1451" i="9" a="1"/>
  <c r="J1451" i="9" s="1"/>
  <c r="G1450" i="9" a="1"/>
  <c r="G1450" i="9" s="1"/>
  <c r="H1450" i="9"/>
  <c r="J1450" i="9" a="1"/>
  <c r="J1450" i="9" s="1"/>
  <c r="L1450" i="9"/>
  <c r="G1449" i="9" a="1"/>
  <c r="G1449" i="9" s="1"/>
  <c r="H1449" i="9"/>
  <c r="J1449" i="9" a="1"/>
  <c r="J1449" i="9" s="1"/>
  <c r="L1449" i="9"/>
  <c r="G1448" i="9" a="1"/>
  <c r="G1448" i="9" s="1"/>
  <c r="H1448" i="9"/>
  <c r="J1448" i="9" a="1"/>
  <c r="J1448" i="9" s="1"/>
  <c r="L1448" i="9"/>
  <c r="G1447" i="9" a="1"/>
  <c r="G1447" i="9" s="1"/>
  <c r="H1447" i="9"/>
  <c r="J1447" i="9" a="1"/>
  <c r="J1447" i="9" s="1"/>
  <c r="L1447" i="9"/>
  <c r="G1446" i="9" a="1"/>
  <c r="G1446" i="9" s="1"/>
  <c r="H1446" i="9"/>
  <c r="J1446" i="9" a="1"/>
  <c r="J1446" i="9" s="1"/>
  <c r="L1446" i="9"/>
  <c r="G1445" i="9" a="1"/>
  <c r="G1445" i="9" s="1"/>
  <c r="H1445" i="9"/>
  <c r="J1445" i="9" a="1"/>
  <c r="J1445" i="9" s="1"/>
  <c r="L1445" i="9"/>
  <c r="G1444" i="9" a="1"/>
  <c r="G1444" i="9" s="1"/>
  <c r="H1444" i="9"/>
  <c r="J1444" i="9" a="1"/>
  <c r="J1444" i="9" s="1"/>
  <c r="L1444" i="9"/>
  <c r="G1443" i="9" a="1"/>
  <c r="G1443" i="9" s="1"/>
  <c r="J1443" i="9" a="1"/>
  <c r="J1443" i="9" s="1"/>
  <c r="G1442" i="9" a="1"/>
  <c r="G1442" i="9" s="1"/>
  <c r="H1442" i="9"/>
  <c r="J1442" i="9" a="1"/>
  <c r="J1442" i="9" s="1"/>
  <c r="L1442" i="9"/>
  <c r="G1441" i="9" a="1"/>
  <c r="G1441" i="9" s="1"/>
  <c r="H1441" i="9"/>
  <c r="J1441" i="9" a="1"/>
  <c r="J1441" i="9" s="1"/>
  <c r="L1441" i="9"/>
  <c r="G1440" i="9" a="1"/>
  <c r="G1440" i="9" s="1"/>
  <c r="H1440" i="9"/>
  <c r="J1440" i="9" a="1"/>
  <c r="J1440" i="9" s="1"/>
  <c r="L1440" i="9"/>
  <c r="G1439" i="9" a="1"/>
  <c r="G1439" i="9" s="1"/>
  <c r="H1439" i="9"/>
  <c r="J1439" i="9" a="1"/>
  <c r="J1439" i="9" s="1"/>
  <c r="L1439" i="9"/>
  <c r="G1438" i="9" a="1"/>
  <c r="G1438" i="9" s="1"/>
  <c r="H1438" i="9"/>
  <c r="J1438" i="9" a="1"/>
  <c r="J1438" i="9" s="1"/>
  <c r="L1438" i="9"/>
  <c r="G1437" i="9" a="1"/>
  <c r="G1437" i="9" s="1"/>
  <c r="H1437" i="9"/>
  <c r="J1437" i="9" a="1"/>
  <c r="J1437" i="9" s="1"/>
  <c r="L1437" i="9"/>
  <c r="G1436" i="9" a="1"/>
  <c r="G1436" i="9" s="1"/>
  <c r="H1436" i="9"/>
  <c r="J1436" i="9" a="1"/>
  <c r="J1436" i="9" s="1"/>
  <c r="L1436" i="9"/>
  <c r="G1435" i="9" a="1"/>
  <c r="G1435" i="9" s="1"/>
  <c r="H1435" i="9"/>
  <c r="J1435" i="9" a="1"/>
  <c r="J1435" i="9" s="1"/>
  <c r="L1435" i="9"/>
  <c r="G1434" i="9" a="1"/>
  <c r="G1434" i="9" s="1"/>
  <c r="H1434" i="9"/>
  <c r="J1434" i="9" a="1"/>
  <c r="J1434" i="9" s="1"/>
  <c r="L1434" i="9"/>
  <c r="G1433" i="9" a="1"/>
  <c r="G1433" i="9" s="1"/>
  <c r="H1433" i="9"/>
  <c r="J1433" i="9" a="1"/>
  <c r="J1433" i="9" s="1"/>
  <c r="L1433" i="9"/>
  <c r="G1432" i="9" a="1"/>
  <c r="G1432" i="9" s="1"/>
  <c r="H1432" i="9"/>
  <c r="J1432" i="9" a="1"/>
  <c r="J1432" i="9" s="1"/>
  <c r="L1432" i="9"/>
  <c r="G1431" i="9" a="1"/>
  <c r="G1431" i="9" s="1"/>
  <c r="J1431" i="9" a="1"/>
  <c r="J1431" i="9" s="1"/>
  <c r="G1430" i="9" a="1"/>
  <c r="G1430" i="9" s="1"/>
  <c r="H1430" i="9"/>
  <c r="J1430" i="9" a="1"/>
  <c r="J1430" i="9" s="1"/>
  <c r="L1430" i="9"/>
  <c r="G1429" i="9" a="1"/>
  <c r="G1429" i="9" s="1"/>
  <c r="H1429" i="9"/>
  <c r="J1429" i="9" a="1"/>
  <c r="J1429" i="9" s="1"/>
  <c r="L1429" i="9"/>
  <c r="G1428" i="9" a="1"/>
  <c r="G1428" i="9" s="1"/>
  <c r="H1428" i="9"/>
  <c r="J1428" i="9" a="1"/>
  <c r="J1428" i="9" s="1"/>
  <c r="L1428" i="9"/>
  <c r="G1427" i="9" a="1"/>
  <c r="G1427" i="9" s="1"/>
  <c r="H1427" i="9"/>
  <c r="J1427" i="9" a="1"/>
  <c r="J1427" i="9" s="1"/>
  <c r="L1427" i="9"/>
  <c r="G1426" i="9" a="1"/>
  <c r="G1426" i="9" s="1"/>
  <c r="H1426" i="9"/>
  <c r="J1426" i="9" a="1"/>
  <c r="J1426" i="9" s="1"/>
  <c r="L1426" i="9"/>
  <c r="G1425" i="9" a="1"/>
  <c r="G1425" i="9" s="1"/>
  <c r="H1425" i="9"/>
  <c r="J1425" i="9" a="1"/>
  <c r="J1425" i="9" s="1"/>
  <c r="L1425" i="9"/>
  <c r="G1424" i="9" a="1"/>
  <c r="G1424" i="9" s="1"/>
  <c r="H1424" i="9"/>
  <c r="J1424" i="9" a="1"/>
  <c r="J1424" i="9" s="1"/>
  <c r="L1424" i="9"/>
  <c r="G1423" i="9" a="1"/>
  <c r="G1423" i="9" s="1"/>
  <c r="H1423" i="9"/>
  <c r="J1423" i="9" a="1"/>
  <c r="J1423" i="9" s="1"/>
  <c r="L1423" i="9"/>
  <c r="G1422" i="9" a="1"/>
  <c r="G1422" i="9" s="1"/>
  <c r="H1422" i="9"/>
  <c r="J1422" i="9" a="1"/>
  <c r="J1422" i="9" s="1"/>
  <c r="L1422" i="9"/>
  <c r="G1421" i="9" a="1"/>
  <c r="G1421" i="9" s="1"/>
  <c r="H1421" i="9"/>
  <c r="J1421" i="9" a="1"/>
  <c r="J1421" i="9" s="1"/>
  <c r="L1421" i="9"/>
  <c r="G1420" i="9" a="1"/>
  <c r="G1420" i="9" s="1"/>
  <c r="H1420" i="9"/>
  <c r="J1420" i="9" a="1"/>
  <c r="J1420" i="9" s="1"/>
  <c r="L1420" i="9"/>
  <c r="G1419" i="9" a="1"/>
  <c r="G1419" i="9" s="1"/>
  <c r="H1419" i="9"/>
  <c r="J1419" i="9" a="1"/>
  <c r="J1419" i="9" s="1"/>
  <c r="L1419" i="9"/>
  <c r="G1418" i="9" a="1"/>
  <c r="G1418" i="9" s="1"/>
  <c r="J1418" i="9" a="1"/>
  <c r="J1418" i="9" s="1"/>
  <c r="G1417" i="9" a="1"/>
  <c r="G1417" i="9" s="1"/>
  <c r="H1417" i="9"/>
  <c r="J1417" i="9" a="1"/>
  <c r="J1417" i="9" s="1"/>
  <c r="L1417" i="9"/>
  <c r="G1416" i="9" a="1"/>
  <c r="G1416" i="9" s="1"/>
  <c r="H1416" i="9"/>
  <c r="J1416" i="9" a="1"/>
  <c r="J1416" i="9" s="1"/>
  <c r="L1416" i="9"/>
  <c r="G1415" i="9" a="1"/>
  <c r="G1415" i="9" s="1"/>
  <c r="H1415" i="9"/>
  <c r="J1415" i="9" a="1"/>
  <c r="J1415" i="9" s="1"/>
  <c r="L1415" i="9"/>
  <c r="G1414" i="9" a="1"/>
  <c r="G1414" i="9" s="1"/>
  <c r="H1414" i="9"/>
  <c r="J1414" i="9" a="1"/>
  <c r="J1414" i="9" s="1"/>
  <c r="L1414" i="9"/>
  <c r="G1413" i="9" a="1"/>
  <c r="G1413" i="9" s="1"/>
  <c r="H1413" i="9"/>
  <c r="J1413" i="9" a="1"/>
  <c r="J1413" i="9" s="1"/>
  <c r="L1413" i="9"/>
  <c r="G1412" i="9" a="1"/>
  <c r="G1412" i="9" s="1"/>
  <c r="H1412" i="9"/>
  <c r="J1412" i="9" a="1"/>
  <c r="J1412" i="9" s="1"/>
  <c r="L1412" i="9"/>
  <c r="G1411" i="9" a="1"/>
  <c r="G1411" i="9" s="1"/>
  <c r="H1411" i="9"/>
  <c r="J1411" i="9" a="1"/>
  <c r="J1411" i="9" s="1"/>
  <c r="L1411" i="9"/>
  <c r="G1410" i="9" a="1"/>
  <c r="G1410" i="9" s="1"/>
  <c r="H1410" i="9"/>
  <c r="J1410" i="9" a="1"/>
  <c r="J1410" i="9" s="1"/>
  <c r="L1410" i="9"/>
  <c r="G1409" i="9" a="1"/>
  <c r="G1409" i="9" s="1"/>
  <c r="H1409" i="9"/>
  <c r="J1409" i="9" a="1"/>
  <c r="J1409" i="9" s="1"/>
  <c r="L1409" i="9"/>
  <c r="G1408" i="9" a="1"/>
  <c r="G1408" i="9" s="1"/>
  <c r="J1408" i="9" a="1"/>
  <c r="J1408" i="9" s="1"/>
  <c r="G1407" i="9" a="1"/>
  <c r="G1407" i="9" s="1"/>
  <c r="H1407" i="9"/>
  <c r="J1407" i="9" a="1"/>
  <c r="J1407" i="9" s="1"/>
  <c r="L1407" i="9"/>
  <c r="G1406" i="9" a="1"/>
  <c r="G1406" i="9" s="1"/>
  <c r="H1406" i="9"/>
  <c r="J1406" i="9" a="1"/>
  <c r="J1406" i="9" s="1"/>
  <c r="L1406" i="9"/>
  <c r="G1405" i="9" a="1"/>
  <c r="G1405" i="9" s="1"/>
  <c r="H1405" i="9"/>
  <c r="J1405" i="9" a="1"/>
  <c r="J1405" i="9" s="1"/>
  <c r="L1405" i="9"/>
  <c r="G1404" i="9" a="1"/>
  <c r="G1404" i="9" s="1"/>
  <c r="H1404" i="9"/>
  <c r="J1404" i="9" a="1"/>
  <c r="J1404" i="9" s="1"/>
  <c r="L1404" i="9"/>
  <c r="G1403" i="9" a="1"/>
  <c r="G1403" i="9" s="1"/>
  <c r="H1403" i="9"/>
  <c r="J1403" i="9" a="1"/>
  <c r="J1403" i="9" s="1"/>
  <c r="L1403" i="9"/>
  <c r="G1402" i="9" a="1"/>
  <c r="G1402" i="9" s="1"/>
  <c r="H1402" i="9"/>
  <c r="J1402" i="9" a="1"/>
  <c r="J1402" i="9" s="1"/>
  <c r="L1402" i="9"/>
  <c r="G1401" i="9" a="1"/>
  <c r="G1401" i="9" s="1"/>
  <c r="H1401" i="9"/>
  <c r="J1401" i="9" a="1"/>
  <c r="J1401" i="9" s="1"/>
  <c r="L1401" i="9"/>
  <c r="G1400" i="9" a="1"/>
  <c r="G1400" i="9" s="1"/>
  <c r="H1400" i="9"/>
  <c r="J1400" i="9" a="1"/>
  <c r="J1400" i="9" s="1"/>
  <c r="L1400" i="9"/>
  <c r="G1399" i="9" a="1"/>
  <c r="G1399" i="9" s="1"/>
  <c r="H1399" i="9"/>
  <c r="J1399" i="9" a="1"/>
  <c r="J1399" i="9" s="1"/>
  <c r="L1399" i="9"/>
  <c r="G1398" i="9" a="1"/>
  <c r="G1398" i="9" s="1"/>
  <c r="H1398" i="9"/>
  <c r="J1398" i="9" a="1"/>
  <c r="J1398" i="9" s="1"/>
  <c r="L1398" i="9"/>
  <c r="G1397" i="9" a="1"/>
  <c r="G1397" i="9" s="1"/>
  <c r="H1397" i="9"/>
  <c r="J1397" i="9" a="1"/>
  <c r="J1397" i="9" s="1"/>
  <c r="L1397" i="9"/>
  <c r="G1396" i="9" a="1"/>
  <c r="G1396" i="9" s="1"/>
  <c r="H1396" i="9"/>
  <c r="J1396" i="9" a="1"/>
  <c r="J1396" i="9" s="1"/>
  <c r="L1396" i="9"/>
  <c r="G1395" i="9" a="1"/>
  <c r="G1395" i="9" s="1"/>
  <c r="H1395" i="9"/>
  <c r="J1395" i="9" a="1"/>
  <c r="J1395" i="9" s="1"/>
  <c r="L1395" i="9"/>
  <c r="G1394" i="9" a="1"/>
  <c r="G1394" i="9" s="1"/>
  <c r="J1394" i="9" a="1"/>
  <c r="J1394" i="9" s="1"/>
  <c r="G1393" i="9" a="1"/>
  <c r="G1393" i="9" s="1"/>
  <c r="H1393" i="9"/>
  <c r="J1393" i="9" a="1"/>
  <c r="J1393" i="9" s="1"/>
  <c r="L1393" i="9"/>
  <c r="G1392" i="9" a="1"/>
  <c r="G1392" i="9" s="1"/>
  <c r="H1392" i="9"/>
  <c r="J1392" i="9" a="1"/>
  <c r="J1392" i="9" s="1"/>
  <c r="L1392" i="9"/>
  <c r="G1391" i="9" a="1"/>
  <c r="G1391" i="9" s="1"/>
  <c r="H1391" i="9"/>
  <c r="J1391" i="9" a="1"/>
  <c r="J1391" i="9" s="1"/>
  <c r="L1391" i="9"/>
  <c r="G1390" i="9" a="1"/>
  <c r="G1390" i="9" s="1"/>
  <c r="H1390" i="9"/>
  <c r="J1390" i="9" a="1"/>
  <c r="J1390" i="9" s="1"/>
  <c r="L1390" i="9"/>
  <c r="G1389" i="9" a="1"/>
  <c r="G1389" i="9" s="1"/>
  <c r="H1389" i="9"/>
  <c r="J1389" i="9" a="1"/>
  <c r="J1389" i="9" s="1"/>
  <c r="L1389" i="9"/>
  <c r="G1388" i="9" a="1"/>
  <c r="G1388" i="9" s="1"/>
  <c r="H1388" i="9"/>
  <c r="J1388" i="9" a="1"/>
  <c r="J1388" i="9" s="1"/>
  <c r="L1388" i="9"/>
  <c r="G1387" i="9" a="1"/>
  <c r="G1387" i="9" s="1"/>
  <c r="H1387" i="9"/>
  <c r="J1387" i="9" a="1"/>
  <c r="J1387" i="9" s="1"/>
  <c r="L1387" i="9"/>
  <c r="G1386" i="9" a="1"/>
  <c r="G1386" i="9" s="1"/>
  <c r="H1386" i="9"/>
  <c r="J1386" i="9" a="1"/>
  <c r="J1386" i="9" s="1"/>
  <c r="L1386" i="9"/>
  <c r="G1385" i="9" a="1"/>
  <c r="G1385" i="9" s="1"/>
  <c r="J1385" i="9" a="1"/>
  <c r="J1385" i="9" s="1"/>
  <c r="G1384" i="9" a="1"/>
  <c r="G1384" i="9" s="1"/>
  <c r="H1384" i="9"/>
  <c r="J1384" i="9" a="1"/>
  <c r="J1384" i="9" s="1"/>
  <c r="L1384" i="9"/>
  <c r="G1383" i="9" a="1"/>
  <c r="G1383" i="9" s="1"/>
  <c r="H1383" i="9"/>
  <c r="J1383" i="9" a="1"/>
  <c r="J1383" i="9" s="1"/>
  <c r="L1383" i="9"/>
  <c r="G1382" i="9" a="1"/>
  <c r="G1382" i="9" s="1"/>
  <c r="H1382" i="9"/>
  <c r="J1382" i="9" a="1"/>
  <c r="J1382" i="9" s="1"/>
  <c r="L1382" i="9"/>
  <c r="G1381" i="9" a="1"/>
  <c r="G1381" i="9" s="1"/>
  <c r="H1381" i="9"/>
  <c r="J1381" i="9" a="1"/>
  <c r="J1381" i="9" s="1"/>
  <c r="L1381" i="9"/>
  <c r="G1380" i="9" a="1"/>
  <c r="G1380" i="9" s="1"/>
  <c r="H1380" i="9"/>
  <c r="J1380" i="9" a="1"/>
  <c r="J1380" i="9" s="1"/>
  <c r="L1380" i="9"/>
  <c r="G1379" i="9" a="1"/>
  <c r="G1379" i="9" s="1"/>
  <c r="H1379" i="9"/>
  <c r="J1379" i="9" a="1"/>
  <c r="J1379" i="9" s="1"/>
  <c r="L1379" i="9"/>
  <c r="G1378" i="9" a="1"/>
  <c r="G1378" i="9" s="1"/>
  <c r="H1378" i="9"/>
  <c r="J1378" i="9" a="1"/>
  <c r="J1378" i="9" s="1"/>
  <c r="L1378" i="9"/>
  <c r="G1377" i="9" a="1"/>
  <c r="G1377" i="9" s="1"/>
  <c r="J1377" i="9" a="1"/>
  <c r="J1377" i="9" s="1"/>
  <c r="K1377" i="9" s="1" a="1"/>
  <c r="K1377" i="9" s="1"/>
  <c r="G1376" i="9" a="1"/>
  <c r="G1376" i="9" s="1"/>
  <c r="H1376" i="9"/>
  <c r="J1376" i="9" a="1"/>
  <c r="J1376" i="9" s="1"/>
  <c r="K1376" i="9" s="1" a="1"/>
  <c r="K1376" i="9" s="1"/>
  <c r="L1376" i="9"/>
  <c r="G1375" i="9" a="1"/>
  <c r="G1375" i="9" s="1"/>
  <c r="H1375" i="9"/>
  <c r="J1375" i="9" a="1"/>
  <c r="J1375" i="9" s="1"/>
  <c r="L1375" i="9"/>
  <c r="G1374" i="9" a="1"/>
  <c r="G1374" i="9" s="1"/>
  <c r="H1374" i="9"/>
  <c r="J1374" i="9" a="1"/>
  <c r="J1374" i="9" s="1"/>
  <c r="L1374" i="9"/>
  <c r="G1373" i="9" a="1"/>
  <c r="G1373" i="9" s="1"/>
  <c r="H1373" i="9"/>
  <c r="J1373" i="9" a="1"/>
  <c r="J1373" i="9" s="1"/>
  <c r="L1373" i="9"/>
  <c r="G1372" i="9" a="1"/>
  <c r="G1372" i="9" s="1"/>
  <c r="H1372" i="9"/>
  <c r="J1372" i="9" a="1"/>
  <c r="J1372" i="9" s="1"/>
  <c r="L1372" i="9"/>
  <c r="G1371" i="9" a="1"/>
  <c r="G1371" i="9" s="1"/>
  <c r="H1371" i="9"/>
  <c r="J1371" i="9" a="1"/>
  <c r="J1371" i="9" s="1"/>
  <c r="L1371" i="9"/>
  <c r="G1370" i="9" a="1"/>
  <c r="G1370" i="9" s="1"/>
  <c r="H1370" i="9"/>
  <c r="J1370" i="9" a="1"/>
  <c r="J1370" i="9" s="1"/>
  <c r="L1370" i="9"/>
  <c r="G1369" i="9" a="1"/>
  <c r="G1369" i="9" s="1"/>
  <c r="H1369" i="9"/>
  <c r="J1369" i="9" a="1"/>
  <c r="J1369" i="9" s="1"/>
  <c r="L1369" i="9"/>
  <c r="G1368" i="9" a="1"/>
  <c r="G1368" i="9" s="1"/>
  <c r="H1368" i="9"/>
  <c r="J1368" i="9" a="1"/>
  <c r="J1368" i="9" s="1"/>
  <c r="L1368" i="9"/>
  <c r="G1367" i="9" a="1"/>
  <c r="G1367" i="9" s="1"/>
  <c r="H1367" i="9"/>
  <c r="J1367" i="9" a="1"/>
  <c r="J1367" i="9" s="1"/>
  <c r="L1367" i="9"/>
  <c r="G1366" i="9" a="1"/>
  <c r="G1366" i="9" s="1"/>
  <c r="J1366" i="9" a="1"/>
  <c r="J1366" i="9" s="1"/>
  <c r="G1365" i="9" a="1"/>
  <c r="G1365" i="9" s="1"/>
  <c r="H1365" i="9"/>
  <c r="J1365" i="9" a="1"/>
  <c r="J1365" i="9" s="1"/>
  <c r="L1365" i="9"/>
  <c r="G1364" i="9" a="1"/>
  <c r="G1364" i="9" s="1"/>
  <c r="H1364" i="9"/>
  <c r="J1364" i="9" a="1"/>
  <c r="J1364" i="9" s="1"/>
  <c r="L1364" i="9"/>
  <c r="G1363" i="9" a="1"/>
  <c r="G1363" i="9" s="1"/>
  <c r="H1363" i="9"/>
  <c r="J1363" i="9" a="1"/>
  <c r="J1363" i="9" s="1"/>
  <c r="L1363" i="9"/>
  <c r="G1362" i="9" a="1"/>
  <c r="G1362" i="9" s="1"/>
  <c r="H1362" i="9"/>
  <c r="J1362" i="9" a="1"/>
  <c r="J1362" i="9" s="1"/>
  <c r="L1362" i="9"/>
  <c r="G1361" i="9" a="1"/>
  <c r="G1361" i="9" s="1"/>
  <c r="H1361" i="9"/>
  <c r="J1361" i="9" a="1"/>
  <c r="J1361" i="9" s="1"/>
  <c r="L1361" i="9"/>
  <c r="G1360" i="9" a="1"/>
  <c r="G1360" i="9" s="1"/>
  <c r="H1360" i="9"/>
  <c r="J1360" i="9" a="1"/>
  <c r="J1360" i="9" s="1"/>
  <c r="L1360" i="9"/>
  <c r="G1359" i="9" a="1"/>
  <c r="G1359" i="9" s="1"/>
  <c r="H1359" i="9"/>
  <c r="J1359" i="9" a="1"/>
  <c r="J1359" i="9" s="1"/>
  <c r="L1359" i="9"/>
  <c r="G1358" i="9" a="1"/>
  <c r="G1358" i="9" s="1"/>
  <c r="H1358" i="9"/>
  <c r="J1358" i="9" a="1"/>
  <c r="J1358" i="9" s="1"/>
  <c r="L1358" i="9"/>
  <c r="G1357" i="9" a="1"/>
  <c r="G1357" i="9" s="1"/>
  <c r="H1357" i="9"/>
  <c r="J1357" i="9" a="1"/>
  <c r="J1357" i="9" s="1"/>
  <c r="L1357" i="9"/>
  <c r="G1356" i="9" a="1"/>
  <c r="G1356" i="9" s="1"/>
  <c r="H1356" i="9"/>
  <c r="J1356" i="9" a="1"/>
  <c r="J1356" i="9" s="1"/>
  <c r="L1356" i="9"/>
  <c r="G1355" i="9" a="1"/>
  <c r="G1355" i="9" s="1"/>
  <c r="H1355" i="9"/>
  <c r="J1355" i="9" a="1"/>
  <c r="J1355" i="9" s="1"/>
  <c r="L1355" i="9"/>
  <c r="G1354" i="9" a="1"/>
  <c r="G1354" i="9" s="1"/>
  <c r="H1354" i="9"/>
  <c r="J1354" i="9" a="1"/>
  <c r="J1354" i="9" s="1"/>
  <c r="L1354" i="9"/>
  <c r="G1353" i="9" a="1"/>
  <c r="G1353" i="9" s="1"/>
  <c r="H1353" i="9"/>
  <c r="J1353" i="9" a="1"/>
  <c r="J1353" i="9" s="1"/>
  <c r="L1353" i="9"/>
  <c r="G1352" i="9" a="1"/>
  <c r="G1352" i="9" s="1"/>
  <c r="J1352" i="9" a="1"/>
  <c r="J1352" i="9" s="1"/>
  <c r="G1351" i="9" a="1"/>
  <c r="G1351" i="9" s="1"/>
  <c r="H1351" i="9"/>
  <c r="J1351" i="9" a="1"/>
  <c r="J1351" i="9" s="1"/>
  <c r="L1351" i="9"/>
  <c r="G1350" i="9" a="1"/>
  <c r="G1350" i="9" s="1"/>
  <c r="H1350" i="9"/>
  <c r="J1350" i="9" a="1"/>
  <c r="J1350" i="9" s="1"/>
  <c r="L1350" i="9"/>
  <c r="G1349" i="9" a="1"/>
  <c r="G1349" i="9" s="1"/>
  <c r="H1349" i="9"/>
  <c r="J1349" i="9" a="1"/>
  <c r="J1349" i="9" s="1"/>
  <c r="L1349" i="9"/>
  <c r="G1348" i="9" a="1"/>
  <c r="G1348" i="9" s="1"/>
  <c r="H1348" i="9"/>
  <c r="J1348" i="9" a="1"/>
  <c r="J1348" i="9" s="1"/>
  <c r="L1348" i="9"/>
  <c r="G1347" i="9" a="1"/>
  <c r="G1347" i="9" s="1"/>
  <c r="H1347" i="9"/>
  <c r="J1347" i="9" a="1"/>
  <c r="J1347" i="9" s="1"/>
  <c r="L1347" i="9"/>
  <c r="G1346" i="9" a="1"/>
  <c r="G1346" i="9" s="1"/>
  <c r="H1346" i="9"/>
  <c r="J1346" i="9" a="1"/>
  <c r="J1346" i="9" s="1"/>
  <c r="L1346" i="9"/>
  <c r="G1345" i="9" a="1"/>
  <c r="G1345" i="9" s="1"/>
  <c r="H1345" i="9"/>
  <c r="J1345" i="9" a="1"/>
  <c r="J1345" i="9" s="1"/>
  <c r="L1345" i="9"/>
  <c r="G1344" i="9" a="1"/>
  <c r="G1344" i="9" s="1"/>
  <c r="H1344" i="9"/>
  <c r="J1344" i="9" a="1"/>
  <c r="J1344" i="9" s="1"/>
  <c r="L1344" i="9"/>
  <c r="G1343" i="9" a="1"/>
  <c r="G1343" i="9" s="1"/>
  <c r="H1343" i="9"/>
  <c r="J1343" i="9" a="1"/>
  <c r="J1343" i="9" s="1"/>
  <c r="L1343" i="9"/>
  <c r="G1342" i="9" a="1"/>
  <c r="G1342" i="9" s="1"/>
  <c r="H1342" i="9"/>
  <c r="L1342" i="9"/>
  <c r="G1341" i="9" a="1"/>
  <c r="G1341" i="9" s="1"/>
  <c r="J1341" i="9" a="1"/>
  <c r="J1341" i="9" s="1"/>
  <c r="G1340" i="9" a="1"/>
  <c r="G1340" i="9" s="1"/>
  <c r="H1340" i="9"/>
  <c r="J1340" i="9" a="1"/>
  <c r="J1340" i="9" s="1"/>
  <c r="L1340" i="9"/>
  <c r="G1339" i="9" a="1"/>
  <c r="G1339" i="9" s="1"/>
  <c r="H1339" i="9"/>
  <c r="J1339" i="9" a="1"/>
  <c r="J1339" i="9" s="1"/>
  <c r="L1339" i="9"/>
  <c r="G1338" i="9" a="1"/>
  <c r="G1338" i="9" s="1"/>
  <c r="H1338" i="9"/>
  <c r="J1338" i="9" a="1"/>
  <c r="J1338" i="9" s="1"/>
  <c r="L1338" i="9"/>
  <c r="G1337" i="9" a="1"/>
  <c r="G1337" i="9" s="1"/>
  <c r="H1337" i="9"/>
  <c r="J1337" i="9" a="1"/>
  <c r="J1337" i="9" s="1"/>
  <c r="L1337" i="9"/>
  <c r="G1336" i="9" a="1"/>
  <c r="G1336" i="9" s="1"/>
  <c r="H1336" i="9"/>
  <c r="J1336" i="9" a="1"/>
  <c r="J1336" i="9" s="1"/>
  <c r="L1336" i="9"/>
  <c r="G1335" i="9" a="1"/>
  <c r="G1335" i="9" s="1"/>
  <c r="H1335" i="9"/>
  <c r="J1335" i="9" a="1"/>
  <c r="J1335" i="9" s="1"/>
  <c r="L1335" i="9"/>
  <c r="G1334" i="9" a="1"/>
  <c r="G1334" i="9" s="1"/>
  <c r="H1334" i="9"/>
  <c r="J1334" i="9" a="1"/>
  <c r="J1334" i="9" s="1"/>
  <c r="K1334" i="9" a="1"/>
  <c r="K1334" i="9" s="1"/>
  <c r="L1334" i="9"/>
  <c r="G1333" i="9" a="1"/>
  <c r="G1333" i="9" s="1"/>
  <c r="J1333" i="9" a="1"/>
  <c r="J1333" i="9" s="1"/>
  <c r="K1333" i="9" a="1"/>
  <c r="K1333" i="9" s="1"/>
  <c r="G1332" i="9" a="1"/>
  <c r="G1332" i="9" s="1"/>
  <c r="H1332" i="9"/>
  <c r="J1332" i="9" a="1"/>
  <c r="J1332" i="9" s="1"/>
  <c r="L1332" i="9"/>
  <c r="G1331" i="9" a="1"/>
  <c r="G1331" i="9" s="1"/>
  <c r="H1331" i="9"/>
  <c r="J1331" i="9" a="1"/>
  <c r="J1331" i="9" s="1"/>
  <c r="L1331" i="9"/>
  <c r="G1330" i="9" a="1"/>
  <c r="G1330" i="9" s="1"/>
  <c r="H1330" i="9"/>
  <c r="J1330" i="9" a="1"/>
  <c r="J1330" i="9" s="1"/>
  <c r="L1330" i="9"/>
  <c r="G1329" i="9" a="1"/>
  <c r="G1329" i="9" s="1"/>
  <c r="H1329" i="9"/>
  <c r="J1329" i="9" a="1"/>
  <c r="J1329" i="9" s="1"/>
  <c r="L1329" i="9"/>
  <c r="G1328" i="9" a="1"/>
  <c r="G1328" i="9" s="1"/>
  <c r="H1328" i="9"/>
  <c r="J1328" i="9" a="1"/>
  <c r="J1328" i="9" s="1"/>
  <c r="L1328" i="9"/>
  <c r="G1327" i="9" a="1"/>
  <c r="G1327" i="9" s="1"/>
  <c r="H1327" i="9"/>
  <c r="J1327" i="9" a="1"/>
  <c r="J1327" i="9" s="1"/>
  <c r="L1327" i="9"/>
  <c r="G1326" i="9" a="1"/>
  <c r="G1326" i="9" s="1"/>
  <c r="H1326" i="9"/>
  <c r="J1326" i="9" a="1"/>
  <c r="J1326" i="9" s="1"/>
  <c r="L1326" i="9"/>
  <c r="G1325" i="9" a="1"/>
  <c r="G1325" i="9" s="1"/>
  <c r="H1325" i="9"/>
  <c r="J1325" i="9" a="1"/>
  <c r="J1325" i="9" s="1"/>
  <c r="L1325" i="9"/>
  <c r="G1324" i="9" a="1"/>
  <c r="G1324" i="9" s="1"/>
  <c r="H1324" i="9"/>
  <c r="J1324" i="9" a="1"/>
  <c r="J1324" i="9" s="1"/>
  <c r="K1324" i="9" a="1"/>
  <c r="K1324" i="9" s="1"/>
  <c r="L1324" i="9"/>
  <c r="G1323" i="9" a="1"/>
  <c r="G1323" i="9" s="1"/>
  <c r="J1323" i="9" a="1"/>
  <c r="J1323" i="9" s="1"/>
  <c r="K1323" i="9" a="1"/>
  <c r="K1323" i="9" s="1"/>
  <c r="G1322" i="9" a="1"/>
  <c r="G1322" i="9" s="1"/>
  <c r="H1322" i="9"/>
  <c r="J1322" i="9" a="1"/>
  <c r="J1322" i="9" s="1"/>
  <c r="K1322" i="9" s="1" a="1"/>
  <c r="K1322" i="9" s="1"/>
  <c r="L1322" i="9"/>
  <c r="G1321" i="9" a="1"/>
  <c r="G1321" i="9" s="1"/>
  <c r="H1321" i="9"/>
  <c r="J1321" i="9" a="1"/>
  <c r="J1321" i="9" s="1"/>
  <c r="L1321" i="9"/>
  <c r="G1320" i="9" a="1"/>
  <c r="G1320" i="9" s="1"/>
  <c r="H1320" i="9"/>
  <c r="J1320" i="9" a="1"/>
  <c r="J1320" i="9" s="1"/>
  <c r="L1320" i="9"/>
  <c r="G1319" i="9" a="1"/>
  <c r="G1319" i="9" s="1"/>
  <c r="H1319" i="9"/>
  <c r="J1319" i="9" a="1"/>
  <c r="J1319" i="9" s="1"/>
  <c r="L1319" i="9"/>
  <c r="G1318" i="9" a="1"/>
  <c r="G1318" i="9" s="1"/>
  <c r="H1318" i="9"/>
  <c r="J1318" i="9" a="1"/>
  <c r="J1318" i="9" s="1"/>
  <c r="L1318" i="9"/>
  <c r="G1317" i="9" a="1"/>
  <c r="G1317" i="9" s="1"/>
  <c r="H1317" i="9"/>
  <c r="J1317" i="9" a="1"/>
  <c r="J1317" i="9" s="1"/>
  <c r="L1317" i="9"/>
  <c r="G1316" i="9" a="1"/>
  <c r="G1316" i="9" s="1"/>
  <c r="H1316" i="9"/>
  <c r="J1316" i="9" a="1"/>
  <c r="J1316" i="9" s="1"/>
  <c r="L1316" i="9"/>
  <c r="G1315" i="9" a="1"/>
  <c r="G1315" i="9" s="1"/>
  <c r="H1315" i="9"/>
  <c r="J1315" i="9" a="1"/>
  <c r="J1315" i="9" s="1"/>
  <c r="L1315" i="9"/>
  <c r="G1314" i="9" a="1"/>
  <c r="G1314" i="9" s="1"/>
  <c r="H1314" i="9"/>
  <c r="J1314" i="9" a="1"/>
  <c r="J1314" i="9" s="1"/>
  <c r="L1314" i="9"/>
  <c r="G1313" i="9" a="1"/>
  <c r="G1313" i="9" s="1"/>
  <c r="H1313" i="9"/>
  <c r="J1313" i="9" a="1"/>
  <c r="J1313" i="9" s="1"/>
  <c r="L1313" i="9"/>
  <c r="G1312" i="9" a="1"/>
  <c r="G1312" i="9" s="1"/>
  <c r="H1312" i="9"/>
  <c r="J1312" i="9" a="1"/>
  <c r="J1312" i="9" s="1"/>
  <c r="L1312" i="9"/>
  <c r="G1311" i="9" a="1"/>
  <c r="G1311" i="9" s="1"/>
  <c r="H1311" i="9"/>
  <c r="J1311" i="9" a="1"/>
  <c r="J1311" i="9" s="1"/>
  <c r="L1311" i="9"/>
  <c r="G1310" i="9" a="1"/>
  <c r="G1310" i="9" s="1"/>
  <c r="H1310" i="9"/>
  <c r="J1310" i="9" a="1"/>
  <c r="J1310" i="9" s="1"/>
  <c r="L1310" i="9"/>
  <c r="G1309" i="9" a="1"/>
  <c r="G1309" i="9" s="1"/>
  <c r="H1309" i="9"/>
  <c r="J1309" i="9" a="1"/>
  <c r="J1309" i="9" s="1"/>
  <c r="K1309" i="9" a="1"/>
  <c r="K1309" i="9" s="1"/>
  <c r="L1309" i="9"/>
  <c r="G1308" i="9" a="1"/>
  <c r="G1308" i="9" s="1"/>
  <c r="J1308" i="9" a="1"/>
  <c r="J1308" i="9" s="1"/>
  <c r="K1308" i="9" a="1"/>
  <c r="K1308" i="9" s="1"/>
  <c r="G1307" i="9" a="1"/>
  <c r="G1307" i="9" s="1"/>
  <c r="H1307" i="9"/>
  <c r="J1307" i="9" a="1"/>
  <c r="J1307" i="9" s="1"/>
  <c r="K1307" i="9" s="1" a="1"/>
  <c r="K1307" i="9" s="1"/>
  <c r="L1307" i="9"/>
  <c r="G1306" i="9" a="1"/>
  <c r="G1306" i="9" s="1"/>
  <c r="H1306" i="9"/>
  <c r="J1306" i="9" a="1"/>
  <c r="J1306" i="9" s="1"/>
  <c r="L1306" i="9"/>
  <c r="G1305" i="9" a="1"/>
  <c r="G1305" i="9" s="1"/>
  <c r="H1305" i="9"/>
  <c r="J1305" i="9" a="1"/>
  <c r="J1305" i="9" s="1"/>
  <c r="L1305" i="9"/>
  <c r="G1304" i="9" a="1"/>
  <c r="G1304" i="9" s="1"/>
  <c r="H1304" i="9"/>
  <c r="J1304" i="9" a="1"/>
  <c r="J1304" i="9" s="1"/>
  <c r="L1304" i="9"/>
  <c r="G1303" i="9" a="1"/>
  <c r="G1303" i="9" s="1"/>
  <c r="H1303" i="9"/>
  <c r="J1303" i="9" a="1"/>
  <c r="J1303" i="9" s="1"/>
  <c r="L1303" i="9"/>
  <c r="G1302" i="9" a="1"/>
  <c r="G1302" i="9" s="1"/>
  <c r="H1302" i="9"/>
  <c r="J1302" i="9" a="1"/>
  <c r="J1302" i="9" s="1"/>
  <c r="L1302" i="9"/>
  <c r="G1301" i="9" a="1"/>
  <c r="G1301" i="9" s="1"/>
  <c r="H1301" i="9"/>
  <c r="J1301" i="9" a="1"/>
  <c r="J1301" i="9" s="1"/>
  <c r="L1301" i="9"/>
  <c r="G1300" i="9" a="1"/>
  <c r="G1300" i="9" s="1"/>
  <c r="H1300" i="9"/>
  <c r="J1300" i="9" a="1"/>
  <c r="J1300" i="9" s="1"/>
  <c r="L1300" i="9"/>
  <c r="G1299" i="9" a="1"/>
  <c r="G1299" i="9" s="1"/>
  <c r="H1299" i="9"/>
  <c r="J1299" i="9" a="1"/>
  <c r="J1299" i="9" s="1"/>
  <c r="L1299" i="9"/>
  <c r="G1298" i="9" a="1"/>
  <c r="G1298" i="9" s="1"/>
  <c r="H1298" i="9"/>
  <c r="J1298" i="9" a="1"/>
  <c r="J1298" i="9" s="1"/>
  <c r="K1298" i="9" a="1"/>
  <c r="K1298" i="9" s="1"/>
  <c r="L1298" i="9"/>
  <c r="G726" i="11" a="1"/>
  <c r="G726" i="11" s="1"/>
  <c r="G725" i="11" a="1"/>
  <c r="G725" i="11" s="1"/>
  <c r="H725" i="11"/>
  <c r="J725" i="11"/>
  <c r="G724" i="11" a="1"/>
  <c r="G724" i="11" s="1"/>
  <c r="H724" i="11"/>
  <c r="J724" i="11"/>
  <c r="G723" i="11" a="1"/>
  <c r="G723" i="11" s="1"/>
  <c r="H723" i="11"/>
  <c r="J723" i="11"/>
  <c r="G722" i="11" a="1"/>
  <c r="G722" i="11" s="1"/>
  <c r="G721" i="11" a="1"/>
  <c r="G721" i="11" s="1"/>
  <c r="H721" i="11"/>
  <c r="J721" i="11"/>
  <c r="G720" i="11" a="1"/>
  <c r="G720" i="11" s="1"/>
  <c r="H720" i="11"/>
  <c r="J720" i="11"/>
  <c r="G719" i="11" a="1"/>
  <c r="G719" i="11" s="1"/>
  <c r="H719" i="11"/>
  <c r="J719" i="11"/>
  <c r="G718" i="11" a="1"/>
  <c r="G718" i="11" s="1"/>
  <c r="G717" i="11" a="1"/>
  <c r="G717" i="11" s="1"/>
  <c r="H717" i="11"/>
  <c r="J717" i="11"/>
  <c r="G716" i="11" a="1"/>
  <c r="G716" i="11" s="1"/>
  <c r="H716" i="11"/>
  <c r="J716" i="11"/>
  <c r="G715" i="11" a="1"/>
  <c r="G715" i="11" s="1"/>
  <c r="H715" i="11"/>
  <c r="J715" i="11"/>
  <c r="G714" i="11" a="1"/>
  <c r="G714" i="11" s="1"/>
  <c r="H714" i="11"/>
  <c r="J714" i="11"/>
  <c r="G713" i="11" a="1"/>
  <c r="G713" i="11" s="1"/>
  <c r="H713" i="11"/>
  <c r="J713" i="11"/>
  <c r="G712" i="11" a="1"/>
  <c r="G712" i="11" s="1"/>
  <c r="H712" i="11"/>
  <c r="J712" i="11"/>
  <c r="G711" i="11" a="1"/>
  <c r="G711" i="11" s="1"/>
  <c r="G710" i="11" a="1"/>
  <c r="G710" i="11" s="1"/>
  <c r="H710" i="11"/>
  <c r="J710" i="11"/>
  <c r="G709" i="11" a="1"/>
  <c r="G709" i="11" s="1"/>
  <c r="H709" i="11"/>
  <c r="J709" i="11"/>
  <c r="G708" i="11" a="1"/>
  <c r="G708" i="11" s="1"/>
  <c r="H708" i="11"/>
  <c r="J708" i="11"/>
  <c r="G707" i="11" a="1"/>
  <c r="G707" i="11" s="1"/>
  <c r="H707" i="11"/>
  <c r="J707" i="11"/>
  <c r="G706" i="11" a="1"/>
  <c r="G706" i="11" s="1"/>
  <c r="H706" i="11"/>
  <c r="J706" i="11"/>
  <c r="G705" i="11" a="1"/>
  <c r="G705" i="11" s="1"/>
  <c r="H705" i="11"/>
  <c r="J705" i="11"/>
  <c r="G704" i="11" a="1"/>
  <c r="G704" i="11" s="1"/>
  <c r="H704" i="11"/>
  <c r="J704" i="11"/>
  <c r="G702" i="11" a="1"/>
  <c r="G702" i="11" s="1"/>
  <c r="H702" i="11"/>
  <c r="J702" i="11"/>
  <c r="G703" i="11" a="1"/>
  <c r="G703" i="11" s="1"/>
  <c r="G701" i="11" a="1"/>
  <c r="G701" i="11" s="1"/>
  <c r="H701" i="11"/>
  <c r="J701" i="11"/>
  <c r="G700" i="11" a="1"/>
  <c r="G700" i="11" s="1"/>
  <c r="H700" i="11"/>
  <c r="J700" i="11"/>
  <c r="G699" i="11" a="1"/>
  <c r="G699" i="11" s="1"/>
  <c r="H699" i="11"/>
  <c r="J699" i="11"/>
  <c r="G698" i="11" a="1"/>
  <c r="G698" i="11" s="1"/>
  <c r="H698" i="11"/>
  <c r="J698" i="11"/>
  <c r="G697" i="11" a="1"/>
  <c r="G697" i="11" s="1"/>
  <c r="G696" i="11" a="1"/>
  <c r="G696" i="11" s="1"/>
  <c r="H696" i="11"/>
  <c r="J696" i="11"/>
  <c r="G695" i="11" a="1"/>
  <c r="G695" i="11" s="1"/>
  <c r="H695" i="11"/>
  <c r="J695" i="11"/>
  <c r="G694" i="11" a="1"/>
  <c r="G694" i="11" s="1"/>
  <c r="H694" i="11"/>
  <c r="J694" i="11"/>
  <c r="G693" i="11" a="1"/>
  <c r="G693" i="11" s="1"/>
  <c r="H693" i="11"/>
  <c r="J693" i="11"/>
  <c r="G692" i="11" a="1"/>
  <c r="G692" i="11" s="1"/>
  <c r="H692" i="11"/>
  <c r="J692" i="11"/>
  <c r="G691" i="11" a="1"/>
  <c r="G691" i="11" s="1"/>
  <c r="H691" i="11"/>
  <c r="J691" i="11"/>
  <c r="G690" i="11" a="1"/>
  <c r="G690" i="11" s="1"/>
  <c r="H690" i="11"/>
  <c r="J690" i="11"/>
  <c r="G689" i="11" a="1"/>
  <c r="G689" i="11" s="1"/>
  <c r="H689" i="11"/>
  <c r="J689" i="11"/>
  <c r="G688" i="11" a="1"/>
  <c r="G688" i="11" s="1"/>
  <c r="H688" i="11"/>
  <c r="J688" i="11"/>
  <c r="G687" i="11" a="1"/>
  <c r="G687" i="11" s="1"/>
  <c r="G686" i="11" a="1"/>
  <c r="G686" i="11" s="1"/>
  <c r="H686" i="11"/>
  <c r="J686" i="11"/>
  <c r="G685" i="11" a="1"/>
  <c r="G685" i="11" s="1"/>
  <c r="H685" i="11"/>
  <c r="J685" i="11"/>
  <c r="G684" i="11" a="1"/>
  <c r="G684" i="11" s="1"/>
  <c r="H684" i="11"/>
  <c r="J684" i="11"/>
  <c r="G683" i="11" a="1"/>
  <c r="G683" i="11" s="1"/>
  <c r="H683" i="11"/>
  <c r="J683" i="11"/>
  <c r="G682" i="11" a="1"/>
  <c r="G682" i="11" s="1"/>
  <c r="H682" i="11"/>
  <c r="J682" i="11"/>
  <c r="G681" i="11" a="1"/>
  <c r="G681" i="11" s="1"/>
  <c r="H681" i="11"/>
  <c r="J681" i="11"/>
  <c r="G680" i="11" a="1"/>
  <c r="G680" i="11" s="1"/>
  <c r="G679" i="11" a="1"/>
  <c r="G679" i="11" s="1"/>
  <c r="H679" i="11"/>
  <c r="J679" i="11"/>
  <c r="G678" i="11" a="1"/>
  <c r="G678" i="11" s="1"/>
  <c r="H678" i="11"/>
  <c r="J678" i="11"/>
  <c r="G677" i="11" a="1"/>
  <c r="G677" i="11" s="1"/>
  <c r="G676" i="11" a="1"/>
  <c r="G676" i="11" s="1"/>
  <c r="H676" i="11"/>
  <c r="J676" i="11"/>
  <c r="G675" i="11" a="1"/>
  <c r="G675" i="11" s="1"/>
  <c r="G674" i="11" a="1"/>
  <c r="G674" i="11" s="1"/>
  <c r="H674" i="11"/>
  <c r="J674" i="11"/>
  <c r="G673" i="11" a="1"/>
  <c r="G673" i="11" s="1"/>
  <c r="H673" i="11"/>
  <c r="J673" i="11"/>
  <c r="G672" i="11" a="1"/>
  <c r="G672" i="11" s="1"/>
  <c r="H672" i="11"/>
  <c r="J672" i="11"/>
  <c r="G671" i="11" a="1"/>
  <c r="G671" i="11" s="1"/>
  <c r="H671" i="11"/>
  <c r="J671" i="11"/>
  <c r="G670" i="11" a="1"/>
  <c r="G670" i="11" s="1"/>
  <c r="H670" i="11"/>
  <c r="J670" i="11"/>
  <c r="G669" i="11" a="1"/>
  <c r="G669" i="11" s="1"/>
  <c r="H669" i="11"/>
  <c r="J669" i="11"/>
  <c r="G668" i="11" a="1"/>
  <c r="G668" i="11" s="1"/>
  <c r="H668" i="11"/>
  <c r="J668" i="11"/>
  <c r="G667" i="11" a="1"/>
  <c r="G667" i="11" s="1"/>
  <c r="H667" i="11"/>
  <c r="J667" i="11"/>
  <c r="G666" i="11" a="1"/>
  <c r="G666" i="11" s="1"/>
  <c r="G665" i="11" a="1"/>
  <c r="G665" i="11" s="1"/>
  <c r="H665" i="11"/>
  <c r="J665" i="11"/>
  <c r="G664" i="11" a="1"/>
  <c r="G664" i="11" s="1"/>
  <c r="H664" i="11"/>
  <c r="J664" i="11"/>
  <c r="G663" i="11" a="1"/>
  <c r="G663" i="11" s="1"/>
  <c r="H663" i="11"/>
  <c r="J663" i="11"/>
  <c r="G662" i="11" a="1"/>
  <c r="G662" i="11" s="1"/>
  <c r="H662" i="11"/>
  <c r="J662" i="11"/>
  <c r="G661" i="11" a="1"/>
  <c r="G661" i="11" s="1"/>
  <c r="H661" i="11"/>
  <c r="J661" i="11"/>
  <c r="G660" i="11" a="1"/>
  <c r="G660" i="11" s="1"/>
  <c r="H660" i="11"/>
  <c r="J660" i="11"/>
  <c r="G659" i="11" a="1"/>
  <c r="G659" i="11" s="1"/>
  <c r="H659" i="11"/>
  <c r="J659" i="11"/>
  <c r="G658" i="11" a="1"/>
  <c r="G658" i="11" s="1"/>
  <c r="H658" i="11"/>
  <c r="J658" i="11"/>
  <c r="G657" i="11" a="1"/>
  <c r="G657" i="11" s="1"/>
  <c r="G656" i="11" a="1"/>
  <c r="G656" i="11" s="1"/>
  <c r="H656" i="11"/>
  <c r="J656" i="11"/>
  <c r="G655" i="11" a="1"/>
  <c r="G655" i="11" s="1"/>
  <c r="H655" i="11"/>
  <c r="J655" i="11"/>
  <c r="G654" i="11" a="1"/>
  <c r="G654" i="11" s="1"/>
  <c r="H654" i="11"/>
  <c r="J654" i="11"/>
  <c r="G653" i="11" a="1"/>
  <c r="G653" i="11" s="1"/>
  <c r="G652" i="11" a="1"/>
  <c r="G652" i="11" s="1"/>
  <c r="H652" i="11"/>
  <c r="J652" i="11"/>
  <c r="G651" i="11" a="1"/>
  <c r="G651" i="11" s="1"/>
  <c r="G650" i="11" a="1"/>
  <c r="G650" i="11" s="1"/>
  <c r="H650" i="11"/>
  <c r="J650" i="11"/>
  <c r="G649" i="11" a="1"/>
  <c r="G649" i="11" s="1"/>
  <c r="H649" i="11"/>
  <c r="J649" i="11"/>
  <c r="G648" i="11" a="1"/>
  <c r="G648" i="11" s="1"/>
  <c r="H648" i="11"/>
  <c r="J648" i="11"/>
  <c r="G647" i="11" a="1"/>
  <c r="G647" i="11" s="1"/>
  <c r="H647" i="11"/>
  <c r="J647" i="11"/>
  <c r="G646" i="11" a="1"/>
  <c r="G646" i="11" s="1"/>
  <c r="H646" i="11"/>
  <c r="J646" i="11"/>
  <c r="G645" i="11" a="1"/>
  <c r="G645" i="11" s="1"/>
  <c r="H645" i="11"/>
  <c r="J645" i="11"/>
  <c r="G644" i="11" a="1"/>
  <c r="G644" i="11" s="1"/>
  <c r="H644" i="11"/>
  <c r="J644" i="11"/>
  <c r="G643" i="11" a="1"/>
  <c r="G643" i="11" s="1"/>
  <c r="G642" i="11" a="1"/>
  <c r="G642" i="11" s="1"/>
  <c r="H642" i="11"/>
  <c r="J642" i="11"/>
  <c r="G641" i="11" a="1"/>
  <c r="G641" i="11" s="1"/>
  <c r="H641" i="11"/>
  <c r="J641" i="11"/>
  <c r="G640" i="11" a="1"/>
  <c r="G640" i="11" s="1"/>
  <c r="H640" i="11"/>
  <c r="J640" i="11"/>
  <c r="G639" i="11" a="1"/>
  <c r="G639" i="11" s="1"/>
  <c r="H639" i="11"/>
  <c r="J639" i="11"/>
  <c r="G638" i="11" a="1"/>
  <c r="G638" i="11" s="1"/>
  <c r="H638" i="11"/>
  <c r="J638" i="11"/>
  <c r="G637" i="11" a="1"/>
  <c r="G637" i="11" s="1"/>
  <c r="H637" i="11"/>
  <c r="J637" i="11"/>
  <c r="G636" i="11" a="1"/>
  <c r="G636" i="11" s="1"/>
  <c r="H636" i="11"/>
  <c r="J636" i="11"/>
  <c r="G635" i="11" a="1"/>
  <c r="G635" i="11" s="1"/>
  <c r="G634" i="11" a="1"/>
  <c r="G634" i="11" s="1"/>
  <c r="H634" i="11"/>
  <c r="J634" i="11"/>
  <c r="G633" i="11" a="1"/>
  <c r="G633" i="11" s="1"/>
  <c r="G632" i="11" a="1"/>
  <c r="G632" i="11" s="1"/>
  <c r="H632" i="11"/>
  <c r="J632" i="11"/>
  <c r="G631" i="11" a="1"/>
  <c r="G631" i="11" s="1"/>
  <c r="H631" i="11"/>
  <c r="J631" i="11"/>
  <c r="G630" i="11" a="1"/>
  <c r="G630" i="11" s="1"/>
  <c r="G629" i="11" a="1"/>
  <c r="G629" i="11" s="1"/>
  <c r="H629" i="11"/>
  <c r="J629" i="11"/>
  <c r="G628" i="11" a="1"/>
  <c r="G628" i="11" s="1"/>
  <c r="H628" i="11"/>
  <c r="J628" i="11"/>
  <c r="G627" i="11" a="1"/>
  <c r="G627" i="11" s="1"/>
  <c r="H627" i="11"/>
  <c r="J627" i="11"/>
  <c r="G626" i="11" a="1"/>
  <c r="G626" i="11" s="1"/>
  <c r="H626" i="11"/>
  <c r="J626" i="11"/>
  <c r="G625" i="11" a="1"/>
  <c r="G625" i="11" s="1"/>
  <c r="H625" i="11"/>
  <c r="J625" i="11"/>
  <c r="G624" i="11" a="1"/>
  <c r="G624" i="11" s="1"/>
  <c r="H624" i="11"/>
  <c r="J624" i="11"/>
  <c r="G623" i="11" a="1"/>
  <c r="G623" i="11" s="1"/>
  <c r="H623" i="11"/>
  <c r="J623" i="11"/>
  <c r="G622" i="11" a="1"/>
  <c r="G622" i="11" s="1"/>
  <c r="H622" i="11"/>
  <c r="J622" i="11"/>
  <c r="G621" i="11" a="1"/>
  <c r="G621" i="11" s="1"/>
  <c r="G620" i="11" a="1"/>
  <c r="G620" i="11" s="1"/>
  <c r="H620" i="11"/>
  <c r="J620" i="11"/>
  <c r="G619" i="11" a="1"/>
  <c r="G619" i="11" s="1"/>
  <c r="H619" i="11"/>
  <c r="J619" i="11"/>
  <c r="G618" i="11" a="1"/>
  <c r="G618" i="11" s="1"/>
  <c r="H618" i="11"/>
  <c r="J618" i="11"/>
  <c r="G617" i="11" a="1"/>
  <c r="G617" i="11" s="1"/>
  <c r="H617" i="11"/>
  <c r="J617" i="11"/>
  <c r="G616" i="11" a="1"/>
  <c r="G616" i="11" s="1"/>
  <c r="H616" i="11"/>
  <c r="J616" i="11"/>
  <c r="G615" i="11" a="1"/>
  <c r="G615" i="11" s="1"/>
  <c r="H615" i="11"/>
  <c r="J615" i="11"/>
  <c r="G614" i="11" a="1"/>
  <c r="G614" i="11" s="1"/>
  <c r="H614" i="11"/>
  <c r="J614" i="11"/>
  <c r="G613" i="11" a="1"/>
  <c r="G613" i="11" s="1"/>
  <c r="H613" i="11"/>
  <c r="J613" i="11"/>
  <c r="G612" i="11" a="1"/>
  <c r="G612" i="11" s="1"/>
  <c r="G611" i="11" a="1"/>
  <c r="G611" i="11" s="1"/>
  <c r="H611" i="11"/>
  <c r="J611" i="11"/>
  <c r="G610" i="11" a="1"/>
  <c r="G610" i="11" s="1"/>
  <c r="G609" i="11" a="1"/>
  <c r="G609" i="11" s="1"/>
  <c r="H609" i="11"/>
  <c r="J609" i="11"/>
  <c r="G608" i="11" a="1"/>
  <c r="G608" i="11" s="1"/>
  <c r="H608" i="11"/>
  <c r="J608" i="11"/>
  <c r="G607" i="11" a="1"/>
  <c r="G607" i="11" s="1"/>
  <c r="H607" i="11"/>
  <c r="J607" i="11"/>
  <c r="G606" i="11" a="1"/>
  <c r="G606" i="11" s="1"/>
  <c r="H606" i="11"/>
  <c r="J606" i="11"/>
  <c r="G605" i="11" a="1"/>
  <c r="G605" i="11" s="1"/>
  <c r="H605" i="11"/>
  <c r="J605" i="11"/>
  <c r="G604" i="11" a="1"/>
  <c r="G604" i="11" s="1"/>
  <c r="H604" i="11"/>
  <c r="J604" i="11"/>
  <c r="G603" i="11" a="1"/>
  <c r="G603" i="11" s="1"/>
  <c r="H603" i="11"/>
  <c r="J603" i="11"/>
  <c r="G602" i="11" a="1"/>
  <c r="G602" i="11" s="1"/>
  <c r="G601" i="11" a="1"/>
  <c r="G601" i="11" s="1"/>
  <c r="H601" i="11"/>
  <c r="J601" i="11"/>
  <c r="G600" i="11" a="1"/>
  <c r="G600" i="11" s="1"/>
  <c r="H600" i="11"/>
  <c r="J600" i="11"/>
  <c r="G599" i="11" a="1"/>
  <c r="G599" i="11" s="1"/>
  <c r="H599" i="11"/>
  <c r="J599" i="11"/>
  <c r="G598" i="11" a="1"/>
  <c r="G598" i="11" s="1"/>
  <c r="H598" i="11"/>
  <c r="J598" i="11"/>
  <c r="G597" i="11" a="1"/>
  <c r="G597" i="11" s="1"/>
  <c r="H597" i="11"/>
  <c r="J597" i="11"/>
  <c r="G596" i="11" a="1"/>
  <c r="G596" i="11" s="1"/>
  <c r="H596" i="11"/>
  <c r="J596" i="11"/>
  <c r="G595" i="11" a="1"/>
  <c r="G595" i="11" s="1"/>
  <c r="H595" i="11"/>
  <c r="J595" i="11"/>
  <c r="G594" i="11" a="1"/>
  <c r="G594" i="11" s="1"/>
  <c r="G593" i="11" a="1"/>
  <c r="G593" i="11" s="1"/>
  <c r="H593" i="11"/>
  <c r="J593" i="11"/>
  <c r="G592" i="11" a="1"/>
  <c r="G592" i="11" s="1"/>
  <c r="G591" i="11" a="1"/>
  <c r="G591" i="11" s="1"/>
  <c r="H591" i="11"/>
  <c r="J591" i="11"/>
  <c r="G590" i="11" a="1"/>
  <c r="G590" i="11" s="1"/>
  <c r="H590" i="11"/>
  <c r="J590" i="11"/>
  <c r="G589" i="11" a="1"/>
  <c r="G589" i="11" s="1"/>
  <c r="G588" i="11" a="1"/>
  <c r="G588" i="11" s="1"/>
  <c r="H588" i="11"/>
  <c r="J588" i="11"/>
  <c r="G587" i="11" a="1"/>
  <c r="G587" i="11" s="1"/>
  <c r="H587" i="11"/>
  <c r="J587" i="11"/>
  <c r="G586" i="11" a="1"/>
  <c r="G586" i="11" s="1"/>
  <c r="H586" i="11"/>
  <c r="J586" i="11"/>
  <c r="G585" i="11" a="1"/>
  <c r="G585" i="11" s="1"/>
  <c r="H585" i="11"/>
  <c r="J585" i="11"/>
  <c r="G584" i="11" a="1"/>
  <c r="G584" i="11" s="1"/>
  <c r="H584" i="11"/>
  <c r="J584" i="11"/>
  <c r="G583" i="11" a="1"/>
  <c r="G583" i="11" s="1"/>
  <c r="H583" i="11"/>
  <c r="J583" i="11"/>
  <c r="G582" i="11" a="1"/>
  <c r="G582" i="11" s="1"/>
  <c r="H582" i="11"/>
  <c r="J582" i="11"/>
  <c r="G581" i="11" a="1"/>
  <c r="G581" i="11" s="1"/>
  <c r="G580" i="11" a="1"/>
  <c r="G580" i="11" s="1"/>
  <c r="H580" i="11"/>
  <c r="J580" i="11"/>
  <c r="G579" i="11" a="1"/>
  <c r="G579" i="11" s="1"/>
  <c r="H579" i="11"/>
  <c r="J579" i="11"/>
  <c r="G578" i="11" a="1"/>
  <c r="G578" i="11" s="1"/>
  <c r="H578" i="11"/>
  <c r="J578" i="11"/>
  <c r="G577" i="11" a="1"/>
  <c r="G577" i="11" s="1"/>
  <c r="H577" i="11"/>
  <c r="J577" i="11"/>
  <c r="G576" i="11" a="1"/>
  <c r="G576" i="11" s="1"/>
  <c r="H576" i="11"/>
  <c r="J576" i="11"/>
  <c r="G575" i="11" a="1"/>
  <c r="G575" i="11" s="1"/>
  <c r="H575" i="11"/>
  <c r="J575" i="11"/>
  <c r="G574" i="11" a="1"/>
  <c r="G574" i="11" s="1"/>
  <c r="H574" i="11"/>
  <c r="J574" i="11"/>
  <c r="G573" i="11" a="1"/>
  <c r="G573" i="11" s="1"/>
  <c r="G572" i="11" a="1"/>
  <c r="G572" i="11" s="1"/>
  <c r="H572" i="11"/>
  <c r="J572" i="11"/>
  <c r="G571" i="11" a="1"/>
  <c r="G571" i="11" s="1"/>
  <c r="G570" i="11" a="1"/>
  <c r="G570" i="11" s="1"/>
  <c r="H570" i="11"/>
  <c r="J570" i="11"/>
  <c r="G569" i="11" a="1"/>
  <c r="G569" i="11" s="1"/>
  <c r="G568" i="11" a="1"/>
  <c r="G568" i="11" s="1"/>
  <c r="H568" i="11"/>
  <c r="J568" i="11"/>
  <c r="G567" i="11" a="1"/>
  <c r="G567" i="11" s="1"/>
  <c r="H567" i="11"/>
  <c r="J567" i="11"/>
  <c r="G566" i="11" a="1"/>
  <c r="G566" i="11" s="1"/>
  <c r="H566" i="11"/>
  <c r="J566" i="11"/>
  <c r="G565" i="11" a="1"/>
  <c r="G565" i="11" s="1"/>
  <c r="H565" i="11"/>
  <c r="J565" i="11"/>
  <c r="G564" i="11" a="1"/>
  <c r="G564" i="11" s="1"/>
  <c r="H564" i="11"/>
  <c r="J564" i="11"/>
  <c r="G563" i="11" a="1"/>
  <c r="G563" i="11" s="1"/>
  <c r="H563" i="11"/>
  <c r="J563" i="11"/>
  <c r="G562" i="11" a="1"/>
  <c r="G562" i="11" s="1"/>
  <c r="H562" i="11"/>
  <c r="J562" i="11"/>
  <c r="G561" i="11" a="1"/>
  <c r="G561" i="11" s="1"/>
  <c r="G560" i="11" a="1"/>
  <c r="G560" i="11" s="1"/>
  <c r="H560" i="11"/>
  <c r="J560" i="11"/>
  <c r="G559" i="11" a="1"/>
  <c r="G559" i="11" s="1"/>
  <c r="H559" i="11"/>
  <c r="J559" i="11"/>
  <c r="G558" i="11" a="1"/>
  <c r="G558" i="11" s="1"/>
  <c r="H558" i="11"/>
  <c r="J558" i="11"/>
  <c r="G557" i="11" a="1"/>
  <c r="G557" i="11" s="1"/>
  <c r="H557" i="11"/>
  <c r="J557" i="11"/>
  <c r="G556" i="11" a="1"/>
  <c r="G556" i="11" s="1"/>
  <c r="H556" i="11"/>
  <c r="J556" i="11"/>
  <c r="G555" i="11" a="1"/>
  <c r="G555" i="11" s="1"/>
  <c r="H555" i="11"/>
  <c r="J555" i="11"/>
  <c r="G554" i="11" a="1"/>
  <c r="G554" i="11" s="1"/>
  <c r="H554" i="11"/>
  <c r="J554" i="11"/>
  <c r="G553" i="11" a="1"/>
  <c r="G553" i="11" s="1"/>
  <c r="H553" i="11"/>
  <c r="J553" i="11"/>
  <c r="G552" i="11" a="1"/>
  <c r="G552" i="11" s="1"/>
  <c r="H552" i="11"/>
  <c r="J552" i="11"/>
  <c r="G551" i="11" a="1"/>
  <c r="G551" i="11" s="1"/>
  <c r="G550" i="11" a="1"/>
  <c r="G550" i="11" s="1"/>
  <c r="H550" i="11"/>
  <c r="J550" i="11"/>
  <c r="G549" i="11" a="1"/>
  <c r="G549" i="11" s="1"/>
  <c r="G548" i="11" a="1"/>
  <c r="G548" i="11" s="1"/>
  <c r="H548" i="11"/>
  <c r="J548" i="11"/>
  <c r="G547" i="11" a="1"/>
  <c r="G547" i="11" s="1"/>
  <c r="G546" i="11" a="1"/>
  <c r="G546" i="11" s="1"/>
  <c r="H546" i="11"/>
  <c r="J546" i="11"/>
  <c r="G545" i="11" a="1"/>
  <c r="G545" i="11" s="1"/>
  <c r="H545" i="11"/>
  <c r="J545" i="11"/>
  <c r="G544" i="11" a="1"/>
  <c r="G544" i="11" s="1"/>
  <c r="H544" i="11"/>
  <c r="J544" i="11"/>
  <c r="G543" i="11" a="1"/>
  <c r="G543" i="11" s="1"/>
  <c r="H543" i="11"/>
  <c r="J543" i="11"/>
  <c r="G542" i="11" a="1"/>
  <c r="G542" i="11" s="1"/>
  <c r="H542" i="11"/>
  <c r="J542" i="11"/>
  <c r="G541" i="11" a="1"/>
  <c r="G541" i="11" s="1"/>
  <c r="H541" i="11"/>
  <c r="J541" i="11"/>
  <c r="G540" i="11" a="1"/>
  <c r="G540" i="11" s="1"/>
  <c r="H540" i="11"/>
  <c r="J540" i="11"/>
  <c r="G539" i="11" a="1"/>
  <c r="G539" i="11" s="1"/>
  <c r="G538" i="11" a="1"/>
  <c r="G538" i="11" s="1"/>
  <c r="H538" i="11"/>
  <c r="J538" i="11"/>
  <c r="G537" i="11" a="1"/>
  <c r="G537" i="11" s="1"/>
  <c r="H537" i="11"/>
  <c r="J537" i="11"/>
  <c r="G536" i="11" a="1"/>
  <c r="G536" i="11" s="1"/>
  <c r="H536" i="11"/>
  <c r="J536" i="11"/>
  <c r="G535" i="11" a="1"/>
  <c r="G535" i="11" s="1"/>
  <c r="H535" i="11"/>
  <c r="J535" i="11"/>
  <c r="G534" i="11" a="1"/>
  <c r="G534" i="11" s="1"/>
  <c r="H534" i="11"/>
  <c r="J534" i="11"/>
  <c r="G533" i="11" a="1"/>
  <c r="G533" i="11" s="1"/>
  <c r="H533" i="11"/>
  <c r="J533" i="11"/>
  <c r="G532" i="11" a="1"/>
  <c r="G532" i="11" s="1"/>
  <c r="G531" i="11" a="1"/>
  <c r="G531" i="11" s="1"/>
  <c r="H531" i="11"/>
  <c r="J531" i="11"/>
  <c r="G530" i="11" a="1"/>
  <c r="G530" i="11" s="1"/>
  <c r="H530" i="11"/>
  <c r="J530" i="11"/>
  <c r="G529" i="11" a="1"/>
  <c r="G529" i="11" s="1"/>
  <c r="H529" i="11"/>
  <c r="J529" i="11"/>
  <c r="G528" i="11" a="1"/>
  <c r="G528" i="11" s="1"/>
  <c r="G527" i="11" a="1"/>
  <c r="G527" i="11" s="1"/>
  <c r="H527" i="11"/>
  <c r="J527" i="11"/>
  <c r="G526" i="11" a="1"/>
  <c r="G526" i="11" s="1"/>
  <c r="G525" i="11" a="1"/>
  <c r="G525" i="11" s="1"/>
  <c r="H525" i="11"/>
  <c r="J525" i="11"/>
  <c r="G524" i="11" a="1"/>
  <c r="G524" i="11" s="1"/>
  <c r="H524" i="11"/>
  <c r="J524" i="11"/>
  <c r="G523" i="11" a="1"/>
  <c r="G523" i="11" s="1"/>
  <c r="H523" i="11"/>
  <c r="J523" i="11"/>
  <c r="G522" i="11" a="1"/>
  <c r="G522" i="11" s="1"/>
  <c r="H522" i="11"/>
  <c r="J522" i="11"/>
  <c r="G521" i="11" a="1"/>
  <c r="G521" i="11" s="1"/>
  <c r="H521" i="11"/>
  <c r="J521" i="11"/>
  <c r="G520" i="11" a="1"/>
  <c r="G520" i="11" s="1"/>
  <c r="H520" i="11"/>
  <c r="J520" i="11"/>
  <c r="G519" i="11" a="1"/>
  <c r="G519" i="11" s="1"/>
  <c r="G518" i="11" a="1"/>
  <c r="G518" i="11" s="1"/>
  <c r="H518" i="11"/>
  <c r="J518" i="11"/>
  <c r="G517" i="11" a="1"/>
  <c r="G517" i="11" s="1"/>
  <c r="H517" i="11"/>
  <c r="J517" i="11"/>
  <c r="G516" i="11" a="1"/>
  <c r="G516" i="11" s="1"/>
  <c r="H516" i="11"/>
  <c r="J516" i="11"/>
  <c r="G515" i="11" a="1"/>
  <c r="G515" i="11" s="1"/>
  <c r="H515" i="11"/>
  <c r="J515" i="11"/>
  <c r="G514" i="11" a="1"/>
  <c r="G514" i="11" s="1"/>
  <c r="H514" i="11"/>
  <c r="J514" i="11"/>
  <c r="G513" i="11" a="1"/>
  <c r="G513" i="11" s="1"/>
  <c r="H513" i="11"/>
  <c r="J513" i="11"/>
  <c r="G512" i="11" a="1"/>
  <c r="G512" i="11" s="1"/>
  <c r="H512" i="11"/>
  <c r="J512" i="11"/>
  <c r="G511" i="11" a="1"/>
  <c r="G511" i="11" s="1"/>
  <c r="G510" i="11" a="1"/>
  <c r="G510" i="11" s="1"/>
  <c r="H510" i="11"/>
  <c r="J510" i="11"/>
  <c r="G509" i="11" a="1"/>
  <c r="G509" i="11" s="1"/>
  <c r="H509" i="11"/>
  <c r="J509" i="11"/>
  <c r="G508" i="11" a="1"/>
  <c r="G508" i="11" s="1"/>
  <c r="H508" i="11"/>
  <c r="J508" i="11"/>
  <c r="G507" i="11" a="1"/>
  <c r="G507" i="11" s="1"/>
  <c r="G506" i="11" a="1"/>
  <c r="G506" i="11" s="1"/>
  <c r="H506" i="11"/>
  <c r="J506" i="11"/>
  <c r="G505" i="11" a="1"/>
  <c r="G505" i="11" s="1"/>
  <c r="H505" i="11"/>
  <c r="J505" i="11"/>
  <c r="G504" i="11" a="1"/>
  <c r="G504" i="11" s="1"/>
  <c r="H504" i="11"/>
  <c r="J504" i="11"/>
  <c r="G503" i="11" a="1"/>
  <c r="G503" i="11" s="1"/>
  <c r="G502" i="11" a="1"/>
  <c r="G502" i="11" s="1"/>
  <c r="H502" i="11"/>
  <c r="J502" i="11"/>
  <c r="G501" i="11" a="1"/>
  <c r="G501" i="11" s="1"/>
  <c r="H501" i="11"/>
  <c r="J501" i="11"/>
  <c r="G500" i="11" a="1"/>
  <c r="G500" i="11" s="1"/>
  <c r="H500" i="11"/>
  <c r="J500" i="11"/>
  <c r="G499" i="11" a="1"/>
  <c r="G499" i="11" s="1"/>
  <c r="H499" i="11"/>
  <c r="J499" i="11"/>
  <c r="G498" i="11" a="1"/>
  <c r="G498" i="11" s="1"/>
  <c r="H498" i="11"/>
  <c r="J498" i="11"/>
  <c r="G497" i="11" a="1"/>
  <c r="G497" i="11" s="1"/>
  <c r="H497" i="11"/>
  <c r="J497" i="11"/>
  <c r="G496" i="11" a="1"/>
  <c r="G496" i="11" s="1"/>
  <c r="G495" i="11" a="1"/>
  <c r="G495" i="11" s="1"/>
  <c r="H495" i="11"/>
  <c r="J495" i="11"/>
  <c r="G494" i="11" a="1"/>
  <c r="G494" i="11" s="1"/>
  <c r="H494" i="11"/>
  <c r="J494" i="11"/>
  <c r="G493" i="11" a="1"/>
  <c r="G493" i="11" s="1"/>
  <c r="H493" i="11"/>
  <c r="J493" i="11"/>
  <c r="G492" i="11" a="1"/>
  <c r="G492" i="11" s="1"/>
  <c r="H492" i="11"/>
  <c r="J492" i="11"/>
  <c r="G491" i="11" a="1"/>
  <c r="G491" i="11" s="1"/>
  <c r="H491" i="11"/>
  <c r="J491" i="11"/>
  <c r="G490" i="11" a="1"/>
  <c r="G490" i="11" s="1"/>
  <c r="H490" i="11"/>
  <c r="J490" i="11"/>
  <c r="G489" i="11" a="1"/>
  <c r="G489" i="11" s="1"/>
  <c r="G488" i="11" a="1"/>
  <c r="G488" i="11" s="1"/>
  <c r="H488" i="11"/>
  <c r="J488" i="11"/>
  <c r="G487" i="11" a="1"/>
  <c r="G487" i="11" s="1"/>
  <c r="H487" i="11"/>
  <c r="J487" i="11"/>
  <c r="G486" i="11" a="1"/>
  <c r="G486" i="11" s="1"/>
  <c r="H486" i="11"/>
  <c r="J486" i="11"/>
  <c r="G485" i="11" a="1"/>
  <c r="G485" i="11" s="1"/>
  <c r="G484" i="11" a="1"/>
  <c r="G484" i="11" s="1"/>
  <c r="H484" i="11"/>
  <c r="J484" i="11"/>
  <c r="G483" i="11" a="1"/>
  <c r="G483" i="11" s="1"/>
  <c r="H483" i="11"/>
  <c r="J483" i="11"/>
  <c r="G482" i="11" a="1"/>
  <c r="G482" i="11" s="1"/>
  <c r="H482" i="11"/>
  <c r="J482" i="11"/>
  <c r="G481" i="11" a="1"/>
  <c r="G481" i="11" s="1"/>
  <c r="H481" i="11"/>
  <c r="J481" i="11"/>
  <c r="G480" i="11" a="1"/>
  <c r="G480" i="11" s="1"/>
  <c r="H480" i="11"/>
  <c r="J480" i="11"/>
  <c r="G479" i="11" a="1"/>
  <c r="G479" i="11" s="1"/>
  <c r="H479" i="11"/>
  <c r="J479" i="11"/>
  <c r="G478" i="11" a="1"/>
  <c r="G478" i="11" s="1"/>
  <c r="H478" i="11"/>
  <c r="J478" i="11"/>
  <c r="G477" i="11" a="1"/>
  <c r="G477" i="11" s="1"/>
  <c r="G476" i="11" a="1"/>
  <c r="G476" i="11" s="1"/>
  <c r="H476" i="11"/>
  <c r="J476" i="11"/>
  <c r="G475" i="11" a="1"/>
  <c r="G475" i="11" s="1"/>
  <c r="H475" i="11"/>
  <c r="J475" i="11"/>
  <c r="G474" i="11" a="1"/>
  <c r="G474" i="11" s="1"/>
  <c r="H474" i="11"/>
  <c r="J474" i="11"/>
  <c r="G473" i="11" a="1"/>
  <c r="G473" i="11" s="1"/>
  <c r="H473" i="11"/>
  <c r="J473" i="11"/>
  <c r="G472" i="11" a="1"/>
  <c r="G472" i="11" s="1"/>
  <c r="H472" i="11"/>
  <c r="J472" i="11"/>
  <c r="G471" i="11" a="1"/>
  <c r="G471" i="11" s="1"/>
  <c r="H471" i="11"/>
  <c r="J471" i="11"/>
  <c r="G470" i="11" a="1"/>
  <c r="G470" i="11" s="1"/>
  <c r="H470" i="11"/>
  <c r="J470" i="11"/>
  <c r="G469" i="11" a="1"/>
  <c r="G469" i="11" s="1"/>
  <c r="H469" i="11"/>
  <c r="J469" i="11"/>
  <c r="G468" i="11" a="1"/>
  <c r="G468" i="11" s="1"/>
  <c r="G467" i="11" a="1"/>
  <c r="G467" i="11" s="1"/>
  <c r="H467" i="11"/>
  <c r="J467" i="11"/>
  <c r="G466" i="11" a="1"/>
  <c r="G466" i="11" s="1"/>
  <c r="G465" i="11" a="1"/>
  <c r="G465" i="11" s="1"/>
  <c r="H465" i="11"/>
  <c r="J465" i="11"/>
  <c r="G464" i="11" a="1"/>
  <c r="G464" i="11" s="1"/>
  <c r="H464" i="11"/>
  <c r="J464" i="11"/>
  <c r="G463" i="11" a="1"/>
  <c r="G463" i="11" s="1"/>
  <c r="G462" i="11" a="1"/>
  <c r="G462" i="11" s="1"/>
  <c r="H462" i="11"/>
  <c r="J462" i="11"/>
  <c r="G461" i="11" a="1"/>
  <c r="G461" i="11" s="1"/>
  <c r="H461" i="11"/>
  <c r="J461" i="11"/>
  <c r="G460" i="11" a="1"/>
  <c r="G460" i="11" s="1"/>
  <c r="H460" i="11"/>
  <c r="J460" i="11"/>
  <c r="G459" i="11" a="1"/>
  <c r="G459" i="11" s="1"/>
  <c r="H459" i="11"/>
  <c r="J459" i="11"/>
  <c r="G458" i="11" a="1"/>
  <c r="G458" i="11" s="1"/>
  <c r="H458" i="11"/>
  <c r="J458" i="11"/>
  <c r="G457" i="11" a="1"/>
  <c r="G457" i="11" s="1"/>
  <c r="H457" i="11"/>
  <c r="J457" i="11"/>
  <c r="G456" i="11" a="1"/>
  <c r="G456" i="11" s="1"/>
  <c r="G455" i="11" a="1"/>
  <c r="G455" i="11" s="1"/>
  <c r="H455" i="11"/>
  <c r="J455" i="11"/>
  <c r="G454" i="11" a="1"/>
  <c r="G454" i="11" s="1"/>
  <c r="G453" i="11" a="1"/>
  <c r="G453" i="11" s="1"/>
  <c r="H453" i="11"/>
  <c r="J453" i="11"/>
  <c r="G452" i="11" a="1"/>
  <c r="G452" i="11" s="1"/>
  <c r="H452" i="11"/>
  <c r="J452" i="11"/>
  <c r="G451" i="11" a="1"/>
  <c r="G451" i="11" s="1"/>
  <c r="H451" i="11"/>
  <c r="J451" i="11"/>
  <c r="G450" i="11" a="1"/>
  <c r="G450" i="11" s="1"/>
  <c r="H450" i="11"/>
  <c r="J450" i="11"/>
  <c r="G449" i="11" a="1"/>
  <c r="G449" i="11" s="1"/>
  <c r="H449" i="11"/>
  <c r="J449" i="11"/>
  <c r="G448" i="11" a="1"/>
  <c r="G448" i="11" s="1"/>
  <c r="G447" i="11" a="1"/>
  <c r="G447" i="11" s="1"/>
  <c r="H447" i="11"/>
  <c r="J447" i="11"/>
  <c r="G446" i="11" a="1"/>
  <c r="G446" i="11" s="1"/>
  <c r="H446" i="11"/>
  <c r="J446" i="11"/>
  <c r="G445" i="11" a="1"/>
  <c r="G445" i="11" s="1"/>
  <c r="H445" i="11"/>
  <c r="J445" i="11"/>
  <c r="G444" i="11" a="1"/>
  <c r="G444" i="11" s="1"/>
  <c r="H444" i="11"/>
  <c r="J444" i="11"/>
  <c r="G443" i="11" a="1"/>
  <c r="G443" i="11" s="1"/>
  <c r="H443" i="11"/>
  <c r="J443" i="11"/>
  <c r="G442" i="11" a="1"/>
  <c r="G442" i="11" s="1"/>
  <c r="H442" i="11"/>
  <c r="J442" i="11"/>
  <c r="G441" i="11" a="1"/>
  <c r="G441" i="11" s="1"/>
  <c r="H441" i="11"/>
  <c r="J441" i="11"/>
  <c r="G440" i="11" a="1"/>
  <c r="G440" i="11" s="1"/>
  <c r="H440" i="11"/>
  <c r="J440" i="11"/>
  <c r="G439" i="11" a="1"/>
  <c r="G439" i="11" s="1"/>
  <c r="H439" i="11"/>
  <c r="J439" i="11"/>
  <c r="G438" i="11" a="1"/>
  <c r="G438" i="11" s="1"/>
  <c r="G437" i="11" a="1"/>
  <c r="G437" i="11" s="1"/>
  <c r="H437" i="11"/>
  <c r="J437" i="11"/>
  <c r="G436" i="11" a="1"/>
  <c r="G436" i="11" s="1"/>
  <c r="G435" i="11" a="1"/>
  <c r="G435" i="11" s="1"/>
  <c r="H435" i="11"/>
  <c r="J435" i="11"/>
  <c r="G434" i="11" a="1"/>
  <c r="G434" i="11" s="1"/>
  <c r="H434" i="11"/>
  <c r="J434" i="11"/>
  <c r="G433" i="11" a="1"/>
  <c r="G433" i="11" s="1"/>
  <c r="G432" i="11" a="1"/>
  <c r="G432" i="11" s="1"/>
  <c r="H432" i="11"/>
  <c r="J432" i="11"/>
  <c r="G431" i="11" a="1"/>
  <c r="G431" i="11" s="1"/>
  <c r="H431" i="11"/>
  <c r="J431" i="11"/>
  <c r="G430" i="11" a="1"/>
  <c r="G430" i="11" s="1"/>
  <c r="H430" i="11"/>
  <c r="J430" i="11"/>
  <c r="G429" i="11" a="1"/>
  <c r="G429" i="11" s="1"/>
  <c r="H429" i="11"/>
  <c r="J429" i="11"/>
  <c r="G428" i="11" a="1"/>
  <c r="G428" i="11" s="1"/>
  <c r="H428" i="11"/>
  <c r="J428" i="11"/>
  <c r="G427" i="11" a="1"/>
  <c r="G427" i="11" s="1"/>
  <c r="H427" i="11"/>
  <c r="J427" i="11"/>
  <c r="G426" i="11" a="1"/>
  <c r="G426" i="11" s="1"/>
  <c r="G425" i="11" a="1"/>
  <c r="G425" i="11" s="1"/>
  <c r="H425" i="11"/>
  <c r="J425" i="11"/>
  <c r="G424" i="11" a="1"/>
  <c r="G424" i="11" s="1"/>
  <c r="H424" i="11"/>
  <c r="J424" i="11"/>
  <c r="G423" i="11" a="1"/>
  <c r="G423" i="11" s="1"/>
  <c r="H423" i="11"/>
  <c r="J423" i="11"/>
  <c r="G422" i="11" a="1"/>
  <c r="G422" i="11" s="1"/>
  <c r="H422" i="11"/>
  <c r="J422" i="11"/>
  <c r="G421" i="11" a="1"/>
  <c r="G421" i="11" s="1"/>
  <c r="H421" i="11"/>
  <c r="J421" i="11"/>
  <c r="G420" i="11" a="1"/>
  <c r="G420" i="11" s="1"/>
  <c r="H420" i="11"/>
  <c r="J420" i="11"/>
  <c r="G1297" i="9" a="1"/>
  <c r="G1297" i="9" s="1"/>
  <c r="J1297" i="9" a="1"/>
  <c r="J1297" i="9" s="1"/>
  <c r="K1297" i="9" a="1"/>
  <c r="K1297" i="9" s="1"/>
  <c r="G1296" i="9" a="1"/>
  <c r="G1296" i="9" s="1"/>
  <c r="H1296" i="9"/>
  <c r="J1296" i="9" a="1"/>
  <c r="J1296" i="9" s="1"/>
  <c r="L1296" i="9"/>
  <c r="G1295" i="9" a="1"/>
  <c r="G1295" i="9" s="1"/>
  <c r="H1295" i="9"/>
  <c r="J1295" i="9" a="1"/>
  <c r="J1295" i="9" s="1"/>
  <c r="L1295" i="9"/>
  <c r="G1294" i="9" a="1"/>
  <c r="G1294" i="9" s="1"/>
  <c r="H1294" i="9"/>
  <c r="J1294" i="9" a="1"/>
  <c r="J1294" i="9" s="1"/>
  <c r="L1294" i="9"/>
  <c r="G1293" i="9" a="1"/>
  <c r="G1293" i="9" s="1"/>
  <c r="H1293" i="9"/>
  <c r="J1293" i="9" a="1"/>
  <c r="J1293" i="9" s="1"/>
  <c r="L1293" i="9"/>
  <c r="G1292" i="9" a="1"/>
  <c r="G1292" i="9" s="1"/>
  <c r="H1292" i="9"/>
  <c r="J1292" i="9" a="1"/>
  <c r="J1292" i="9" s="1"/>
  <c r="L1292" i="9"/>
  <c r="G1291" i="9" a="1"/>
  <c r="G1291" i="9" s="1"/>
  <c r="H1291" i="9"/>
  <c r="J1291" i="9" a="1"/>
  <c r="J1291" i="9" s="1"/>
  <c r="L1291" i="9"/>
  <c r="G1290" i="9" a="1"/>
  <c r="G1290" i="9" s="1"/>
  <c r="H1290" i="9"/>
  <c r="J1290" i="9" a="1"/>
  <c r="J1290" i="9" s="1"/>
  <c r="L1290" i="9"/>
  <c r="G1289" i="9" a="1"/>
  <c r="G1289" i="9" s="1"/>
  <c r="H1289" i="9"/>
  <c r="J1289" i="9" a="1"/>
  <c r="J1289" i="9" s="1"/>
  <c r="L1289" i="9"/>
  <c r="G1288" i="9" a="1"/>
  <c r="G1288" i="9" s="1"/>
  <c r="H1288" i="9"/>
  <c r="J1288" i="9" a="1"/>
  <c r="J1288" i="9" s="1"/>
  <c r="L1288" i="9"/>
  <c r="G1287" i="9" a="1"/>
  <c r="G1287" i="9" s="1"/>
  <c r="H1287" i="9"/>
  <c r="J1287" i="9" a="1"/>
  <c r="J1287" i="9" s="1"/>
  <c r="K1287" i="9" a="1"/>
  <c r="K1287" i="9" s="1"/>
  <c r="L1287" i="9"/>
  <c r="G1286" i="9" a="1"/>
  <c r="G1286" i="9" s="1"/>
  <c r="J1286" i="9" a="1"/>
  <c r="J1286" i="9" s="1"/>
  <c r="K1286" i="9" a="1"/>
  <c r="K1286" i="9" s="1"/>
  <c r="G1285" i="9" a="1"/>
  <c r="G1285" i="9" s="1"/>
  <c r="H1285" i="9"/>
  <c r="J1285" i="9" a="1"/>
  <c r="J1285" i="9" s="1"/>
  <c r="L1285" i="9"/>
  <c r="G1284" i="9" a="1"/>
  <c r="G1284" i="9" s="1"/>
  <c r="H1284" i="9"/>
  <c r="J1284" i="9" a="1"/>
  <c r="J1284" i="9" s="1"/>
  <c r="L1284" i="9"/>
  <c r="G1283" i="9" a="1"/>
  <c r="G1283" i="9" s="1"/>
  <c r="H1283" i="9"/>
  <c r="J1283" i="9" a="1"/>
  <c r="J1283" i="9" s="1"/>
  <c r="L1283" i="9"/>
  <c r="G1282" i="9" a="1"/>
  <c r="G1282" i="9" s="1"/>
  <c r="H1282" i="9"/>
  <c r="J1282" i="9" a="1"/>
  <c r="J1282" i="9" s="1"/>
  <c r="L1282" i="9"/>
  <c r="G1281" i="9" a="1"/>
  <c r="G1281" i="9" s="1"/>
  <c r="H1281" i="9"/>
  <c r="J1281" i="9" a="1"/>
  <c r="J1281" i="9" s="1"/>
  <c r="L1281" i="9"/>
  <c r="G1280" i="9" a="1"/>
  <c r="G1280" i="9" s="1"/>
  <c r="H1280" i="9"/>
  <c r="J1280" i="9" a="1"/>
  <c r="J1280" i="9" s="1"/>
  <c r="L1280" i="9"/>
  <c r="G1279" i="9" a="1"/>
  <c r="G1279" i="9" s="1"/>
  <c r="H1279" i="9"/>
  <c r="J1279" i="9" a="1"/>
  <c r="J1279" i="9" s="1"/>
  <c r="L1279" i="9"/>
  <c r="G1278" i="9" a="1"/>
  <c r="G1278" i="9" s="1"/>
  <c r="H1278" i="9"/>
  <c r="J1278" i="9" a="1"/>
  <c r="J1278" i="9" s="1"/>
  <c r="L1278" i="9"/>
  <c r="G1277" i="9" a="1"/>
  <c r="G1277" i="9" s="1"/>
  <c r="H1277" i="9"/>
  <c r="J1277" i="9" a="1"/>
  <c r="J1277" i="9" s="1"/>
  <c r="K1277" i="9" a="1"/>
  <c r="K1277" i="9" s="1"/>
  <c r="L1277" i="9"/>
  <c r="G1276" i="9" a="1"/>
  <c r="G1276" i="9" s="1"/>
  <c r="J1276" i="9" a="1"/>
  <c r="J1276" i="9" s="1"/>
  <c r="K1276" i="9" a="1"/>
  <c r="K1276" i="9" s="1"/>
  <c r="G1275" i="9" a="1"/>
  <c r="G1275" i="9" s="1"/>
  <c r="H1275" i="9"/>
  <c r="J1275" i="9" a="1"/>
  <c r="J1275" i="9" s="1"/>
  <c r="L1275" i="9"/>
  <c r="G1274" i="9" a="1"/>
  <c r="G1274" i="9" s="1"/>
  <c r="H1274" i="9"/>
  <c r="J1274" i="9" a="1"/>
  <c r="J1274" i="9" s="1"/>
  <c r="L1274" i="9"/>
  <c r="G1273" i="9" a="1"/>
  <c r="G1273" i="9" s="1"/>
  <c r="H1273" i="9"/>
  <c r="J1273" i="9" a="1"/>
  <c r="J1273" i="9" s="1"/>
  <c r="L1273" i="9"/>
  <c r="G1272" i="9" a="1"/>
  <c r="G1272" i="9" s="1"/>
  <c r="H1272" i="9"/>
  <c r="J1272" i="9" a="1"/>
  <c r="J1272" i="9" s="1"/>
  <c r="L1272" i="9"/>
  <c r="G1271" i="9" a="1"/>
  <c r="G1271" i="9" s="1"/>
  <c r="H1271" i="9"/>
  <c r="J1271" i="9" a="1"/>
  <c r="J1271" i="9" s="1"/>
  <c r="L1271" i="9"/>
  <c r="G1270" i="9" a="1"/>
  <c r="G1270" i="9" s="1"/>
  <c r="H1270" i="9"/>
  <c r="J1270" i="9" a="1"/>
  <c r="J1270" i="9" s="1"/>
  <c r="L1270" i="9"/>
  <c r="G1269" i="9" a="1"/>
  <c r="G1269" i="9" s="1"/>
  <c r="H1269" i="9"/>
  <c r="J1269" i="9" a="1"/>
  <c r="J1269" i="9" s="1"/>
  <c r="L1269" i="9"/>
  <c r="G1268" i="9" a="1"/>
  <c r="G1268" i="9" s="1"/>
  <c r="H1268" i="9"/>
  <c r="J1268" i="9" a="1"/>
  <c r="J1268" i="9" s="1"/>
  <c r="L1268" i="9"/>
  <c r="G1267" i="9" a="1"/>
  <c r="G1267" i="9" s="1"/>
  <c r="H1267" i="9"/>
  <c r="J1267" i="9" a="1"/>
  <c r="J1267" i="9" s="1"/>
  <c r="L1267" i="9"/>
  <c r="G1266" i="9" a="1"/>
  <c r="G1266" i="9" s="1"/>
  <c r="H1266" i="9"/>
  <c r="J1266" i="9" a="1"/>
  <c r="J1266" i="9" s="1"/>
  <c r="L1266" i="9"/>
  <c r="G1265" i="9" a="1"/>
  <c r="G1265" i="9" s="1"/>
  <c r="H1265" i="9"/>
  <c r="J1265" i="9" a="1"/>
  <c r="J1265" i="9" s="1"/>
  <c r="L1265" i="9"/>
  <c r="G1264" i="9" a="1"/>
  <c r="G1264" i="9" s="1"/>
  <c r="H1264" i="9"/>
  <c r="J1264" i="9" a="1"/>
  <c r="J1264" i="9" s="1"/>
  <c r="L1264" i="9"/>
  <c r="G1263" i="9" a="1"/>
  <c r="G1263" i="9" s="1"/>
  <c r="H1263" i="9"/>
  <c r="J1263" i="9" a="1"/>
  <c r="J1263" i="9" s="1"/>
  <c r="L1263" i="9"/>
  <c r="G1262" i="9" a="1"/>
  <c r="G1262" i="9" s="1"/>
  <c r="H1262" i="9"/>
  <c r="J1262" i="9" a="1"/>
  <c r="J1262" i="9" s="1"/>
  <c r="L1262" i="9"/>
  <c r="G1261" i="9" a="1"/>
  <c r="G1261" i="9" s="1"/>
  <c r="H1261" i="9"/>
  <c r="J1261" i="9" a="1"/>
  <c r="J1261" i="9" s="1"/>
  <c r="K1261" i="9" a="1"/>
  <c r="K1261" i="9" s="1"/>
  <c r="L1261" i="9"/>
  <c r="G1260" i="9" a="1"/>
  <c r="G1260" i="9" s="1"/>
  <c r="J1260" i="9" a="1"/>
  <c r="J1260" i="9" s="1"/>
  <c r="K1260" i="9" a="1"/>
  <c r="K1260" i="9" s="1"/>
  <c r="G1259" i="9" a="1"/>
  <c r="G1259" i="9" s="1"/>
  <c r="H1259" i="9"/>
  <c r="J1259" i="9" a="1"/>
  <c r="J1259" i="9" s="1"/>
  <c r="L1259" i="9"/>
  <c r="G1258" i="9" a="1"/>
  <c r="G1258" i="9" s="1"/>
  <c r="H1258" i="9"/>
  <c r="J1258" i="9" a="1"/>
  <c r="J1258" i="9" s="1"/>
  <c r="L1258" i="9"/>
  <c r="G1257" i="9" a="1"/>
  <c r="G1257" i="9" s="1"/>
  <c r="H1257" i="9"/>
  <c r="J1257" i="9" a="1"/>
  <c r="J1257" i="9" s="1"/>
  <c r="L1257" i="9"/>
  <c r="G1256" i="9" a="1"/>
  <c r="G1256" i="9" s="1"/>
  <c r="H1256" i="9"/>
  <c r="J1256" i="9" a="1"/>
  <c r="J1256" i="9" s="1"/>
  <c r="L1256" i="9"/>
  <c r="G1255" i="9" a="1"/>
  <c r="G1255" i="9" s="1"/>
  <c r="H1255" i="9"/>
  <c r="J1255" i="9" a="1"/>
  <c r="J1255" i="9" s="1"/>
  <c r="L1255" i="9"/>
  <c r="G1254" i="9" a="1"/>
  <c r="G1254" i="9" s="1"/>
  <c r="H1254" i="9"/>
  <c r="J1254" i="9" a="1"/>
  <c r="J1254" i="9" s="1"/>
  <c r="L1254" i="9"/>
  <c r="G1253" i="9" a="1"/>
  <c r="G1253" i="9" s="1"/>
  <c r="H1253" i="9"/>
  <c r="J1253" i="9" a="1"/>
  <c r="J1253" i="9" s="1"/>
  <c r="L1253" i="9"/>
  <c r="G1252" i="9" a="1"/>
  <c r="G1252" i="9" s="1"/>
  <c r="H1252" i="9"/>
  <c r="J1252" i="9" a="1"/>
  <c r="J1252" i="9" s="1"/>
  <c r="L1252" i="9"/>
  <c r="G1251" i="9" a="1"/>
  <c r="G1251" i="9" s="1"/>
  <c r="H1251" i="9"/>
  <c r="J1251" i="9" a="1"/>
  <c r="J1251" i="9" s="1"/>
  <c r="L1251" i="9"/>
  <c r="G1250" i="9" a="1"/>
  <c r="G1250" i="9" s="1"/>
  <c r="H1250" i="9"/>
  <c r="J1250" i="9" a="1"/>
  <c r="J1250" i="9" s="1"/>
  <c r="K1250" i="9" a="1"/>
  <c r="K1250" i="9" s="1"/>
  <c r="L1250" i="9"/>
  <c r="J722" i="11" l="1"/>
  <c r="H1669" i="9"/>
  <c r="K1601" i="9" a="1"/>
  <c r="K1601" i="9" s="1"/>
  <c r="K1602" i="9" s="1" a="1"/>
  <c r="K1602" i="9" s="1"/>
  <c r="K1505" i="9" a="1"/>
  <c r="K1505" i="9" s="1"/>
  <c r="K1506" i="9" s="1" a="1"/>
  <c r="K1506" i="9" s="1"/>
  <c r="K1507" i="9" s="1" a="1"/>
  <c r="K1507" i="9" s="1"/>
  <c r="K1508" i="9" s="1" a="1"/>
  <c r="K1508" i="9" s="1"/>
  <c r="K1509" i="9" s="1" a="1"/>
  <c r="K1509" i="9" s="1"/>
  <c r="K1510" i="9" s="1" a="1"/>
  <c r="K1510" i="9" s="1"/>
  <c r="K1511" i="9" s="1" a="1"/>
  <c r="K1511" i="9" s="1"/>
  <c r="K1512" i="9" s="1" a="1"/>
  <c r="K1512" i="9" s="1"/>
  <c r="K1513" i="9" s="1" a="1"/>
  <c r="K1513" i="9" s="1"/>
  <c r="K1514" i="9" s="1" a="1"/>
  <c r="K1514" i="9" s="1"/>
  <c r="K1515" i="9" s="1" a="1"/>
  <c r="K1515" i="9" s="1"/>
  <c r="K1516" i="9" s="1" a="1"/>
  <c r="K1516" i="9" s="1"/>
  <c r="K1517" i="9" s="1" a="1"/>
  <c r="K1517" i="9" s="1"/>
  <c r="K1463" i="9" a="1"/>
  <c r="K1463" i="9" s="1"/>
  <c r="K1464" i="9" s="1" a="1"/>
  <c r="K1464" i="9" s="1"/>
  <c r="K1465" i="9" s="1" a="1"/>
  <c r="K1465" i="9" s="1"/>
  <c r="K1466" i="9" s="1" a="1"/>
  <c r="K1466" i="9" s="1"/>
  <c r="K1467" i="9" s="1" a="1"/>
  <c r="K1467" i="9" s="1"/>
  <c r="K1468" i="9" s="1" a="1"/>
  <c r="K1468" i="9" s="1"/>
  <c r="K1469" i="9" s="1" a="1"/>
  <c r="K1469" i="9" s="1"/>
  <c r="K1470" i="9" s="1" a="1"/>
  <c r="K1470" i="9" s="1"/>
  <c r="K1471" i="9" s="1" a="1"/>
  <c r="K1471" i="9" s="1"/>
  <c r="K1472" i="9" s="1" a="1"/>
  <c r="K1472" i="9" s="1"/>
  <c r="K1473" i="9" s="1" a="1"/>
  <c r="K1473" i="9" s="1"/>
  <c r="K1474" i="9" s="1" a="1"/>
  <c r="K1474" i="9" s="1"/>
  <c r="K1475" i="9" s="1" a="1"/>
  <c r="K1475" i="9" s="1"/>
  <c r="K1476" i="9" s="1" a="1"/>
  <c r="K1476" i="9" s="1"/>
  <c r="K1462" i="9" a="1"/>
  <c r="K1462" i="9" s="1"/>
  <c r="K1408" i="9" a="1"/>
  <c r="K1408" i="9" s="1"/>
  <c r="K1409" i="9" s="1" a="1"/>
  <c r="K1409" i="9" s="1"/>
  <c r="K1410" i="9" s="1" a="1"/>
  <c r="K1410" i="9" s="1"/>
  <c r="K1407" i="9" a="1"/>
  <c r="K1407" i="9" s="1"/>
  <c r="K1378" i="9" a="1"/>
  <c r="K1378" i="9" s="1"/>
  <c r="K1379" i="9" s="1" a="1"/>
  <c r="K1379" i="9" s="1"/>
  <c r="K1878" i="9" a="1"/>
  <c r="K1878" i="9" s="1"/>
  <c r="K1879" i="9" s="1" a="1"/>
  <c r="K1879" i="9" s="1"/>
  <c r="K1880" i="9" s="1" a="1"/>
  <c r="K1880" i="9" s="1"/>
  <c r="K1881" i="9" s="1" a="1"/>
  <c r="K1881" i="9" s="1"/>
  <c r="K1882" i="9" s="1" a="1"/>
  <c r="K1882" i="9" s="1"/>
  <c r="K1883" i="9" s="1" a="1"/>
  <c r="K1883" i="9" s="1"/>
  <c r="K1884" i="9" s="1" a="1"/>
  <c r="K1884" i="9" s="1"/>
  <c r="L1875" i="9"/>
  <c r="L1862" i="9"/>
  <c r="K1837" i="9" a="1"/>
  <c r="K1837" i="9" s="1"/>
  <c r="K1838" i="9" s="1" a="1"/>
  <c r="K1838" i="9" s="1"/>
  <c r="K1839" i="9" s="1" a="1"/>
  <c r="K1839" i="9" s="1"/>
  <c r="K1840" i="9" s="1" a="1"/>
  <c r="K1840" i="9" s="1"/>
  <c r="K1841" i="9" s="1" a="1"/>
  <c r="K1841" i="9" s="1"/>
  <c r="K1842" i="9" s="1" a="1"/>
  <c r="K1842" i="9" s="1"/>
  <c r="L1823" i="9"/>
  <c r="L1812" i="9"/>
  <c r="L1801" i="9"/>
  <c r="L1790" i="9"/>
  <c r="K1772" i="9" a="1"/>
  <c r="K1772" i="9" s="1"/>
  <c r="K1773" i="9" s="1" a="1"/>
  <c r="K1773" i="9" s="1"/>
  <c r="K1774" i="9" s="1" a="1"/>
  <c r="K1774" i="9" s="1"/>
  <c r="K1775" i="9" s="1" a="1"/>
  <c r="K1775" i="9" s="1"/>
  <c r="K1746" i="9" a="1"/>
  <c r="K1746" i="9" s="1"/>
  <c r="K1747" i="9" s="1" a="1"/>
  <c r="K1747" i="9" s="1"/>
  <c r="K1748" i="9" s="1" a="1"/>
  <c r="K1748" i="9" s="1"/>
  <c r="K1749" i="9" s="1" a="1"/>
  <c r="K1749" i="9" s="1"/>
  <c r="K1750" i="9" s="1" a="1"/>
  <c r="K1750" i="9" s="1"/>
  <c r="K1751" i="9" s="1" a="1"/>
  <c r="K1751" i="9" s="1"/>
  <c r="K1752" i="9" s="1" a="1"/>
  <c r="K1752" i="9" s="1"/>
  <c r="K1753" i="9" s="1" a="1"/>
  <c r="K1753" i="9" s="1"/>
  <c r="K1754" i="9" s="1" a="1"/>
  <c r="K1754" i="9" s="1"/>
  <c r="K1732" i="9" a="1"/>
  <c r="K1732" i="9" s="1"/>
  <c r="K1733" i="9" s="1" a="1"/>
  <c r="K1733" i="9" s="1"/>
  <c r="K1734" i="9" s="1" a="1"/>
  <c r="K1734" i="9" s="1"/>
  <c r="K1735" i="9" s="1" a="1"/>
  <c r="K1735" i="9" s="1"/>
  <c r="K1736" i="9" s="1" a="1"/>
  <c r="K1736" i="9" s="1"/>
  <c r="K1737" i="9" s="1" a="1"/>
  <c r="K1737" i="9" s="1"/>
  <c r="K1738" i="9" s="1" a="1"/>
  <c r="K1738" i="9" s="1"/>
  <c r="K1739" i="9" s="1" a="1"/>
  <c r="K1739" i="9" s="1"/>
  <c r="K1740" i="9" s="1" a="1"/>
  <c r="K1740" i="9" s="1"/>
  <c r="K1741" i="9" s="1" a="1"/>
  <c r="K1741" i="9" s="1"/>
  <c r="L1722" i="9"/>
  <c r="K1685" i="9" a="1"/>
  <c r="K1685" i="9" s="1"/>
  <c r="K1686" i="9" s="1" a="1"/>
  <c r="K1686" i="9" s="1"/>
  <c r="K1687" i="9" s="1" a="1"/>
  <c r="K1687" i="9" s="1"/>
  <c r="K1688" i="9" s="1" a="1"/>
  <c r="K1688" i="9" s="1"/>
  <c r="K1689" i="9" s="1" a="1"/>
  <c r="K1689" i="9" s="1"/>
  <c r="K1690" i="9" s="1" a="1"/>
  <c r="K1690" i="9" s="1"/>
  <c r="K1691" i="9" s="1" a="1"/>
  <c r="K1691" i="9" s="1"/>
  <c r="K1692" i="9" s="1" a="1"/>
  <c r="K1692" i="9" s="1"/>
  <c r="K1693" i="9" s="1" a="1"/>
  <c r="K1693" i="9" s="1"/>
  <c r="K1694" i="9" s="1" a="1"/>
  <c r="K1694" i="9" s="1"/>
  <c r="H1657" i="9"/>
  <c r="K1645" i="9" a="1"/>
  <c r="K1645" i="9" s="1"/>
  <c r="K1646" i="9" s="1" a="1"/>
  <c r="K1646" i="9" s="1"/>
  <c r="K1647" i="9" s="1" a="1"/>
  <c r="K1647" i="9" s="1"/>
  <c r="K1648" i="9" s="1" a="1"/>
  <c r="K1648" i="9" s="1"/>
  <c r="K1649" i="9" s="1" a="1"/>
  <c r="K1649" i="9" s="1"/>
  <c r="K1650" i="9" s="1" a="1"/>
  <c r="K1650" i="9" s="1"/>
  <c r="K1651" i="9" s="1" a="1"/>
  <c r="K1651" i="9" s="1"/>
  <c r="K1652" i="9" s="1" a="1"/>
  <c r="K1652" i="9" s="1"/>
  <c r="K1653" i="9" s="1" a="1"/>
  <c r="K1653" i="9" s="1"/>
  <c r="K1654" i="9" s="1" a="1"/>
  <c r="K1654" i="9" s="1"/>
  <c r="K1655" i="9" s="1" a="1"/>
  <c r="K1655" i="9" s="1"/>
  <c r="H1646" i="9"/>
  <c r="K1629" i="9" a="1"/>
  <c r="K1629" i="9" s="1"/>
  <c r="K1630" i="9" s="1" a="1"/>
  <c r="K1630" i="9" s="1"/>
  <c r="K1631" i="9" s="1" a="1"/>
  <c r="K1631" i="9" s="1"/>
  <c r="K1632" i="9" s="1" a="1"/>
  <c r="K1632" i="9" s="1"/>
  <c r="H1630" i="9"/>
  <c r="H742" i="11"/>
  <c r="K1622" i="9" a="1"/>
  <c r="K1622" i="9" s="1"/>
  <c r="K1623" i="9" s="1" a="1"/>
  <c r="K1623" i="9" s="1"/>
  <c r="K1624" i="9" s="1" a="1"/>
  <c r="K1624" i="9" s="1"/>
  <c r="K1625" i="9" s="1" a="1"/>
  <c r="K1625" i="9" s="1"/>
  <c r="K1626" i="9" s="1" a="1"/>
  <c r="K1626" i="9" s="1"/>
  <c r="K1627" i="9" s="1" a="1"/>
  <c r="K1627" i="9" s="1"/>
  <c r="K1628" i="9" s="1" a="1"/>
  <c r="K1628" i="9" s="1"/>
  <c r="H1620" i="9"/>
  <c r="J742" i="11"/>
  <c r="H733" i="11"/>
  <c r="J733" i="11"/>
  <c r="J726" i="11"/>
  <c r="H726" i="11"/>
  <c r="H1612" i="9"/>
  <c r="K1611" i="9" a="1"/>
  <c r="K1611" i="9" s="1"/>
  <c r="K1612" i="9" s="1" a="1"/>
  <c r="K1612" i="9" s="1"/>
  <c r="K1613" i="9" s="1" a="1"/>
  <c r="K1613" i="9" s="1"/>
  <c r="K1614" i="9" s="1" a="1"/>
  <c r="K1614" i="9" s="1"/>
  <c r="H1600" i="9"/>
  <c r="H1585" i="9"/>
  <c r="K1584" i="9" a="1"/>
  <c r="K1584" i="9" s="1"/>
  <c r="K1585" i="9" s="1" a="1"/>
  <c r="K1585" i="9" s="1"/>
  <c r="K1586" i="9" s="1" a="1"/>
  <c r="K1586" i="9" s="1"/>
  <c r="K1587" i="9" s="1" a="1"/>
  <c r="K1587" i="9" s="1"/>
  <c r="K1588" i="9" s="1" a="1"/>
  <c r="K1588" i="9" s="1"/>
  <c r="K1589" i="9" s="1" a="1"/>
  <c r="K1589" i="9" s="1"/>
  <c r="K1590" i="9" s="1" a="1"/>
  <c r="K1590" i="9" s="1"/>
  <c r="K1591" i="9" s="1" a="1"/>
  <c r="K1591" i="9" s="1"/>
  <c r="K1592" i="9" s="1" a="1"/>
  <c r="K1592" i="9" s="1"/>
  <c r="K1593" i="9" s="1" a="1"/>
  <c r="K1593" i="9" s="1"/>
  <c r="K1594" i="9" s="1" a="1"/>
  <c r="K1594" i="9" s="1"/>
  <c r="K1595" i="9" s="1" a="1"/>
  <c r="K1595" i="9" s="1"/>
  <c r="K1596" i="9" s="1" a="1"/>
  <c r="K1596" i="9" s="1"/>
  <c r="K1597" i="9" s="1" a="1"/>
  <c r="K1597" i="9" s="1"/>
  <c r="K1598" i="9" s="1" a="1"/>
  <c r="K1598" i="9" s="1"/>
  <c r="H1571" i="9"/>
  <c r="K1570" i="9" a="1"/>
  <c r="K1570" i="9" s="1"/>
  <c r="K1571" i="9" s="1" a="1"/>
  <c r="K1571" i="9" s="1"/>
  <c r="K1572" i="9" s="1" a="1"/>
  <c r="K1572" i="9" s="1"/>
  <c r="K1573" i="9" s="1" a="1"/>
  <c r="K1573" i="9" s="1"/>
  <c r="K1574" i="9" s="1" a="1"/>
  <c r="K1574" i="9" s="1"/>
  <c r="K1575" i="9" s="1" a="1"/>
  <c r="K1575" i="9" s="1"/>
  <c r="K1576" i="9" s="1" a="1"/>
  <c r="K1576" i="9" s="1"/>
  <c r="K1577" i="9" s="1" a="1"/>
  <c r="K1577" i="9" s="1"/>
  <c r="K1578" i="9" s="1" a="1"/>
  <c r="K1578" i="9" s="1"/>
  <c r="K1579" i="9" s="1" a="1"/>
  <c r="K1579" i="9" s="1"/>
  <c r="K1580" i="9" s="1" a="1"/>
  <c r="K1580" i="9" s="1"/>
  <c r="K1581" i="9" s="1" a="1"/>
  <c r="K1581" i="9" s="1"/>
  <c r="K1582" i="9" s="1" a="1"/>
  <c r="K1582" i="9" s="1"/>
  <c r="K1583" i="9" s="1" a="1"/>
  <c r="K1583" i="9" s="1"/>
  <c r="H1561" i="9"/>
  <c r="K1560" i="9" a="1"/>
  <c r="K1560" i="9" s="1"/>
  <c r="K1561" i="9" s="1" a="1"/>
  <c r="K1561" i="9" s="1"/>
  <c r="K1562" i="9" s="1" a="1"/>
  <c r="K1562" i="9" s="1"/>
  <c r="K1563" i="9" s="1" a="1"/>
  <c r="K1563" i="9" s="1"/>
  <c r="K1542" i="9" a="1"/>
  <c r="K1542" i="9" s="1"/>
  <c r="K1543" i="9" s="1" a="1"/>
  <c r="K1543" i="9" s="1"/>
  <c r="K1544" i="9" s="1" a="1"/>
  <c r="K1544" i="9" s="1"/>
  <c r="K1545" i="9" s="1" a="1"/>
  <c r="K1545" i="9" s="1"/>
  <c r="H1543" i="9"/>
  <c r="K1533" i="9" a="1"/>
  <c r="K1533" i="9" s="1"/>
  <c r="K1530" i="9" a="1"/>
  <c r="K1530" i="9" s="1"/>
  <c r="H1531" i="9"/>
  <c r="H1519" i="9"/>
  <c r="K1518" i="9" a="1"/>
  <c r="K1518" i="9" s="1"/>
  <c r="K1519" i="9" s="1" a="1"/>
  <c r="K1519" i="9" s="1"/>
  <c r="K1520" i="9" s="1" a="1"/>
  <c r="K1520" i="9" s="1"/>
  <c r="K1521" i="9" s="1" a="1"/>
  <c r="K1521" i="9" s="1"/>
  <c r="H1504" i="9"/>
  <c r="H1493" i="9"/>
  <c r="K1492" i="9" a="1"/>
  <c r="K1492" i="9" s="1"/>
  <c r="K1493" i="9" s="1" a="1"/>
  <c r="K1493" i="9" s="1"/>
  <c r="K1494" i="9" s="1" a="1"/>
  <c r="K1494" i="9" s="1"/>
  <c r="K1495" i="9" s="1" a="1"/>
  <c r="K1495" i="9" s="1"/>
  <c r="K1496" i="9" s="1" a="1"/>
  <c r="K1496" i="9" s="1"/>
  <c r="K1497" i="9" s="1" a="1"/>
  <c r="K1497" i="9" s="1"/>
  <c r="K1498" i="9" s="1" a="1"/>
  <c r="K1498" i="9" s="1"/>
  <c r="K1499" i="9" s="1" a="1"/>
  <c r="K1499" i="9" s="1"/>
  <c r="K1500" i="9" s="1" a="1"/>
  <c r="K1500" i="9" s="1"/>
  <c r="K1501" i="9" s="1" a="1"/>
  <c r="K1501" i="9" s="1"/>
  <c r="K1502" i="9" s="1" a="1"/>
  <c r="K1502" i="9" s="1"/>
  <c r="K1477" i="9" a="1"/>
  <c r="K1477" i="9" s="1"/>
  <c r="K1478" i="9" s="1" a="1"/>
  <c r="K1478" i="9" s="1"/>
  <c r="K1479" i="9" s="1" a="1"/>
  <c r="K1479" i="9" s="1"/>
  <c r="K1480" i="9" s="1" a="1"/>
  <c r="K1480" i="9" s="1"/>
  <c r="K1481" i="9" s="1" a="1"/>
  <c r="K1481" i="9" s="1"/>
  <c r="K1482" i="9" s="1" a="1"/>
  <c r="K1482" i="9" s="1"/>
  <c r="K1483" i="9" s="1" a="1"/>
  <c r="K1483" i="9" s="1"/>
  <c r="K1484" i="9" s="1" a="1"/>
  <c r="K1484" i="9" s="1"/>
  <c r="K1485" i="9" s="1" a="1"/>
  <c r="K1485" i="9" s="1"/>
  <c r="K1486" i="9" s="1" a="1"/>
  <c r="K1486" i="9" s="1"/>
  <c r="K1487" i="9" s="1" a="1"/>
  <c r="K1487" i="9" s="1"/>
  <c r="K1488" i="9" s="1" a="1"/>
  <c r="K1488" i="9" s="1"/>
  <c r="K1489" i="9" s="1" a="1"/>
  <c r="K1489" i="9" s="1"/>
  <c r="K1490" i="9" s="1" a="1"/>
  <c r="K1490" i="9" s="1"/>
  <c r="K1491" i="9" s="1" a="1"/>
  <c r="K1491" i="9" s="1"/>
  <c r="H1478" i="9"/>
  <c r="H1463" i="9"/>
  <c r="H1451" i="9"/>
  <c r="K1450" i="9" a="1"/>
  <c r="K1450" i="9" s="1"/>
  <c r="K1451" i="9" s="1" a="1"/>
  <c r="K1451" i="9" s="1"/>
  <c r="K1452" i="9" s="1" a="1"/>
  <c r="K1452" i="9" s="1"/>
  <c r="K1453" i="9" s="1" a="1"/>
  <c r="K1453" i="9" s="1"/>
  <c r="K1454" i="9" s="1" a="1"/>
  <c r="K1454" i="9" s="1"/>
  <c r="K1455" i="9" s="1" a="1"/>
  <c r="K1455" i="9" s="1"/>
  <c r="K1456" i="9" s="1" a="1"/>
  <c r="K1456" i="9" s="1"/>
  <c r="K1457" i="9" s="1" a="1"/>
  <c r="K1457" i="9" s="1"/>
  <c r="K1458" i="9" s="1" a="1"/>
  <c r="K1458" i="9" s="1"/>
  <c r="K1459" i="9" s="1" a="1"/>
  <c r="K1459" i="9" s="1"/>
  <c r="K1460" i="9" s="1" a="1"/>
  <c r="K1460" i="9" s="1"/>
  <c r="K1461" i="9" s="1" a="1"/>
  <c r="K1461" i="9" s="1"/>
  <c r="H1443" i="9"/>
  <c r="K1442" i="9" a="1"/>
  <c r="K1442" i="9" s="1"/>
  <c r="K1443" i="9" s="1" a="1"/>
  <c r="K1443" i="9" s="1"/>
  <c r="K1444" i="9" s="1" a="1"/>
  <c r="K1444" i="9" s="1"/>
  <c r="K1445" i="9" s="1" a="1"/>
  <c r="K1445" i="9" s="1"/>
  <c r="K1430" i="9" a="1"/>
  <c r="K1430" i="9" s="1"/>
  <c r="K1431" i="9" s="1" a="1"/>
  <c r="K1431" i="9" s="1"/>
  <c r="K1432" i="9" s="1" a="1"/>
  <c r="K1432" i="9" s="1"/>
  <c r="K1433" i="9" s="1" a="1"/>
  <c r="K1433" i="9" s="1"/>
  <c r="H1431" i="9"/>
  <c r="H1418" i="9"/>
  <c r="H1408" i="9"/>
  <c r="H1394" i="9"/>
  <c r="K1393" i="9" a="1"/>
  <c r="K1393" i="9" s="1"/>
  <c r="K1394" i="9" s="1" a="1"/>
  <c r="K1394" i="9" s="1"/>
  <c r="K1395" i="9" s="1" a="1"/>
  <c r="K1395" i="9" s="1"/>
  <c r="K1396" i="9" s="1" a="1"/>
  <c r="K1396" i="9" s="1"/>
  <c r="H1385" i="9"/>
  <c r="H1377" i="9"/>
  <c r="H1366" i="9"/>
  <c r="K1365" i="9" a="1"/>
  <c r="K1365" i="9" s="1"/>
  <c r="K1366" i="9" s="1" a="1"/>
  <c r="K1366" i="9" s="1"/>
  <c r="K1367" i="9" s="1" a="1"/>
  <c r="K1367" i="9" s="1"/>
  <c r="K1368" i="9" s="1" a="1"/>
  <c r="K1368" i="9" s="1"/>
  <c r="K1369" i="9" s="1" a="1"/>
  <c r="K1369" i="9" s="1"/>
  <c r="K1370" i="9" s="1" a="1"/>
  <c r="K1370" i="9" s="1"/>
  <c r="K1371" i="9" s="1" a="1"/>
  <c r="K1371" i="9" s="1"/>
  <c r="K1372" i="9" s="1" a="1"/>
  <c r="K1372" i="9" s="1"/>
  <c r="K1373" i="9" s="1" a="1"/>
  <c r="K1373" i="9" s="1"/>
  <c r="K1374" i="9" s="1" a="1"/>
  <c r="K1374" i="9" s="1"/>
  <c r="K1375" i="9" s="1" a="1"/>
  <c r="K1375" i="9" s="1"/>
  <c r="K1351" i="9" a="1"/>
  <c r="K1351" i="9" s="1"/>
  <c r="K1352" i="9" s="1" a="1"/>
  <c r="K1352" i="9" s="1"/>
  <c r="K1353" i="9" s="1" a="1"/>
  <c r="K1353" i="9" s="1"/>
  <c r="K1354" i="9" s="1" a="1"/>
  <c r="K1354" i="9" s="1"/>
  <c r="H1352" i="9"/>
  <c r="K1340" i="9" a="1"/>
  <c r="K1340" i="9" s="1"/>
  <c r="K1341" i="9" s="1" a="1"/>
  <c r="K1341" i="9" s="1"/>
  <c r="K1342" i="9" s="1" a="1"/>
  <c r="K1342" i="9" s="1"/>
  <c r="K1343" i="9" s="1" a="1"/>
  <c r="K1343" i="9" s="1"/>
  <c r="K1344" i="9" s="1" a="1"/>
  <c r="K1344" i="9" s="1"/>
  <c r="K1345" i="9" s="1" a="1"/>
  <c r="K1345" i="9" s="1"/>
  <c r="K1346" i="9" s="1" a="1"/>
  <c r="K1346" i="9" s="1"/>
  <c r="K1347" i="9" s="1" a="1"/>
  <c r="K1347" i="9" s="1"/>
  <c r="K1348" i="9" s="1" a="1"/>
  <c r="K1348" i="9" s="1"/>
  <c r="K1349" i="9" s="1" a="1"/>
  <c r="K1349" i="9" s="1"/>
  <c r="K1350" i="9" s="1" a="1"/>
  <c r="K1350" i="9" s="1"/>
  <c r="H1341" i="9"/>
  <c r="K1335" i="9" a="1"/>
  <c r="K1335" i="9" s="1"/>
  <c r="K1332" i="9" a="1"/>
  <c r="K1332" i="9" s="1"/>
  <c r="H1333" i="9"/>
  <c r="K1325" i="9" a="1"/>
  <c r="K1325" i="9" s="1"/>
  <c r="H1323" i="9"/>
  <c r="K1310" i="9" a="1"/>
  <c r="K1310" i="9" s="1"/>
  <c r="K1311" i="9" s="1" a="1"/>
  <c r="K1311" i="9" s="1"/>
  <c r="K1312" i="9" s="1" a="1"/>
  <c r="K1312" i="9" s="1"/>
  <c r="K1313" i="9" s="1" a="1"/>
  <c r="K1313" i="9" s="1"/>
  <c r="K1314" i="9" s="1" a="1"/>
  <c r="K1314" i="9" s="1"/>
  <c r="K1315" i="9" s="1" a="1"/>
  <c r="K1315" i="9" s="1"/>
  <c r="K1316" i="9" s="1" a="1"/>
  <c r="K1316" i="9" s="1"/>
  <c r="K1317" i="9" s="1" a="1"/>
  <c r="K1317" i="9" s="1"/>
  <c r="K1318" i="9" s="1" a="1"/>
  <c r="K1318" i="9" s="1"/>
  <c r="K1319" i="9" s="1" a="1"/>
  <c r="K1319" i="9" s="1"/>
  <c r="K1320" i="9" s="1" a="1"/>
  <c r="K1320" i="9" s="1"/>
  <c r="K1321" i="9" s="1" a="1"/>
  <c r="K1321" i="9" s="1"/>
  <c r="H1308" i="9"/>
  <c r="K1299" i="9" a="1"/>
  <c r="K1299" i="9" s="1"/>
  <c r="K1300" i="9" s="1" a="1"/>
  <c r="K1300" i="9" s="1"/>
  <c r="K1301" i="9" s="1" a="1"/>
  <c r="K1301" i="9" s="1"/>
  <c r="K1302" i="9" s="1" a="1"/>
  <c r="K1302" i="9" s="1"/>
  <c r="K1303" i="9" s="1" a="1"/>
  <c r="K1303" i="9" s="1"/>
  <c r="K1304" i="9" s="1" a="1"/>
  <c r="K1304" i="9" s="1"/>
  <c r="K1305" i="9" s="1" a="1"/>
  <c r="K1305" i="9" s="1"/>
  <c r="K1306" i="9" s="1" a="1"/>
  <c r="K1306" i="9" s="1"/>
  <c r="K1251" i="9" a="1"/>
  <c r="K1251" i="9" s="1"/>
  <c r="K1252" i="9" s="1" a="1"/>
  <c r="K1252" i="9" s="1"/>
  <c r="K1253" i="9" s="1" a="1"/>
  <c r="K1253" i="9" s="1"/>
  <c r="K1254" i="9" s="1" a="1"/>
  <c r="K1254" i="9" s="1"/>
  <c r="K1255" i="9" s="1" a="1"/>
  <c r="K1255" i="9" s="1"/>
  <c r="K1256" i="9" s="1" a="1"/>
  <c r="K1256" i="9" s="1"/>
  <c r="K1257" i="9" s="1" a="1"/>
  <c r="K1257" i="9" s="1"/>
  <c r="K1258" i="9" s="1" a="1"/>
  <c r="K1258" i="9" s="1"/>
  <c r="K1259" i="9" s="1" a="1"/>
  <c r="K1259" i="9" s="1"/>
  <c r="H1297" i="9"/>
  <c r="K1296" i="9" a="1"/>
  <c r="K1296" i="9" s="1"/>
  <c r="H722" i="11"/>
  <c r="H718" i="11"/>
  <c r="J718" i="11"/>
  <c r="H711" i="11"/>
  <c r="J711" i="11"/>
  <c r="H703" i="11"/>
  <c r="J703" i="11"/>
  <c r="J697" i="11"/>
  <c r="H697" i="11"/>
  <c r="H687" i="11"/>
  <c r="J687" i="11"/>
  <c r="J680" i="11"/>
  <c r="H680" i="11"/>
  <c r="J677" i="11"/>
  <c r="H677" i="11"/>
  <c r="H675" i="11"/>
  <c r="J675" i="11"/>
  <c r="H666" i="11"/>
  <c r="J666" i="11"/>
  <c r="J657" i="11"/>
  <c r="H657" i="11"/>
  <c r="J653" i="11"/>
  <c r="H653" i="11"/>
  <c r="H651" i="11"/>
  <c r="J651" i="11"/>
  <c r="J643" i="11"/>
  <c r="H643" i="11"/>
  <c r="H635" i="11"/>
  <c r="J635" i="11"/>
  <c r="H633" i="11"/>
  <c r="J633" i="11"/>
  <c r="H630" i="11"/>
  <c r="J630" i="11"/>
  <c r="H621" i="11"/>
  <c r="J621" i="11"/>
  <c r="H612" i="11"/>
  <c r="J612" i="11"/>
  <c r="H610" i="11"/>
  <c r="J610" i="11"/>
  <c r="H602" i="11"/>
  <c r="J602" i="11"/>
  <c r="J594" i="11"/>
  <c r="H594" i="11"/>
  <c r="H592" i="11"/>
  <c r="J592" i="11"/>
  <c r="H589" i="11"/>
  <c r="J589" i="11"/>
  <c r="H581" i="11"/>
  <c r="J581" i="11"/>
  <c r="H573" i="11"/>
  <c r="J573" i="11"/>
  <c r="H571" i="11"/>
  <c r="J571" i="11"/>
  <c r="H569" i="11"/>
  <c r="J569" i="11"/>
  <c r="H561" i="11"/>
  <c r="J561" i="11"/>
  <c r="J551" i="11"/>
  <c r="H551" i="11"/>
  <c r="H549" i="11"/>
  <c r="J549" i="11"/>
  <c r="H547" i="11"/>
  <c r="J547" i="11"/>
  <c r="H539" i="11"/>
  <c r="J539" i="11"/>
  <c r="H532" i="11"/>
  <c r="J532" i="11"/>
  <c r="H528" i="11"/>
  <c r="J528" i="11"/>
  <c r="H526" i="11"/>
  <c r="J526" i="11"/>
  <c r="J519" i="11"/>
  <c r="H519" i="11"/>
  <c r="H511" i="11"/>
  <c r="J511" i="11"/>
  <c r="H507" i="11"/>
  <c r="J507" i="11"/>
  <c r="H503" i="11"/>
  <c r="J503" i="11"/>
  <c r="J496" i="11"/>
  <c r="H496" i="11"/>
  <c r="H489" i="11"/>
  <c r="J489" i="11"/>
  <c r="H485" i="11"/>
  <c r="J485" i="11"/>
  <c r="H477" i="11"/>
  <c r="J477" i="11"/>
  <c r="J468" i="11"/>
  <c r="H468" i="11"/>
  <c r="H466" i="11"/>
  <c r="J466" i="11"/>
  <c r="H463" i="11"/>
  <c r="J463" i="11"/>
  <c r="H456" i="11"/>
  <c r="J456" i="11"/>
  <c r="H454" i="11"/>
  <c r="J454" i="11"/>
  <c r="H448" i="11"/>
  <c r="J448" i="11"/>
  <c r="J438" i="11"/>
  <c r="H438" i="11"/>
  <c r="J433" i="11"/>
  <c r="J426" i="11"/>
  <c r="H436" i="11"/>
  <c r="J436" i="11"/>
  <c r="H433" i="11"/>
  <c r="H426" i="11"/>
  <c r="K1288" i="9" a="1"/>
  <c r="K1288" i="9" s="1"/>
  <c r="K1289" i="9" s="1" a="1"/>
  <c r="K1289" i="9" s="1"/>
  <c r="K1290" i="9" s="1" a="1"/>
  <c r="K1290" i="9" s="1"/>
  <c r="K1291" i="9" s="1" a="1"/>
  <c r="K1291" i="9" s="1"/>
  <c r="K1292" i="9" s="1" a="1"/>
  <c r="K1292" i="9" s="1"/>
  <c r="K1293" i="9" s="1" a="1"/>
  <c r="K1293" i="9" s="1"/>
  <c r="K1294" i="9" s="1" a="1"/>
  <c r="K1294" i="9" s="1"/>
  <c r="K1295" i="9" s="1" a="1"/>
  <c r="K1295" i="9" s="1"/>
  <c r="H1286" i="9"/>
  <c r="K1285" i="9" a="1"/>
  <c r="K1285" i="9" s="1"/>
  <c r="H1276" i="9"/>
  <c r="K1278" i="9" a="1"/>
  <c r="K1278" i="9" s="1"/>
  <c r="K1275" i="9" a="1"/>
  <c r="K1275" i="9" s="1"/>
  <c r="K1262" i="9" a="1"/>
  <c r="K1262" i="9" s="1"/>
  <c r="H1260" i="9"/>
  <c r="G1249" i="9" a="1"/>
  <c r="G1249" i="9" s="1"/>
  <c r="J1249" i="9" a="1"/>
  <c r="J1249" i="9" s="1"/>
  <c r="K1249" i="9" a="1"/>
  <c r="K1249" i="9" s="1"/>
  <c r="G1248" i="9" a="1"/>
  <c r="G1248" i="9" s="1"/>
  <c r="H1248" i="9"/>
  <c r="J1248" i="9" a="1"/>
  <c r="J1248" i="9" s="1"/>
  <c r="L1248" i="9"/>
  <c r="G1247" i="9" a="1"/>
  <c r="G1247" i="9" s="1"/>
  <c r="H1247" i="9"/>
  <c r="J1247" i="9" a="1"/>
  <c r="J1247" i="9" s="1"/>
  <c r="L1247" i="9"/>
  <c r="G1246" i="9" a="1"/>
  <c r="G1246" i="9" s="1"/>
  <c r="H1246" i="9"/>
  <c r="J1246" i="9" a="1"/>
  <c r="J1246" i="9" s="1"/>
  <c r="L1246" i="9"/>
  <c r="G1245" i="9" a="1"/>
  <c r="G1245" i="9" s="1"/>
  <c r="H1245" i="9"/>
  <c r="J1245" i="9" a="1"/>
  <c r="J1245" i="9" s="1"/>
  <c r="L1245" i="9"/>
  <c r="G1244" i="9" a="1"/>
  <c r="G1244" i="9" s="1"/>
  <c r="H1244" i="9"/>
  <c r="J1244" i="9" a="1"/>
  <c r="J1244" i="9" s="1"/>
  <c r="L1244" i="9"/>
  <c r="G1243" i="9" a="1"/>
  <c r="G1243" i="9" s="1"/>
  <c r="H1243" i="9"/>
  <c r="J1243" i="9" a="1"/>
  <c r="J1243" i="9" s="1"/>
  <c r="L1243" i="9"/>
  <c r="G1242" i="9" a="1"/>
  <c r="G1242" i="9" s="1"/>
  <c r="H1242" i="9"/>
  <c r="J1242" i="9" a="1"/>
  <c r="J1242" i="9" s="1"/>
  <c r="L1242" i="9"/>
  <c r="G1241" i="9" a="1"/>
  <c r="G1241" i="9" s="1"/>
  <c r="H1241" i="9"/>
  <c r="J1241" i="9" a="1"/>
  <c r="J1241" i="9" s="1"/>
  <c r="K1241" i="9" a="1"/>
  <c r="K1241" i="9" s="1"/>
  <c r="L1241" i="9"/>
  <c r="G1240" i="9" a="1"/>
  <c r="G1240" i="9" s="1"/>
  <c r="J1240" i="9" a="1"/>
  <c r="J1240" i="9" s="1"/>
  <c r="K1240" i="9" a="1"/>
  <c r="K1240" i="9" s="1"/>
  <c r="G1239" i="9" a="1"/>
  <c r="G1239" i="9" s="1"/>
  <c r="H1239" i="9"/>
  <c r="J1239" i="9" a="1"/>
  <c r="J1239" i="9" s="1"/>
  <c r="L1239" i="9"/>
  <c r="G1238" i="9" a="1"/>
  <c r="G1238" i="9" s="1"/>
  <c r="H1238" i="9"/>
  <c r="J1238" i="9" a="1"/>
  <c r="J1238" i="9" s="1"/>
  <c r="L1238" i="9"/>
  <c r="G1237" i="9" a="1"/>
  <c r="G1237" i="9" s="1"/>
  <c r="H1237" i="9"/>
  <c r="J1237" i="9" a="1"/>
  <c r="J1237" i="9" s="1"/>
  <c r="L1237" i="9"/>
  <c r="G1236" i="9" a="1"/>
  <c r="G1236" i="9" s="1"/>
  <c r="H1236" i="9"/>
  <c r="J1236" i="9" a="1"/>
  <c r="J1236" i="9" s="1"/>
  <c r="L1236" i="9"/>
  <c r="G1235" i="9" a="1"/>
  <c r="G1235" i="9" s="1"/>
  <c r="H1235" i="9"/>
  <c r="J1235" i="9" a="1"/>
  <c r="J1235" i="9" s="1"/>
  <c r="L1235" i="9"/>
  <c r="G1234" i="9" a="1"/>
  <c r="G1234" i="9" s="1"/>
  <c r="H1234" i="9"/>
  <c r="J1234" i="9" a="1"/>
  <c r="J1234" i="9" s="1"/>
  <c r="L1234" i="9"/>
  <c r="G1233" i="9" a="1"/>
  <c r="G1233" i="9" s="1"/>
  <c r="H1233" i="9"/>
  <c r="J1233" i="9" a="1"/>
  <c r="J1233" i="9" s="1"/>
  <c r="L1233" i="9"/>
  <c r="G1232" i="9" a="1"/>
  <c r="G1232" i="9" s="1"/>
  <c r="H1232" i="9"/>
  <c r="J1232" i="9" a="1"/>
  <c r="J1232" i="9" s="1"/>
  <c r="L1232" i="9"/>
  <c r="G1231" i="9" a="1"/>
  <c r="G1231" i="9" s="1"/>
  <c r="H1231" i="9"/>
  <c r="J1231" i="9" a="1"/>
  <c r="J1231" i="9" s="1"/>
  <c r="K1231" i="9" a="1"/>
  <c r="K1231" i="9" s="1"/>
  <c r="L1231" i="9"/>
  <c r="G1230" i="9" a="1"/>
  <c r="G1230" i="9" s="1"/>
  <c r="J1230" i="9" a="1"/>
  <c r="J1230" i="9" s="1"/>
  <c r="K1230" i="9" a="1"/>
  <c r="K1230" i="9" s="1"/>
  <c r="G1229" i="9" a="1"/>
  <c r="G1229" i="9" s="1"/>
  <c r="H1229" i="9"/>
  <c r="J1229" i="9" a="1"/>
  <c r="J1229" i="9" s="1"/>
  <c r="L1229" i="9"/>
  <c r="G1228" i="9" a="1"/>
  <c r="G1228" i="9" s="1"/>
  <c r="H1228" i="9"/>
  <c r="J1228" i="9" a="1"/>
  <c r="J1228" i="9" s="1"/>
  <c r="L1228" i="9"/>
  <c r="G1227" i="9" a="1"/>
  <c r="G1227" i="9" s="1"/>
  <c r="H1227" i="9"/>
  <c r="J1227" i="9" a="1"/>
  <c r="J1227" i="9" s="1"/>
  <c r="L1227" i="9"/>
  <c r="G1226" i="9" a="1"/>
  <c r="G1226" i="9" s="1"/>
  <c r="H1226" i="9"/>
  <c r="J1226" i="9" a="1"/>
  <c r="J1226" i="9" s="1"/>
  <c r="L1226" i="9"/>
  <c r="G1225" i="9" a="1"/>
  <c r="G1225" i="9" s="1"/>
  <c r="H1225" i="9"/>
  <c r="J1225" i="9" a="1"/>
  <c r="J1225" i="9" s="1"/>
  <c r="L1225" i="9"/>
  <c r="G1224" i="9" a="1"/>
  <c r="G1224" i="9" s="1"/>
  <c r="H1224" i="9"/>
  <c r="J1224" i="9" a="1"/>
  <c r="J1224" i="9" s="1"/>
  <c r="L1224" i="9"/>
  <c r="G1223" i="9" a="1"/>
  <c r="G1223" i="9" s="1"/>
  <c r="H1223" i="9"/>
  <c r="J1223" i="9" a="1"/>
  <c r="J1223" i="9" s="1"/>
  <c r="L1223" i="9"/>
  <c r="G1222" i="9" a="1"/>
  <c r="G1222" i="9" s="1"/>
  <c r="H1222" i="9"/>
  <c r="J1222" i="9" a="1"/>
  <c r="J1222" i="9" s="1"/>
  <c r="L1222" i="9"/>
  <c r="G1221" i="9" a="1"/>
  <c r="G1221" i="9" s="1"/>
  <c r="H1221" i="9"/>
  <c r="J1221" i="9" a="1"/>
  <c r="J1221" i="9" s="1"/>
  <c r="K1221" i="9" a="1"/>
  <c r="K1221" i="9" s="1"/>
  <c r="L1221" i="9"/>
  <c r="G1220" i="9" a="1"/>
  <c r="G1220" i="9" s="1"/>
  <c r="J1220" i="9" a="1"/>
  <c r="J1220" i="9" s="1"/>
  <c r="K1220" i="9" a="1"/>
  <c r="K1220" i="9" s="1"/>
  <c r="G1219" i="9" a="1"/>
  <c r="G1219" i="9" s="1"/>
  <c r="H1219" i="9"/>
  <c r="J1219" i="9" a="1"/>
  <c r="J1219" i="9" s="1"/>
  <c r="K1219" i="9" s="1" a="1"/>
  <c r="K1219" i="9" s="1"/>
  <c r="L1219" i="9"/>
  <c r="G1218" i="9" a="1"/>
  <c r="G1218" i="9" s="1"/>
  <c r="H1218" i="9"/>
  <c r="J1218" i="9" a="1"/>
  <c r="J1218" i="9" s="1"/>
  <c r="L1218" i="9"/>
  <c r="G1217" i="9" a="1"/>
  <c r="G1217" i="9" s="1"/>
  <c r="H1217" i="9"/>
  <c r="J1217" i="9" a="1"/>
  <c r="J1217" i="9" s="1"/>
  <c r="L1217" i="9"/>
  <c r="G1216" i="9" a="1"/>
  <c r="G1216" i="9" s="1"/>
  <c r="H1216" i="9"/>
  <c r="J1216" i="9" a="1"/>
  <c r="J1216" i="9" s="1"/>
  <c r="L1216" i="9"/>
  <c r="G1215" i="9" a="1"/>
  <c r="G1215" i="9" s="1"/>
  <c r="H1215" i="9"/>
  <c r="J1215" i="9" a="1"/>
  <c r="J1215" i="9" s="1"/>
  <c r="L1215" i="9"/>
  <c r="G1214" i="9" a="1"/>
  <c r="G1214" i="9" s="1"/>
  <c r="H1214" i="9"/>
  <c r="J1214" i="9" a="1"/>
  <c r="J1214" i="9" s="1"/>
  <c r="L1214" i="9"/>
  <c r="G1213" i="9" a="1"/>
  <c r="G1213" i="9" s="1"/>
  <c r="H1213" i="9"/>
  <c r="J1213" i="9" a="1"/>
  <c r="J1213" i="9" s="1"/>
  <c r="L1213" i="9"/>
  <c r="G1212" i="9" a="1"/>
  <c r="G1212" i="9" s="1"/>
  <c r="H1212" i="9"/>
  <c r="J1212" i="9" a="1"/>
  <c r="J1212" i="9" s="1"/>
  <c r="L1212" i="9"/>
  <c r="G1211" i="9" a="1"/>
  <c r="G1211" i="9" s="1"/>
  <c r="H1211" i="9"/>
  <c r="J1211" i="9" a="1"/>
  <c r="J1211" i="9" s="1"/>
  <c r="L1211" i="9"/>
  <c r="G1210" i="9" a="1"/>
  <c r="G1210" i="9" s="1"/>
  <c r="H1210" i="9"/>
  <c r="J1210" i="9" a="1"/>
  <c r="J1210" i="9" s="1"/>
  <c r="K1210" i="9" a="1"/>
  <c r="K1210" i="9" s="1"/>
  <c r="L1210" i="9"/>
  <c r="G1209" i="9" a="1"/>
  <c r="G1209" i="9" s="1"/>
  <c r="J1209" i="9" a="1"/>
  <c r="J1209" i="9" s="1"/>
  <c r="K1209" i="9" a="1"/>
  <c r="K1209" i="9" s="1"/>
  <c r="G1208" i="9" a="1"/>
  <c r="G1208" i="9" s="1"/>
  <c r="H1208" i="9"/>
  <c r="J1208" i="9" a="1"/>
  <c r="J1208" i="9" s="1"/>
  <c r="K1208" i="9" s="1" a="1"/>
  <c r="K1208" i="9" s="1"/>
  <c r="L1208" i="9"/>
  <c r="G1207" i="9" a="1"/>
  <c r="G1207" i="9" s="1"/>
  <c r="H1207" i="9"/>
  <c r="J1207" i="9" a="1"/>
  <c r="J1207" i="9" s="1"/>
  <c r="L1207" i="9"/>
  <c r="G1206" i="9" a="1"/>
  <c r="G1206" i="9" s="1"/>
  <c r="H1206" i="9"/>
  <c r="J1206" i="9" a="1"/>
  <c r="J1206" i="9" s="1"/>
  <c r="L1206" i="9"/>
  <c r="G1205" i="9" a="1"/>
  <c r="G1205" i="9" s="1"/>
  <c r="H1205" i="9"/>
  <c r="J1205" i="9" a="1"/>
  <c r="J1205" i="9" s="1"/>
  <c r="L1205" i="9"/>
  <c r="G1204" i="9" a="1"/>
  <c r="G1204" i="9" s="1"/>
  <c r="H1204" i="9"/>
  <c r="J1204" i="9" a="1"/>
  <c r="J1204" i="9" s="1"/>
  <c r="L1204" i="9"/>
  <c r="G1203" i="9" a="1"/>
  <c r="G1203" i="9" s="1"/>
  <c r="H1203" i="9"/>
  <c r="J1203" i="9" a="1"/>
  <c r="J1203" i="9" s="1"/>
  <c r="L1203" i="9"/>
  <c r="G1202" i="9" a="1"/>
  <c r="G1202" i="9" s="1"/>
  <c r="H1202" i="9"/>
  <c r="J1202" i="9" a="1"/>
  <c r="J1202" i="9" s="1"/>
  <c r="L1202" i="9"/>
  <c r="G1201" i="9" a="1"/>
  <c r="G1201" i="9" s="1"/>
  <c r="H1201" i="9"/>
  <c r="J1201" i="9" a="1"/>
  <c r="J1201" i="9" s="1"/>
  <c r="L1201" i="9"/>
  <c r="G1200" i="9" a="1"/>
  <c r="G1200" i="9" s="1"/>
  <c r="H1200" i="9"/>
  <c r="J1200" i="9" a="1"/>
  <c r="J1200" i="9" s="1"/>
  <c r="K1200" i="9" a="1"/>
  <c r="K1200" i="9" s="1"/>
  <c r="L1200" i="9"/>
  <c r="G1199" i="9" a="1"/>
  <c r="G1199" i="9" s="1"/>
  <c r="J1199" i="9" a="1"/>
  <c r="J1199" i="9" s="1"/>
  <c r="K1199" i="9" a="1"/>
  <c r="K1199" i="9" s="1"/>
  <c r="G1198" i="9" a="1"/>
  <c r="G1198" i="9" s="1"/>
  <c r="H1198" i="9"/>
  <c r="J1198" i="9" a="1"/>
  <c r="J1198" i="9" s="1"/>
  <c r="L1198" i="9"/>
  <c r="G1197" i="9" a="1"/>
  <c r="G1197" i="9" s="1"/>
  <c r="H1197" i="9"/>
  <c r="J1197" i="9" a="1"/>
  <c r="J1197" i="9" s="1"/>
  <c r="L1197" i="9"/>
  <c r="G1196" i="9" a="1"/>
  <c r="G1196" i="9" s="1"/>
  <c r="H1196" i="9"/>
  <c r="J1196" i="9" a="1"/>
  <c r="J1196" i="9" s="1"/>
  <c r="L1196" i="9"/>
  <c r="G1195" i="9" a="1"/>
  <c r="G1195" i="9" s="1"/>
  <c r="H1195" i="9"/>
  <c r="J1195" i="9" a="1"/>
  <c r="J1195" i="9" s="1"/>
  <c r="L1195" i="9"/>
  <c r="G1194" i="9" a="1"/>
  <c r="G1194" i="9" s="1"/>
  <c r="H1194" i="9"/>
  <c r="J1194" i="9" a="1"/>
  <c r="J1194" i="9" s="1"/>
  <c r="L1194" i="9"/>
  <c r="G1193" i="9" a="1"/>
  <c r="G1193" i="9" s="1"/>
  <c r="H1193" i="9"/>
  <c r="J1193" i="9" a="1"/>
  <c r="J1193" i="9" s="1"/>
  <c r="L1193" i="9"/>
  <c r="G1192" i="9" a="1"/>
  <c r="G1192" i="9" s="1"/>
  <c r="H1192" i="9"/>
  <c r="J1192" i="9" a="1"/>
  <c r="J1192" i="9" s="1"/>
  <c r="L1192" i="9"/>
  <c r="G1191" i="9" a="1"/>
  <c r="G1191" i="9" s="1"/>
  <c r="H1191" i="9"/>
  <c r="J1191" i="9" a="1"/>
  <c r="J1191" i="9" s="1"/>
  <c r="L1191" i="9"/>
  <c r="G1190" i="9" a="1"/>
  <c r="G1190" i="9" s="1"/>
  <c r="H1190" i="9"/>
  <c r="J1190" i="9" a="1"/>
  <c r="J1190" i="9" s="1"/>
  <c r="L1190" i="9"/>
  <c r="G1189" i="9" a="1"/>
  <c r="G1189" i="9" s="1"/>
  <c r="H1189" i="9"/>
  <c r="J1189" i="9" a="1"/>
  <c r="J1189" i="9" s="1"/>
  <c r="K1189" i="9" a="1"/>
  <c r="K1189" i="9" s="1"/>
  <c r="L1189" i="9"/>
  <c r="G1188" i="9" a="1"/>
  <c r="G1188" i="9" s="1"/>
  <c r="J1188" i="9" a="1"/>
  <c r="J1188" i="9" s="1"/>
  <c r="K1188" i="9" a="1"/>
  <c r="K1188" i="9" s="1"/>
  <c r="G1187" i="9" a="1"/>
  <c r="G1187" i="9" s="1"/>
  <c r="H1187" i="9"/>
  <c r="J1187" i="9" a="1"/>
  <c r="J1187" i="9" s="1"/>
  <c r="L1187" i="9"/>
  <c r="G1186" i="9" a="1"/>
  <c r="G1186" i="9" s="1"/>
  <c r="H1186" i="9"/>
  <c r="J1186" i="9" a="1"/>
  <c r="J1186" i="9" s="1"/>
  <c r="L1186" i="9"/>
  <c r="G1185" i="9" a="1"/>
  <c r="G1185" i="9" s="1"/>
  <c r="H1185" i="9"/>
  <c r="J1185" i="9" a="1"/>
  <c r="J1185" i="9" s="1"/>
  <c r="L1185" i="9"/>
  <c r="G1184" i="9" a="1"/>
  <c r="G1184" i="9" s="1"/>
  <c r="H1184" i="9"/>
  <c r="J1184" i="9" a="1"/>
  <c r="J1184" i="9" s="1"/>
  <c r="L1184" i="9"/>
  <c r="G1183" i="9" a="1"/>
  <c r="G1183" i="9" s="1"/>
  <c r="H1183" i="9"/>
  <c r="J1183" i="9" a="1"/>
  <c r="J1183" i="9" s="1"/>
  <c r="L1183" i="9"/>
  <c r="G1182" i="9" a="1"/>
  <c r="G1182" i="9" s="1"/>
  <c r="H1182" i="9"/>
  <c r="J1182" i="9" a="1"/>
  <c r="J1182" i="9" s="1"/>
  <c r="L1182" i="9"/>
  <c r="G1181" i="9" a="1"/>
  <c r="G1181" i="9" s="1"/>
  <c r="H1181" i="9"/>
  <c r="J1181" i="9" a="1"/>
  <c r="J1181" i="9" s="1"/>
  <c r="L1181" i="9"/>
  <c r="G1180" i="9" a="1"/>
  <c r="G1180" i="9" s="1"/>
  <c r="H1180" i="9"/>
  <c r="J1180" i="9" a="1"/>
  <c r="J1180" i="9" s="1"/>
  <c r="K1180" i="9" a="1"/>
  <c r="K1180" i="9" s="1"/>
  <c r="L1180" i="9"/>
  <c r="G1179" i="9" a="1"/>
  <c r="G1179" i="9" s="1"/>
  <c r="J1179" i="9" a="1"/>
  <c r="J1179" i="9" s="1"/>
  <c r="K1179" i="9" a="1"/>
  <c r="K1179" i="9" s="1"/>
  <c r="G1178" i="9" a="1"/>
  <c r="G1178" i="9" s="1"/>
  <c r="H1178" i="9"/>
  <c r="J1178" i="9" a="1"/>
  <c r="J1178" i="9" s="1"/>
  <c r="K1178" i="9" s="1" a="1"/>
  <c r="K1178" i="9" s="1"/>
  <c r="L1178" i="9"/>
  <c r="G1176" i="9" a="1"/>
  <c r="G1176" i="9" s="1"/>
  <c r="H1176" i="9"/>
  <c r="J1176" i="9" a="1"/>
  <c r="J1176" i="9" s="1"/>
  <c r="L1176" i="9"/>
  <c r="G1175" i="9" a="1"/>
  <c r="G1175" i="9" s="1"/>
  <c r="H1175" i="9"/>
  <c r="J1175" i="9" a="1"/>
  <c r="J1175" i="9" s="1"/>
  <c r="L1175" i="9"/>
  <c r="G1174" i="9" a="1"/>
  <c r="G1174" i="9" s="1"/>
  <c r="H1174" i="9"/>
  <c r="J1174" i="9" a="1"/>
  <c r="J1174" i="9" s="1"/>
  <c r="L1174" i="9"/>
  <c r="G1173" i="9" a="1"/>
  <c r="G1173" i="9" s="1"/>
  <c r="H1173" i="9"/>
  <c r="J1173" i="9" a="1"/>
  <c r="J1173" i="9" s="1"/>
  <c r="L1173" i="9"/>
  <c r="G1172" i="9" a="1"/>
  <c r="G1172" i="9" s="1"/>
  <c r="H1172" i="9"/>
  <c r="J1172" i="9" a="1"/>
  <c r="J1172" i="9" s="1"/>
  <c r="L1172" i="9"/>
  <c r="G1171" i="9" a="1"/>
  <c r="G1171" i="9" s="1"/>
  <c r="H1171" i="9"/>
  <c r="J1171" i="9" a="1"/>
  <c r="J1171" i="9" s="1"/>
  <c r="L1171" i="9"/>
  <c r="G1170" i="9" a="1"/>
  <c r="G1170" i="9" s="1"/>
  <c r="H1170" i="9"/>
  <c r="J1170" i="9" a="1"/>
  <c r="J1170" i="9" s="1"/>
  <c r="K1170" i="9" a="1"/>
  <c r="K1170" i="9" s="1"/>
  <c r="L1170" i="9"/>
  <c r="G1169" i="9" a="1"/>
  <c r="G1169" i="9" s="1"/>
  <c r="J1169" i="9" a="1"/>
  <c r="J1169" i="9" s="1"/>
  <c r="K1169" i="9" a="1"/>
  <c r="K1169" i="9" s="1"/>
  <c r="G1168" i="9" a="1"/>
  <c r="G1168" i="9" s="1"/>
  <c r="H1168" i="9"/>
  <c r="J1168" i="9" a="1"/>
  <c r="J1168" i="9" s="1"/>
  <c r="L1168" i="9"/>
  <c r="G1167" i="9" a="1"/>
  <c r="G1167" i="9" s="1"/>
  <c r="H1167" i="9"/>
  <c r="J1167" i="9" a="1"/>
  <c r="J1167" i="9" s="1"/>
  <c r="L1167" i="9"/>
  <c r="G1166" i="9" a="1"/>
  <c r="G1166" i="9" s="1"/>
  <c r="H1166" i="9"/>
  <c r="J1166" i="9" a="1"/>
  <c r="J1166" i="9" s="1"/>
  <c r="L1166" i="9"/>
  <c r="G1165" i="9" a="1"/>
  <c r="G1165" i="9" s="1"/>
  <c r="H1165" i="9"/>
  <c r="J1165" i="9" a="1"/>
  <c r="J1165" i="9" s="1"/>
  <c r="K1165" i="9" a="1"/>
  <c r="K1165" i="9" s="1"/>
  <c r="L1165" i="9"/>
  <c r="G1164" i="9" a="1"/>
  <c r="G1164" i="9" s="1"/>
  <c r="J1164" i="9" a="1"/>
  <c r="J1164" i="9" s="1"/>
  <c r="K1164" i="9" a="1"/>
  <c r="K1164" i="9" s="1"/>
  <c r="G1163" i="9" a="1"/>
  <c r="G1163" i="9" s="1"/>
  <c r="H1163" i="9"/>
  <c r="J1163" i="9" a="1"/>
  <c r="J1163" i="9" s="1"/>
  <c r="L1163" i="9"/>
  <c r="G1162" i="9" a="1"/>
  <c r="G1162" i="9" s="1"/>
  <c r="H1162" i="9"/>
  <c r="J1162" i="9" a="1"/>
  <c r="J1162" i="9" s="1"/>
  <c r="L1162" i="9"/>
  <c r="G1161" i="9" a="1"/>
  <c r="G1161" i="9" s="1"/>
  <c r="H1161" i="9"/>
  <c r="J1161" i="9" a="1"/>
  <c r="J1161" i="9" s="1"/>
  <c r="L1161" i="9"/>
  <c r="G1160" i="9" a="1"/>
  <c r="G1160" i="9" s="1"/>
  <c r="H1160" i="9"/>
  <c r="J1160" i="9" a="1"/>
  <c r="J1160" i="9" s="1"/>
  <c r="L1160" i="9"/>
  <c r="G1159" i="9" a="1"/>
  <c r="G1159" i="9" s="1"/>
  <c r="H1159" i="9"/>
  <c r="J1159" i="9" a="1"/>
  <c r="J1159" i="9" s="1"/>
  <c r="L1159" i="9"/>
  <c r="G1158" i="9" a="1"/>
  <c r="G1158" i="9" s="1"/>
  <c r="H1158" i="9"/>
  <c r="J1158" i="9" a="1"/>
  <c r="J1158" i="9" s="1"/>
  <c r="L1158" i="9"/>
  <c r="G1157" i="9" a="1"/>
  <c r="G1157" i="9" s="1"/>
  <c r="H1157" i="9"/>
  <c r="J1157" i="9" a="1"/>
  <c r="J1157" i="9" s="1"/>
  <c r="L1157" i="9"/>
  <c r="G1156" i="9" a="1"/>
  <c r="G1156" i="9" s="1"/>
  <c r="H1156" i="9"/>
  <c r="J1156" i="9" a="1"/>
  <c r="J1156" i="9" s="1"/>
  <c r="L1156" i="9"/>
  <c r="G1154" i="9" a="1"/>
  <c r="G1154" i="9" s="1"/>
  <c r="H1154" i="9"/>
  <c r="J1154" i="9" a="1"/>
  <c r="J1154" i="9" s="1"/>
  <c r="L1154" i="9"/>
  <c r="G1155" i="9" a="1"/>
  <c r="G1155" i="9" s="1"/>
  <c r="H1155" i="9"/>
  <c r="J1155" i="9" a="1"/>
  <c r="J1155" i="9" s="1"/>
  <c r="L1155" i="9"/>
  <c r="G1153" i="9" a="1"/>
  <c r="G1153" i="9" s="1"/>
  <c r="H1153" i="9"/>
  <c r="J1153" i="9" a="1"/>
  <c r="J1153" i="9" s="1"/>
  <c r="L1153" i="9"/>
  <c r="G1152" i="9" a="1"/>
  <c r="G1152" i="9" s="1"/>
  <c r="H1152" i="9"/>
  <c r="J1152" i="9" a="1"/>
  <c r="J1152" i="9" s="1"/>
  <c r="K1152" i="9" a="1"/>
  <c r="K1152" i="9" s="1"/>
  <c r="L1152" i="9"/>
  <c r="G1151" i="9" a="1"/>
  <c r="G1151" i="9" s="1"/>
  <c r="J1151" i="9" a="1"/>
  <c r="J1151" i="9" s="1"/>
  <c r="K1151" i="9" a="1"/>
  <c r="K1151" i="9" s="1"/>
  <c r="G1150" i="9" a="1"/>
  <c r="G1150" i="9" s="1"/>
  <c r="H1150" i="9"/>
  <c r="J1150" i="9" a="1"/>
  <c r="J1150" i="9" s="1"/>
  <c r="L1150" i="9"/>
  <c r="G1149" i="9" a="1"/>
  <c r="G1149" i="9" s="1"/>
  <c r="H1149" i="9"/>
  <c r="J1149" i="9" a="1"/>
  <c r="J1149" i="9" s="1"/>
  <c r="L1149" i="9"/>
  <c r="G1148" i="9" a="1"/>
  <c r="G1148" i="9" s="1"/>
  <c r="H1148" i="9"/>
  <c r="J1148" i="9" a="1"/>
  <c r="J1148" i="9" s="1"/>
  <c r="L1148" i="9"/>
  <c r="G1147" i="9" a="1"/>
  <c r="G1147" i="9" s="1"/>
  <c r="H1147" i="9"/>
  <c r="J1147" i="9" a="1"/>
  <c r="J1147" i="9" s="1"/>
  <c r="L1147" i="9"/>
  <c r="G1146" i="9" a="1"/>
  <c r="G1146" i="9" s="1"/>
  <c r="H1146" i="9"/>
  <c r="J1146" i="9" a="1"/>
  <c r="J1146" i="9" s="1"/>
  <c r="L1146" i="9"/>
  <c r="G1145" i="9" a="1"/>
  <c r="G1145" i="9" s="1"/>
  <c r="H1145" i="9"/>
  <c r="J1145" i="9" a="1"/>
  <c r="J1145" i="9" s="1"/>
  <c r="L1145" i="9"/>
  <c r="G1144" i="9" a="1"/>
  <c r="G1144" i="9" s="1"/>
  <c r="H1144" i="9"/>
  <c r="J1144" i="9" a="1"/>
  <c r="J1144" i="9" s="1"/>
  <c r="L1144" i="9"/>
  <c r="G1143" i="9" a="1"/>
  <c r="G1143" i="9" s="1"/>
  <c r="H1143" i="9"/>
  <c r="J1143" i="9" a="1"/>
  <c r="J1143" i="9" s="1"/>
  <c r="L1143" i="9"/>
  <c r="G1142" i="9" a="1"/>
  <c r="G1142" i="9" s="1"/>
  <c r="H1142" i="9"/>
  <c r="J1142" i="9" a="1"/>
  <c r="J1142" i="9" s="1"/>
  <c r="L1142" i="9"/>
  <c r="G1141" i="9" a="1"/>
  <c r="G1141" i="9" s="1"/>
  <c r="H1141" i="9"/>
  <c r="J1141" i="9" a="1"/>
  <c r="J1141" i="9" s="1"/>
  <c r="L1141" i="9"/>
  <c r="G1140" i="9" a="1"/>
  <c r="G1140" i="9" s="1"/>
  <c r="H1140" i="9"/>
  <c r="J1140" i="9" a="1"/>
  <c r="J1140" i="9" s="1"/>
  <c r="L1140" i="9"/>
  <c r="G1139" i="9" a="1"/>
  <c r="G1139" i="9" s="1"/>
  <c r="H1139" i="9"/>
  <c r="J1139" i="9" a="1"/>
  <c r="J1139" i="9" s="1"/>
  <c r="K1139" i="9" a="1"/>
  <c r="K1139" i="9" s="1"/>
  <c r="L1139" i="9"/>
  <c r="G1138" i="9" a="1"/>
  <c r="G1138" i="9" s="1"/>
  <c r="J1138" i="9" a="1"/>
  <c r="J1138" i="9" s="1"/>
  <c r="K1138" i="9" a="1"/>
  <c r="K1138" i="9" s="1"/>
  <c r="G1137" i="9" a="1"/>
  <c r="G1137" i="9" s="1"/>
  <c r="H1137" i="9"/>
  <c r="J1137" i="9" a="1"/>
  <c r="J1137" i="9" s="1"/>
  <c r="L1137" i="9"/>
  <c r="G1136" i="9" a="1"/>
  <c r="G1136" i="9" s="1"/>
  <c r="H1136" i="9"/>
  <c r="J1136" i="9" a="1"/>
  <c r="J1136" i="9" s="1"/>
  <c r="L1136" i="9"/>
  <c r="G1135" i="9" a="1"/>
  <c r="G1135" i="9" s="1"/>
  <c r="H1135" i="9"/>
  <c r="J1135" i="9" a="1"/>
  <c r="J1135" i="9" s="1"/>
  <c r="L1135" i="9"/>
  <c r="G1134" i="9" a="1"/>
  <c r="G1134" i="9" s="1"/>
  <c r="H1134" i="9"/>
  <c r="J1134" i="9" a="1"/>
  <c r="J1134" i="9" s="1"/>
  <c r="L1134" i="9"/>
  <c r="G1133" i="9" a="1"/>
  <c r="G1133" i="9" s="1"/>
  <c r="H1133" i="9"/>
  <c r="J1133" i="9" a="1"/>
  <c r="J1133" i="9" s="1"/>
  <c r="L1133" i="9"/>
  <c r="G1132" i="9" a="1"/>
  <c r="G1132" i="9" s="1"/>
  <c r="H1132" i="9"/>
  <c r="J1132" i="9" a="1"/>
  <c r="J1132" i="9" s="1"/>
  <c r="L1132" i="9"/>
  <c r="G1131" i="9" a="1"/>
  <c r="G1131" i="9" s="1"/>
  <c r="H1131" i="9"/>
  <c r="J1131" i="9" a="1"/>
  <c r="J1131" i="9" s="1"/>
  <c r="L1131" i="9"/>
  <c r="G1130" i="9" a="1"/>
  <c r="G1130" i="9" s="1"/>
  <c r="H1130" i="9"/>
  <c r="J1130" i="9" a="1"/>
  <c r="J1130" i="9" s="1"/>
  <c r="L1130" i="9"/>
  <c r="G1129" i="9" a="1"/>
  <c r="G1129" i="9" s="1"/>
  <c r="H1129" i="9"/>
  <c r="J1129" i="9" a="1"/>
  <c r="J1129" i="9" s="1"/>
  <c r="K1129" i="9" a="1"/>
  <c r="K1129" i="9" s="1"/>
  <c r="L1129" i="9"/>
  <c r="G1128" i="9" a="1"/>
  <c r="G1128" i="9" s="1"/>
  <c r="J1128" i="9" a="1"/>
  <c r="J1128" i="9" s="1"/>
  <c r="K1128" i="9" a="1"/>
  <c r="K1128" i="9" s="1"/>
  <c r="G1127" i="9" a="1"/>
  <c r="G1127" i="9" s="1"/>
  <c r="H1127" i="9"/>
  <c r="J1127" i="9" a="1"/>
  <c r="J1127" i="9" s="1"/>
  <c r="L1127" i="9"/>
  <c r="G1126" i="9" a="1"/>
  <c r="G1126" i="9" s="1"/>
  <c r="H1126" i="9"/>
  <c r="J1126" i="9" a="1"/>
  <c r="J1126" i="9" s="1"/>
  <c r="L1126" i="9"/>
  <c r="G1125" i="9" a="1"/>
  <c r="G1125" i="9" s="1"/>
  <c r="H1125" i="9"/>
  <c r="J1125" i="9" a="1"/>
  <c r="J1125" i="9" s="1"/>
  <c r="L1125" i="9"/>
  <c r="G1124" i="9" a="1"/>
  <c r="G1124" i="9" s="1"/>
  <c r="H1124" i="9"/>
  <c r="J1124" i="9" a="1"/>
  <c r="J1124" i="9" s="1"/>
  <c r="L1124" i="9"/>
  <c r="G1123" i="9" a="1"/>
  <c r="G1123" i="9" s="1"/>
  <c r="H1123" i="9"/>
  <c r="J1123" i="9" a="1"/>
  <c r="J1123" i="9" s="1"/>
  <c r="L1123" i="9"/>
  <c r="G1122" i="9" a="1"/>
  <c r="G1122" i="9" s="1"/>
  <c r="H1122" i="9"/>
  <c r="J1122" i="9" a="1"/>
  <c r="J1122" i="9" s="1"/>
  <c r="L1122" i="9"/>
  <c r="G1121" i="9" a="1"/>
  <c r="G1121" i="9" s="1"/>
  <c r="H1121" i="9"/>
  <c r="J1121" i="9" a="1"/>
  <c r="J1121" i="9" s="1"/>
  <c r="L1121" i="9"/>
  <c r="G1120" i="9" a="1"/>
  <c r="G1120" i="9" s="1"/>
  <c r="H1120" i="9"/>
  <c r="J1120" i="9" a="1"/>
  <c r="J1120" i="9" s="1"/>
  <c r="L1120" i="9"/>
  <c r="G1119" i="9" a="1"/>
  <c r="G1119" i="9" s="1"/>
  <c r="H1119" i="9"/>
  <c r="J1119" i="9" a="1"/>
  <c r="J1119" i="9" s="1"/>
  <c r="L1119" i="9"/>
  <c r="G1118" i="9" a="1"/>
  <c r="G1118" i="9" s="1"/>
  <c r="H1118" i="9"/>
  <c r="J1118" i="9" a="1"/>
  <c r="J1118" i="9" s="1"/>
  <c r="L1118" i="9"/>
  <c r="G1117" i="9" a="1"/>
  <c r="G1117" i="9" s="1"/>
  <c r="H1117" i="9"/>
  <c r="J1117" i="9" a="1"/>
  <c r="J1117" i="9" s="1"/>
  <c r="L1117" i="9"/>
  <c r="G1116" i="9" a="1"/>
  <c r="G1116" i="9" s="1"/>
  <c r="H1116" i="9"/>
  <c r="J1116" i="9" a="1"/>
  <c r="J1116" i="9" s="1"/>
  <c r="K1116" i="9" a="1"/>
  <c r="K1116" i="9" s="1"/>
  <c r="L1116" i="9"/>
  <c r="G1115" i="9" a="1"/>
  <c r="G1115" i="9" s="1"/>
  <c r="J1115" i="9" a="1"/>
  <c r="J1115" i="9" s="1"/>
  <c r="K1115" i="9" a="1"/>
  <c r="K1115" i="9" s="1"/>
  <c r="G1114" i="9" a="1"/>
  <c r="G1114" i="9" s="1"/>
  <c r="H1114" i="9"/>
  <c r="J1114" i="9" a="1"/>
  <c r="J1114" i="9" s="1"/>
  <c r="L1114" i="9"/>
  <c r="G1113" i="9" a="1"/>
  <c r="G1113" i="9" s="1"/>
  <c r="H1113" i="9"/>
  <c r="J1113" i="9" a="1"/>
  <c r="J1113" i="9" s="1"/>
  <c r="L1113" i="9"/>
  <c r="G1112" i="9" a="1"/>
  <c r="G1112" i="9" s="1"/>
  <c r="H1112" i="9"/>
  <c r="J1112" i="9" a="1"/>
  <c r="J1112" i="9" s="1"/>
  <c r="L1112" i="9"/>
  <c r="G1111" i="9" a="1"/>
  <c r="G1111" i="9" s="1"/>
  <c r="H1111" i="9"/>
  <c r="J1111" i="9" a="1"/>
  <c r="J1111" i="9" s="1"/>
  <c r="L1111" i="9"/>
  <c r="G1110" i="9" a="1"/>
  <c r="G1110" i="9" s="1"/>
  <c r="H1110" i="9"/>
  <c r="J1110" i="9" a="1"/>
  <c r="J1110" i="9" s="1"/>
  <c r="L1110" i="9"/>
  <c r="G1109" i="9" a="1"/>
  <c r="G1109" i="9" s="1"/>
  <c r="H1109" i="9"/>
  <c r="J1109" i="9" a="1"/>
  <c r="J1109" i="9" s="1"/>
  <c r="K1109" i="9" a="1"/>
  <c r="K1109" i="9" s="1"/>
  <c r="L1109" i="9"/>
  <c r="G1108" i="9" a="1"/>
  <c r="G1108" i="9" s="1"/>
  <c r="J1108" i="9" a="1"/>
  <c r="J1108" i="9" s="1"/>
  <c r="K1108" i="9" a="1"/>
  <c r="K1108" i="9" s="1"/>
  <c r="G1107" i="9" a="1"/>
  <c r="G1107" i="9" s="1"/>
  <c r="H1107" i="9"/>
  <c r="J1107" i="9" a="1"/>
  <c r="J1107" i="9" s="1"/>
  <c r="K1107" i="9" s="1" a="1"/>
  <c r="K1107" i="9" s="1"/>
  <c r="L1107" i="9"/>
  <c r="G1106" i="9" a="1"/>
  <c r="G1106" i="9" s="1"/>
  <c r="H1106" i="9"/>
  <c r="J1106" i="9" a="1"/>
  <c r="J1106" i="9" s="1"/>
  <c r="L1106" i="9"/>
  <c r="G1105" i="9" a="1"/>
  <c r="G1105" i="9" s="1"/>
  <c r="H1105" i="9"/>
  <c r="J1105" i="9" a="1"/>
  <c r="J1105" i="9" s="1"/>
  <c r="L1105" i="9"/>
  <c r="G1104" i="9" a="1"/>
  <c r="G1104" i="9" s="1"/>
  <c r="H1104" i="9"/>
  <c r="J1104" i="9" a="1"/>
  <c r="J1104" i="9" s="1"/>
  <c r="L1104" i="9"/>
  <c r="G1103" i="9" a="1"/>
  <c r="G1103" i="9" s="1"/>
  <c r="H1103" i="9"/>
  <c r="J1103" i="9" a="1"/>
  <c r="J1103" i="9" s="1"/>
  <c r="L1103" i="9"/>
  <c r="G1102" i="9" a="1"/>
  <c r="G1102" i="9" s="1"/>
  <c r="H1102" i="9"/>
  <c r="J1102" i="9" a="1"/>
  <c r="J1102" i="9" s="1"/>
  <c r="L1102" i="9"/>
  <c r="G1101" i="9" a="1"/>
  <c r="G1101" i="9" s="1"/>
  <c r="H1101" i="9"/>
  <c r="J1101" i="9" a="1"/>
  <c r="J1101" i="9" s="1"/>
  <c r="L1101" i="9"/>
  <c r="G1100" i="9" a="1"/>
  <c r="G1100" i="9" s="1"/>
  <c r="H1100" i="9"/>
  <c r="J1100" i="9" a="1"/>
  <c r="J1100" i="9" s="1"/>
  <c r="L1100" i="9"/>
  <c r="G1099" i="9" a="1"/>
  <c r="G1099" i="9" s="1"/>
  <c r="H1099" i="9"/>
  <c r="J1099" i="9" a="1"/>
  <c r="J1099" i="9" s="1"/>
  <c r="L1099" i="9"/>
  <c r="G1098" i="9" a="1"/>
  <c r="G1098" i="9" s="1"/>
  <c r="H1098" i="9"/>
  <c r="J1098" i="9" a="1"/>
  <c r="J1098" i="9" s="1"/>
  <c r="L1098" i="9"/>
  <c r="G1097" i="9" a="1"/>
  <c r="G1097" i="9" s="1"/>
  <c r="H1097" i="9"/>
  <c r="J1097" i="9" a="1"/>
  <c r="J1097" i="9" s="1"/>
  <c r="K1097" i="9" a="1"/>
  <c r="K1097" i="9" s="1"/>
  <c r="L1097" i="9"/>
  <c r="G1096" i="9" a="1"/>
  <c r="G1096" i="9" s="1"/>
  <c r="J1096" i="9" a="1"/>
  <c r="J1096" i="9" s="1"/>
  <c r="K1096" i="9" a="1"/>
  <c r="K1096" i="9" s="1"/>
  <c r="G1095" i="9" a="1"/>
  <c r="G1095" i="9" s="1"/>
  <c r="H1095" i="9"/>
  <c r="J1095" i="9" a="1"/>
  <c r="J1095" i="9" s="1"/>
  <c r="K1095" i="9" s="1" a="1"/>
  <c r="K1095" i="9" s="1"/>
  <c r="L1095" i="9"/>
  <c r="G1094" i="9" a="1"/>
  <c r="G1094" i="9" s="1"/>
  <c r="H1094" i="9"/>
  <c r="J1094" i="9" a="1"/>
  <c r="J1094" i="9" s="1"/>
  <c r="L1094" i="9"/>
  <c r="G1093" i="9" a="1"/>
  <c r="G1093" i="9" s="1"/>
  <c r="H1093" i="9"/>
  <c r="J1093" i="9" a="1"/>
  <c r="J1093" i="9" s="1"/>
  <c r="L1093" i="9"/>
  <c r="G1092" i="9" a="1"/>
  <c r="G1092" i="9" s="1"/>
  <c r="H1092" i="9"/>
  <c r="J1092" i="9" a="1"/>
  <c r="J1092" i="9" s="1"/>
  <c r="L1092" i="9"/>
  <c r="G1091" i="9" a="1"/>
  <c r="G1091" i="9" s="1"/>
  <c r="H1091" i="9"/>
  <c r="J1091" i="9" a="1"/>
  <c r="J1091" i="9" s="1"/>
  <c r="L1091" i="9"/>
  <c r="G1090" i="9" a="1"/>
  <c r="G1090" i="9" s="1"/>
  <c r="H1090" i="9"/>
  <c r="J1090" i="9" a="1"/>
  <c r="J1090" i="9" s="1"/>
  <c r="L1090" i="9"/>
  <c r="G1089" i="9" a="1"/>
  <c r="G1089" i="9" s="1"/>
  <c r="H1089" i="9"/>
  <c r="J1089" i="9" a="1"/>
  <c r="J1089" i="9" s="1"/>
  <c r="L1089" i="9"/>
  <c r="G1088" i="9" a="1"/>
  <c r="G1088" i="9" s="1"/>
  <c r="H1088" i="9"/>
  <c r="J1088" i="9" a="1"/>
  <c r="J1088" i="9" s="1"/>
  <c r="L1088" i="9"/>
  <c r="G1087" i="9" a="1"/>
  <c r="G1087" i="9" s="1"/>
  <c r="H1087" i="9"/>
  <c r="J1087" i="9" a="1"/>
  <c r="J1087" i="9" s="1"/>
  <c r="L1087" i="9"/>
  <c r="G1086" i="9" a="1"/>
  <c r="G1086" i="9" s="1"/>
  <c r="H1086" i="9"/>
  <c r="J1086" i="9" a="1"/>
  <c r="J1086" i="9" s="1"/>
  <c r="L1086" i="9"/>
  <c r="G1085" i="9" a="1"/>
  <c r="G1085" i="9" s="1"/>
  <c r="H1085" i="9"/>
  <c r="J1085" i="9" a="1"/>
  <c r="J1085" i="9" s="1"/>
  <c r="L1085" i="9"/>
  <c r="G1084" i="9" a="1"/>
  <c r="G1084" i="9" s="1"/>
  <c r="H1084" i="9"/>
  <c r="J1084" i="9" a="1"/>
  <c r="J1084" i="9" s="1"/>
  <c r="L1084" i="9"/>
  <c r="G1083" i="9" a="1"/>
  <c r="G1083" i="9" s="1"/>
  <c r="H1083" i="9"/>
  <c r="J1083" i="9" a="1"/>
  <c r="J1083" i="9" s="1"/>
  <c r="L1083" i="9"/>
  <c r="G1080" i="9" a="1"/>
  <c r="G1080" i="9" s="1"/>
  <c r="H1080" i="9"/>
  <c r="J1080" i="9" a="1"/>
  <c r="J1080" i="9" s="1"/>
  <c r="L1080" i="9"/>
  <c r="G1082" i="9" a="1"/>
  <c r="G1082" i="9" s="1"/>
  <c r="H1082" i="9"/>
  <c r="J1082" i="9" a="1"/>
  <c r="J1082" i="9" s="1"/>
  <c r="L1082" i="9"/>
  <c r="G1081" i="9" a="1"/>
  <c r="G1081" i="9" s="1"/>
  <c r="H1081" i="9"/>
  <c r="J1081" i="9" a="1"/>
  <c r="J1081" i="9" s="1"/>
  <c r="L1081" i="9"/>
  <c r="G1079" i="9" a="1"/>
  <c r="G1079" i="9" s="1"/>
  <c r="H1079" i="9"/>
  <c r="J1079" i="9" a="1"/>
  <c r="J1079" i="9" s="1"/>
  <c r="K1079" i="9" a="1"/>
  <c r="K1079" i="9" s="1"/>
  <c r="L1079" i="9"/>
  <c r="G419" i="11" a="1"/>
  <c r="G419" i="11" s="1"/>
  <c r="G418" i="11" a="1"/>
  <c r="G418" i="11" s="1"/>
  <c r="H418" i="11"/>
  <c r="J418" i="11"/>
  <c r="G417" i="11" a="1"/>
  <c r="G417" i="11" s="1"/>
  <c r="G416" i="11" a="1"/>
  <c r="G416" i="11" s="1"/>
  <c r="H416" i="11"/>
  <c r="J416" i="11"/>
  <c r="G415" i="11" a="1"/>
  <c r="G415" i="11" s="1"/>
  <c r="H415" i="11"/>
  <c r="J415" i="11"/>
  <c r="G414" i="11" a="1"/>
  <c r="G414" i="11" s="1"/>
  <c r="H414" i="11"/>
  <c r="J414" i="11"/>
  <c r="G413" i="11" a="1"/>
  <c r="G413" i="11" s="1"/>
  <c r="G412" i="11" a="1"/>
  <c r="G412" i="11" s="1"/>
  <c r="H412" i="11"/>
  <c r="J412" i="11"/>
  <c r="G411" i="11" a="1"/>
  <c r="G411" i="11" s="1"/>
  <c r="H411" i="11"/>
  <c r="J411" i="11"/>
  <c r="G410" i="11" a="1"/>
  <c r="G410" i="11" s="1"/>
  <c r="H410" i="11"/>
  <c r="J410" i="11"/>
  <c r="G409" i="11" a="1"/>
  <c r="G409" i="11" s="1"/>
  <c r="H409" i="11"/>
  <c r="J409" i="11"/>
  <c r="G408" i="11" a="1"/>
  <c r="G408" i="11" s="1"/>
  <c r="H408" i="11"/>
  <c r="J408" i="11"/>
  <c r="G407" i="11" a="1"/>
  <c r="G407" i="11" s="1"/>
  <c r="H407" i="11"/>
  <c r="J407" i="11"/>
  <c r="G406" i="11" a="1"/>
  <c r="G406" i="11" s="1"/>
  <c r="H406" i="11"/>
  <c r="J406" i="11"/>
  <c r="G405" i="11" a="1"/>
  <c r="G405" i="11" s="1"/>
  <c r="G404" i="11" a="1"/>
  <c r="G404" i="11" s="1"/>
  <c r="H404" i="11"/>
  <c r="J404" i="11"/>
  <c r="G403" i="11" a="1"/>
  <c r="G403" i="11" s="1"/>
  <c r="H403" i="11"/>
  <c r="J403" i="11"/>
  <c r="G402" i="11" a="1"/>
  <c r="G402" i="11" s="1"/>
  <c r="H402" i="11"/>
  <c r="J402" i="11"/>
  <c r="G401" i="11" a="1"/>
  <c r="G401" i="11" s="1"/>
  <c r="H401" i="11"/>
  <c r="J401" i="11"/>
  <c r="G400" i="11" a="1"/>
  <c r="G400" i="11" s="1"/>
  <c r="H400" i="11"/>
  <c r="J400" i="11"/>
  <c r="G399" i="11" a="1"/>
  <c r="G399" i="11" s="1"/>
  <c r="H399" i="11"/>
  <c r="J399" i="11"/>
  <c r="G398" i="11" a="1"/>
  <c r="G398" i="11" s="1"/>
  <c r="H398" i="11"/>
  <c r="J398" i="11"/>
  <c r="G397" i="11" a="1"/>
  <c r="G397" i="11" s="1"/>
  <c r="G396" i="11" a="1"/>
  <c r="G396" i="11" s="1"/>
  <c r="H396" i="11"/>
  <c r="J396" i="11"/>
  <c r="G395" i="11" a="1"/>
  <c r="G395" i="11" s="1"/>
  <c r="G394" i="11" a="1"/>
  <c r="G394" i="11" s="1"/>
  <c r="H394" i="11"/>
  <c r="J394" i="11"/>
  <c r="G393" i="11" a="1"/>
  <c r="G393" i="11" s="1"/>
  <c r="G392" i="11" a="1"/>
  <c r="G392" i="11" s="1"/>
  <c r="H392" i="11"/>
  <c r="J392" i="11"/>
  <c r="G391" i="11" a="1"/>
  <c r="G391" i="11" s="1"/>
  <c r="H391" i="11"/>
  <c r="J391" i="11"/>
  <c r="G390" i="11" a="1"/>
  <c r="G390" i="11" s="1"/>
  <c r="H390" i="11"/>
  <c r="J390" i="11"/>
  <c r="G389" i="11" a="1"/>
  <c r="G389" i="11" s="1"/>
  <c r="H389" i="11"/>
  <c r="J389" i="11"/>
  <c r="G388" i="11" a="1"/>
  <c r="G388" i="11" s="1"/>
  <c r="H388" i="11"/>
  <c r="J388" i="11"/>
  <c r="G387" i="11" a="1"/>
  <c r="G387" i="11" s="1"/>
  <c r="H387" i="11"/>
  <c r="J387" i="11"/>
  <c r="G386" i="11" a="1"/>
  <c r="G386" i="11" s="1"/>
  <c r="G385" i="11" a="1"/>
  <c r="G385" i="11" s="1"/>
  <c r="H385" i="11"/>
  <c r="J385" i="11"/>
  <c r="G384" i="11" a="1"/>
  <c r="G384" i="11" s="1"/>
  <c r="H384" i="11"/>
  <c r="J384" i="11"/>
  <c r="G383" i="11" a="1"/>
  <c r="G383" i="11" s="1"/>
  <c r="H383" i="11"/>
  <c r="J383" i="11"/>
  <c r="G382" i="11" a="1"/>
  <c r="G382" i="11" s="1"/>
  <c r="H382" i="11"/>
  <c r="J382" i="11"/>
  <c r="G381" i="11" a="1"/>
  <c r="G381" i="11" s="1"/>
  <c r="G380" i="11" a="1"/>
  <c r="G380" i="11" s="1"/>
  <c r="H380" i="11"/>
  <c r="J380" i="11"/>
  <c r="G379" i="11" a="1"/>
  <c r="G379" i="11" s="1"/>
  <c r="G378" i="11" a="1"/>
  <c r="G378" i="11" s="1"/>
  <c r="H378" i="11"/>
  <c r="J378" i="11"/>
  <c r="G377" i="11" a="1"/>
  <c r="G377" i="11" s="1"/>
  <c r="H377" i="11"/>
  <c r="J377" i="11"/>
  <c r="G376" i="11" a="1"/>
  <c r="G376" i="11" s="1"/>
  <c r="H376" i="11"/>
  <c r="J376" i="11"/>
  <c r="G375" i="11" a="1"/>
  <c r="G375" i="11" s="1"/>
  <c r="G374" i="11" a="1"/>
  <c r="G374" i="11" s="1"/>
  <c r="H374" i="11"/>
  <c r="J374" i="11"/>
  <c r="G373" i="11" a="1"/>
  <c r="G373" i="11" s="1"/>
  <c r="H373" i="11"/>
  <c r="J373" i="11"/>
  <c r="G372" i="11" a="1"/>
  <c r="G372" i="11" s="1"/>
  <c r="H372" i="11"/>
  <c r="J372" i="11"/>
  <c r="G371" i="11" a="1"/>
  <c r="G371" i="11" s="1"/>
  <c r="H371" i="11"/>
  <c r="J371" i="11"/>
  <c r="G370" i="11" a="1"/>
  <c r="G370" i="11" s="1"/>
  <c r="H370" i="11"/>
  <c r="J370" i="11"/>
  <c r="G369" i="11" a="1"/>
  <c r="G369" i="11" s="1"/>
  <c r="H369" i="11"/>
  <c r="J369" i="11"/>
  <c r="G368" i="11" a="1"/>
  <c r="G368" i="11" s="1"/>
  <c r="H368" i="11"/>
  <c r="J368" i="11"/>
  <c r="G367" i="11" a="1"/>
  <c r="G367" i="11" s="1"/>
  <c r="H367" i="11"/>
  <c r="J367" i="11"/>
  <c r="L1851" i="9" l="1"/>
  <c r="L1834" i="9"/>
  <c r="L1769" i="9"/>
  <c r="L1729" i="9"/>
  <c r="L1707" i="9"/>
  <c r="L1682" i="9"/>
  <c r="L1669" i="9"/>
  <c r="L1886" i="9"/>
  <c r="L1844" i="9"/>
  <c r="L1777" i="9"/>
  <c r="L1756" i="9"/>
  <c r="L1743" i="9"/>
  <c r="L1696" i="9"/>
  <c r="K1633" i="9" a="1"/>
  <c r="K1633" i="9" s="1"/>
  <c r="K1634" i="9" s="1" a="1"/>
  <c r="K1634" i="9" s="1"/>
  <c r="K1635" i="9" s="1" a="1"/>
  <c r="K1635" i="9" s="1"/>
  <c r="K1636" i="9" s="1" a="1"/>
  <c r="K1636" i="9" s="1"/>
  <c r="K1637" i="9" s="1" a="1"/>
  <c r="K1637" i="9" s="1"/>
  <c r="K1638" i="9" s="1" a="1"/>
  <c r="K1638" i="9" s="1"/>
  <c r="K1639" i="9" s="1" a="1"/>
  <c r="K1639" i="9" s="1"/>
  <c r="K1640" i="9" s="1" a="1"/>
  <c r="K1640" i="9" s="1"/>
  <c r="K1641" i="9" s="1" a="1"/>
  <c r="K1641" i="9" s="1"/>
  <c r="K1642" i="9" s="1" a="1"/>
  <c r="K1642" i="9" s="1"/>
  <c r="K1643" i="9" s="1" a="1"/>
  <c r="K1643" i="9" s="1"/>
  <c r="K1644" i="9" s="1" a="1"/>
  <c r="K1644" i="9" s="1"/>
  <c r="K1615" i="9" a="1"/>
  <c r="K1615" i="9" s="1"/>
  <c r="K1616" i="9" s="1" a="1"/>
  <c r="K1616" i="9" s="1"/>
  <c r="K1617" i="9" s="1" a="1"/>
  <c r="K1617" i="9" s="1"/>
  <c r="K1618" i="9" s="1" a="1"/>
  <c r="K1618" i="9" s="1"/>
  <c r="K1603" i="9" a="1"/>
  <c r="K1603" i="9" s="1"/>
  <c r="K1604" i="9" s="1" a="1"/>
  <c r="K1604" i="9" s="1"/>
  <c r="K1605" i="9" s="1" a="1"/>
  <c r="K1605" i="9" s="1"/>
  <c r="K1606" i="9" s="1" a="1"/>
  <c r="K1606" i="9" s="1"/>
  <c r="K1607" i="9" s="1" a="1"/>
  <c r="K1607" i="9" s="1"/>
  <c r="K1608" i="9" s="1" a="1"/>
  <c r="K1608" i="9" s="1"/>
  <c r="K1609" i="9" s="1" a="1"/>
  <c r="K1609" i="9" s="1"/>
  <c r="K1610" i="9" s="1" a="1"/>
  <c r="K1610" i="9" s="1"/>
  <c r="K1564" i="9" a="1"/>
  <c r="K1564" i="9" s="1"/>
  <c r="K1565" i="9" s="1" a="1"/>
  <c r="K1565" i="9" s="1"/>
  <c r="K1566" i="9" s="1" a="1"/>
  <c r="K1566" i="9" s="1"/>
  <c r="K1567" i="9" s="1" a="1"/>
  <c r="K1567" i="9" s="1"/>
  <c r="K1568" i="9" s="1" a="1"/>
  <c r="K1568" i="9" s="1"/>
  <c r="K1569" i="9" s="1" a="1"/>
  <c r="K1569" i="9" s="1"/>
  <c r="K1546" i="9" a="1"/>
  <c r="K1546" i="9" s="1"/>
  <c r="K1547" i="9" s="1" a="1"/>
  <c r="K1547" i="9" s="1"/>
  <c r="K1548" i="9" s="1" a="1"/>
  <c r="K1548" i="9" s="1"/>
  <c r="K1549" i="9" s="1" a="1"/>
  <c r="K1549" i="9" s="1"/>
  <c r="K1550" i="9" s="1" a="1"/>
  <c r="K1550" i="9" s="1"/>
  <c r="K1551" i="9" s="1" a="1"/>
  <c r="K1551" i="9" s="1"/>
  <c r="K1552" i="9" s="1" a="1"/>
  <c r="K1552" i="9" s="1"/>
  <c r="K1553" i="9" s="1" a="1"/>
  <c r="K1553" i="9" s="1"/>
  <c r="K1554" i="9" s="1" a="1"/>
  <c r="K1554" i="9" s="1"/>
  <c r="K1555" i="9" s="1" a="1"/>
  <c r="K1555" i="9" s="1"/>
  <c r="K1556" i="9" s="1" a="1"/>
  <c r="K1556" i="9" s="1"/>
  <c r="K1557" i="9" s="1" a="1"/>
  <c r="K1557" i="9" s="1"/>
  <c r="K1558" i="9" s="1" a="1"/>
  <c r="K1558" i="9" s="1"/>
  <c r="K1559" i="9" s="1" a="1"/>
  <c r="K1559" i="9" s="1"/>
  <c r="K1534" i="9" a="1"/>
  <c r="K1534" i="9" s="1"/>
  <c r="K1535" i="9" s="1" a="1"/>
  <c r="K1535" i="9" s="1"/>
  <c r="K1536" i="9" s="1" a="1"/>
  <c r="K1536" i="9" s="1"/>
  <c r="K1537" i="9" s="1" a="1"/>
  <c r="K1537" i="9" s="1"/>
  <c r="K1538" i="9" s="1" a="1"/>
  <c r="K1538" i="9" s="1"/>
  <c r="K1539" i="9" s="1" a="1"/>
  <c r="K1539" i="9" s="1"/>
  <c r="K1540" i="9" s="1" a="1"/>
  <c r="K1540" i="9" s="1"/>
  <c r="K1541" i="9" s="1" a="1"/>
  <c r="K1541" i="9" s="1"/>
  <c r="K1522" i="9" a="1"/>
  <c r="K1522" i="9" s="1"/>
  <c r="K1523" i="9" s="1" a="1"/>
  <c r="K1523" i="9" s="1"/>
  <c r="K1524" i="9" s="1" a="1"/>
  <c r="K1524" i="9" s="1"/>
  <c r="K1525" i="9" s="1" a="1"/>
  <c r="K1525" i="9" s="1"/>
  <c r="K1526" i="9" s="1" a="1"/>
  <c r="K1526" i="9" s="1"/>
  <c r="K1527" i="9" s="1" a="1"/>
  <c r="K1527" i="9" s="1"/>
  <c r="K1528" i="9" s="1" a="1"/>
  <c r="K1528" i="9" s="1"/>
  <c r="K1529" i="9" s="1" a="1"/>
  <c r="K1529" i="9" s="1"/>
  <c r="L1504" i="9"/>
  <c r="L1493" i="9"/>
  <c r="L1478" i="9"/>
  <c r="K1446" i="9" a="1"/>
  <c r="K1446" i="9" s="1"/>
  <c r="K1447" i="9" s="1" a="1"/>
  <c r="K1447" i="9" s="1"/>
  <c r="K1448" i="9" s="1" a="1"/>
  <c r="K1448" i="9" s="1"/>
  <c r="K1449" i="9" s="1" a="1"/>
  <c r="K1449" i="9" s="1"/>
  <c r="K1434" i="9" a="1"/>
  <c r="K1434" i="9" s="1"/>
  <c r="K1435" i="9" s="1" a="1"/>
  <c r="K1435" i="9" s="1"/>
  <c r="K1436" i="9" s="1" a="1"/>
  <c r="K1436" i="9" s="1"/>
  <c r="K1437" i="9" s="1" a="1"/>
  <c r="K1437" i="9" s="1"/>
  <c r="K1438" i="9" s="1" a="1"/>
  <c r="K1438" i="9" s="1"/>
  <c r="K1439" i="9" s="1" a="1"/>
  <c r="K1439" i="9" s="1"/>
  <c r="K1440" i="9" s="1" a="1"/>
  <c r="K1440" i="9" s="1"/>
  <c r="K1441" i="9" s="1" a="1"/>
  <c r="K1441" i="9" s="1"/>
  <c r="K1411" i="9" a="1"/>
  <c r="K1411" i="9" s="1"/>
  <c r="K1412" i="9" s="1" a="1"/>
  <c r="K1412" i="9" s="1"/>
  <c r="K1413" i="9" s="1" a="1"/>
  <c r="K1413" i="9" s="1"/>
  <c r="K1414" i="9" s="1" a="1"/>
  <c r="K1414" i="9" s="1"/>
  <c r="K1415" i="9" s="1" a="1"/>
  <c r="K1415" i="9" s="1"/>
  <c r="K1416" i="9" s="1" a="1"/>
  <c r="K1416" i="9" s="1"/>
  <c r="K1417" i="9" s="1" a="1"/>
  <c r="K1417" i="9" s="1"/>
  <c r="K1418" i="9" s="1" a="1"/>
  <c r="K1418" i="9" s="1"/>
  <c r="K1419" i="9" s="1" a="1"/>
  <c r="K1419" i="9" s="1"/>
  <c r="K1420" i="9" s="1" a="1"/>
  <c r="K1420" i="9" s="1"/>
  <c r="K1421" i="9" s="1" a="1"/>
  <c r="K1421" i="9" s="1"/>
  <c r="K1422" i="9" s="1" a="1"/>
  <c r="K1422" i="9" s="1"/>
  <c r="K1423" i="9" s="1" a="1"/>
  <c r="K1423" i="9" s="1"/>
  <c r="K1424" i="9" s="1" a="1"/>
  <c r="K1424" i="9" s="1"/>
  <c r="K1425" i="9" s="1" a="1"/>
  <c r="K1425" i="9" s="1"/>
  <c r="K1426" i="9" s="1" a="1"/>
  <c r="K1426" i="9" s="1"/>
  <c r="K1427" i="9" s="1" a="1"/>
  <c r="K1427" i="9" s="1"/>
  <c r="K1428" i="9" s="1" a="1"/>
  <c r="K1428" i="9" s="1"/>
  <c r="K1429" i="9" s="1" a="1"/>
  <c r="K1429" i="9" s="1"/>
  <c r="K1397" i="9" a="1"/>
  <c r="K1397" i="9" s="1"/>
  <c r="K1398" i="9" s="1" a="1"/>
  <c r="K1398" i="9" s="1"/>
  <c r="K1399" i="9" s="1" a="1"/>
  <c r="K1399" i="9" s="1"/>
  <c r="K1400" i="9" s="1" a="1"/>
  <c r="K1400" i="9" s="1"/>
  <c r="K1401" i="9" s="1" a="1"/>
  <c r="K1401" i="9" s="1"/>
  <c r="K1402" i="9" s="1" a="1"/>
  <c r="K1402" i="9" s="1"/>
  <c r="K1403" i="9" s="1" a="1"/>
  <c r="K1403" i="9" s="1"/>
  <c r="K1404" i="9" s="1" a="1"/>
  <c r="K1404" i="9" s="1"/>
  <c r="K1405" i="9" s="1" a="1"/>
  <c r="K1405" i="9" s="1"/>
  <c r="K1406" i="9" s="1" a="1"/>
  <c r="K1406" i="9" s="1"/>
  <c r="K1380" i="9" a="1"/>
  <c r="K1380" i="9" s="1"/>
  <c r="K1381" i="9" s="1" a="1"/>
  <c r="K1381" i="9" s="1"/>
  <c r="K1382" i="9" s="1" a="1"/>
  <c r="K1382" i="9" s="1"/>
  <c r="K1383" i="9" s="1" a="1"/>
  <c r="K1383" i="9" s="1"/>
  <c r="K1384" i="9" s="1" a="1"/>
  <c r="K1384" i="9" s="1"/>
  <c r="K1385" i="9" s="1" a="1"/>
  <c r="K1385" i="9" s="1"/>
  <c r="K1386" i="9" s="1" a="1"/>
  <c r="K1386" i="9" s="1"/>
  <c r="K1387" i="9" s="1" a="1"/>
  <c r="K1387" i="9" s="1"/>
  <c r="K1388" i="9" s="1" a="1"/>
  <c r="K1388" i="9" s="1"/>
  <c r="K1389" i="9" s="1" a="1"/>
  <c r="K1389" i="9" s="1"/>
  <c r="K1390" i="9" s="1" a="1"/>
  <c r="K1390" i="9" s="1"/>
  <c r="K1391" i="9" s="1" a="1"/>
  <c r="K1391" i="9" s="1"/>
  <c r="K1392" i="9" s="1" a="1"/>
  <c r="K1392" i="9" s="1"/>
  <c r="K1355" i="9" a="1"/>
  <c r="K1355" i="9" s="1"/>
  <c r="K1356" i="9" s="1" a="1"/>
  <c r="K1356" i="9" s="1"/>
  <c r="K1357" i="9" s="1" a="1"/>
  <c r="K1357" i="9" s="1"/>
  <c r="K1358" i="9" s="1" a="1"/>
  <c r="K1358" i="9" s="1"/>
  <c r="K1359" i="9" s="1" a="1"/>
  <c r="K1359" i="9" s="1"/>
  <c r="K1360" i="9" s="1" a="1"/>
  <c r="K1360" i="9" s="1"/>
  <c r="K1361" i="9" s="1" a="1"/>
  <c r="K1361" i="9" s="1"/>
  <c r="K1362" i="9" s="1" a="1"/>
  <c r="K1362" i="9" s="1"/>
  <c r="K1363" i="9" s="1" a="1"/>
  <c r="K1363" i="9" s="1"/>
  <c r="K1364" i="9" s="1" a="1"/>
  <c r="K1364" i="9" s="1"/>
  <c r="K1336" i="9" a="1"/>
  <c r="K1336" i="9" s="1"/>
  <c r="K1337" i="9" s="1" a="1"/>
  <c r="K1337" i="9" s="1"/>
  <c r="K1338" i="9" s="1" a="1"/>
  <c r="K1338" i="9" s="1"/>
  <c r="K1339" i="9" s="1" a="1"/>
  <c r="K1339" i="9" s="1"/>
  <c r="K1326" i="9" a="1"/>
  <c r="K1326" i="9" s="1"/>
  <c r="K1327" i="9" s="1" a="1"/>
  <c r="K1327" i="9" s="1"/>
  <c r="K1328" i="9" s="1" a="1"/>
  <c r="K1328" i="9" s="1"/>
  <c r="K1329" i="9" s="1" a="1"/>
  <c r="K1329" i="9" s="1"/>
  <c r="K1330" i="9" s="1" a="1"/>
  <c r="K1330" i="9" s="1"/>
  <c r="K1331" i="9" s="1" a="1"/>
  <c r="K1331" i="9" s="1"/>
  <c r="L1323" i="9"/>
  <c r="L1308" i="9"/>
  <c r="J419" i="11"/>
  <c r="L1297" i="9"/>
  <c r="K1279" i="9" a="1"/>
  <c r="K1279" i="9" s="1"/>
  <c r="K1280" i="9" s="1" a="1"/>
  <c r="K1280" i="9" s="1"/>
  <c r="K1281" i="9" s="1" a="1"/>
  <c r="K1281" i="9" s="1"/>
  <c r="K1282" i="9" s="1" a="1"/>
  <c r="K1282" i="9" s="1"/>
  <c r="K1283" i="9" s="1" a="1"/>
  <c r="K1283" i="9" s="1"/>
  <c r="K1284" i="9" s="1" a="1"/>
  <c r="K1284" i="9" s="1"/>
  <c r="K1263" i="9" a="1"/>
  <c r="K1263" i="9" s="1"/>
  <c r="K1264" i="9" s="1" a="1"/>
  <c r="K1264" i="9" s="1"/>
  <c r="K1265" i="9" s="1" a="1"/>
  <c r="K1265" i="9" s="1"/>
  <c r="K1266" i="9" s="1" a="1"/>
  <c r="K1266" i="9" s="1"/>
  <c r="K1267" i="9" s="1" a="1"/>
  <c r="K1267" i="9" s="1"/>
  <c r="K1268" i="9" s="1" a="1"/>
  <c r="K1268" i="9" s="1"/>
  <c r="K1269" i="9" s="1" a="1"/>
  <c r="K1269" i="9" s="1"/>
  <c r="K1270" i="9" s="1" a="1"/>
  <c r="K1270" i="9" s="1"/>
  <c r="K1271" i="9" s="1" a="1"/>
  <c r="K1271" i="9" s="1"/>
  <c r="K1272" i="9" s="1" a="1"/>
  <c r="K1272" i="9" s="1"/>
  <c r="K1273" i="9" s="1" a="1"/>
  <c r="K1273" i="9" s="1"/>
  <c r="K1274" i="9" s="1" a="1"/>
  <c r="K1274" i="9" s="1"/>
  <c r="L1260" i="9"/>
  <c r="K1248" i="9" a="1"/>
  <c r="K1248" i="9" s="1"/>
  <c r="H1249" i="9"/>
  <c r="H419" i="11"/>
  <c r="K1242" i="9" a="1"/>
  <c r="K1242" i="9" s="1"/>
  <c r="K1243" i="9" s="1" a="1"/>
  <c r="K1243" i="9" s="1"/>
  <c r="K1244" i="9" s="1" a="1"/>
  <c r="K1244" i="9" s="1"/>
  <c r="K1245" i="9" s="1" a="1"/>
  <c r="K1245" i="9" s="1"/>
  <c r="K1246" i="9" s="1" a="1"/>
  <c r="K1246" i="9" s="1"/>
  <c r="K1247" i="9" s="1" a="1"/>
  <c r="K1247" i="9" s="1"/>
  <c r="K1239" i="9" a="1"/>
  <c r="K1239" i="9" s="1"/>
  <c r="H1240" i="9"/>
  <c r="K1222" i="9" a="1"/>
  <c r="K1222" i="9" s="1"/>
  <c r="K1223" i="9" s="1" a="1"/>
  <c r="K1223" i="9" s="1"/>
  <c r="K1224" i="9" s="1" a="1"/>
  <c r="K1224" i="9" s="1"/>
  <c r="K1225" i="9" s="1" a="1"/>
  <c r="K1225" i="9" s="1"/>
  <c r="K1226" i="9" s="1" a="1"/>
  <c r="K1226" i="9" s="1"/>
  <c r="K1227" i="9" s="1" a="1"/>
  <c r="K1227" i="9" s="1"/>
  <c r="K1228" i="9" s="1" a="1"/>
  <c r="K1228" i="9" s="1"/>
  <c r="K1232" i="9" a="1"/>
  <c r="K1232" i="9" s="1"/>
  <c r="H1230" i="9"/>
  <c r="K1229" i="9" a="1"/>
  <c r="K1229" i="9" s="1"/>
  <c r="H1220" i="9"/>
  <c r="K1211" i="9" a="1"/>
  <c r="K1211" i="9" s="1"/>
  <c r="K1212" i="9" s="1" a="1"/>
  <c r="K1212" i="9" s="1"/>
  <c r="K1213" i="9" s="1" a="1"/>
  <c r="K1213" i="9" s="1"/>
  <c r="K1214" i="9" s="1" a="1"/>
  <c r="K1214" i="9" s="1"/>
  <c r="K1215" i="9" s="1" a="1"/>
  <c r="K1215" i="9" s="1"/>
  <c r="K1216" i="9" s="1" a="1"/>
  <c r="K1216" i="9" s="1"/>
  <c r="K1217" i="9" s="1" a="1"/>
  <c r="K1217" i="9" s="1"/>
  <c r="K1218" i="9" s="1" a="1"/>
  <c r="K1218" i="9" s="1"/>
  <c r="H1209" i="9"/>
  <c r="K1201" i="9" a="1"/>
  <c r="K1201" i="9" s="1"/>
  <c r="H1199" i="9"/>
  <c r="K1190" i="9" a="1"/>
  <c r="K1190" i="9" s="1"/>
  <c r="K1191" i="9" s="1" a="1"/>
  <c r="K1191" i="9" s="1"/>
  <c r="K1192" i="9" s="1" a="1"/>
  <c r="K1192" i="9" s="1"/>
  <c r="K1193" i="9" s="1" a="1"/>
  <c r="K1193" i="9" s="1"/>
  <c r="K1194" i="9" s="1" a="1"/>
  <c r="K1194" i="9" s="1"/>
  <c r="K1195" i="9" s="1" a="1"/>
  <c r="K1195" i="9" s="1"/>
  <c r="K1196" i="9" s="1" a="1"/>
  <c r="K1196" i="9" s="1"/>
  <c r="K1197" i="9" s="1" a="1"/>
  <c r="K1197" i="9" s="1"/>
  <c r="K1198" i="9" s="1" a="1"/>
  <c r="K1198" i="9" s="1"/>
  <c r="K1187" i="9" a="1"/>
  <c r="K1187" i="9" s="1"/>
  <c r="H1188" i="9"/>
  <c r="K1181" i="9" a="1"/>
  <c r="K1181" i="9" s="1"/>
  <c r="H1179" i="9"/>
  <c r="K1171" i="9" a="1"/>
  <c r="K1171" i="9" s="1"/>
  <c r="K1172" i="9" s="1" a="1"/>
  <c r="K1172" i="9" s="1"/>
  <c r="K1173" i="9" s="1" a="1"/>
  <c r="K1173" i="9" s="1"/>
  <c r="K1174" i="9" s="1" a="1"/>
  <c r="K1174" i="9" s="1"/>
  <c r="K1175" i="9" s="1" a="1"/>
  <c r="K1175" i="9" s="1"/>
  <c r="K1176" i="9" s="1" a="1"/>
  <c r="K1176" i="9" s="1"/>
  <c r="K1177" i="9" s="1" a="1"/>
  <c r="K1177" i="9" s="1"/>
  <c r="H1169" i="9"/>
  <c r="K1168" i="9" a="1"/>
  <c r="K1168" i="9" s="1"/>
  <c r="K1166" i="9" a="1"/>
  <c r="K1166" i="9" s="1"/>
  <c r="K1167" i="9" s="1" a="1"/>
  <c r="K1167" i="9" s="1"/>
  <c r="K1163" i="9" a="1"/>
  <c r="K1163" i="9" s="1"/>
  <c r="H1164" i="9"/>
  <c r="K1153" i="9" a="1"/>
  <c r="K1153" i="9" s="1"/>
  <c r="K1154" i="9" s="1" a="1"/>
  <c r="K1154" i="9" s="1"/>
  <c r="K1155" i="9" s="1" a="1"/>
  <c r="K1155" i="9" s="1"/>
  <c r="K1156" i="9" s="1" a="1"/>
  <c r="K1156" i="9" s="1"/>
  <c r="K1157" i="9" s="1" a="1"/>
  <c r="K1157" i="9" s="1"/>
  <c r="K1158" i="9" s="1" a="1"/>
  <c r="K1158" i="9" s="1"/>
  <c r="K1159" i="9" s="1" a="1"/>
  <c r="K1159" i="9" s="1"/>
  <c r="K1160" i="9" s="1" a="1"/>
  <c r="K1160" i="9" s="1"/>
  <c r="K1161" i="9" s="1" a="1"/>
  <c r="K1161" i="9" s="1"/>
  <c r="K1162" i="9" s="1" a="1"/>
  <c r="K1162" i="9" s="1"/>
  <c r="H1151" i="9"/>
  <c r="K1150" i="9" a="1"/>
  <c r="K1150" i="9" s="1"/>
  <c r="K1140" i="9" a="1"/>
  <c r="K1140" i="9" s="1"/>
  <c r="K1141" i="9" s="1" a="1"/>
  <c r="K1141" i="9" s="1"/>
  <c r="K1142" i="9" s="1" a="1"/>
  <c r="K1142" i="9" s="1"/>
  <c r="K1143" i="9" s="1" a="1"/>
  <c r="K1143" i="9" s="1"/>
  <c r="K1144" i="9" s="1" a="1"/>
  <c r="K1144" i="9" s="1"/>
  <c r="K1145" i="9" s="1" a="1"/>
  <c r="K1145" i="9" s="1"/>
  <c r="K1146" i="9" s="1" a="1"/>
  <c r="K1146" i="9" s="1"/>
  <c r="K1147" i="9" s="1" a="1"/>
  <c r="K1147" i="9" s="1"/>
  <c r="K1148" i="9" s="1" a="1"/>
  <c r="K1148" i="9" s="1"/>
  <c r="K1149" i="9" s="1" a="1"/>
  <c r="K1149" i="9" s="1"/>
  <c r="K1137" i="9" a="1"/>
  <c r="K1137" i="9" s="1"/>
  <c r="H1138" i="9"/>
  <c r="K1130" i="9" a="1"/>
  <c r="K1130" i="9" s="1"/>
  <c r="H1128" i="9"/>
  <c r="K1127" i="9" a="1"/>
  <c r="K1127" i="9" s="1"/>
  <c r="K1117" i="9" a="1"/>
  <c r="K1117" i="9" s="1"/>
  <c r="K1118" i="9" s="1" a="1"/>
  <c r="K1118" i="9" s="1"/>
  <c r="K1119" i="9" s="1" a="1"/>
  <c r="K1119" i="9" s="1"/>
  <c r="K1120" i="9" s="1" a="1"/>
  <c r="K1120" i="9" s="1"/>
  <c r="K1121" i="9" s="1" a="1"/>
  <c r="K1121" i="9" s="1"/>
  <c r="K1122" i="9" s="1" a="1"/>
  <c r="K1122" i="9" s="1"/>
  <c r="K1123" i="9" s="1" a="1"/>
  <c r="K1123" i="9" s="1"/>
  <c r="K1124" i="9" s="1" a="1"/>
  <c r="K1124" i="9" s="1"/>
  <c r="K1125" i="9" s="1" a="1"/>
  <c r="K1125" i="9" s="1"/>
  <c r="K1126" i="9" s="1" a="1"/>
  <c r="K1126" i="9" s="1"/>
  <c r="K1114" i="9" a="1"/>
  <c r="K1114" i="9" s="1"/>
  <c r="H1115" i="9"/>
  <c r="K1110" i="9" a="1"/>
  <c r="K1110" i="9" s="1"/>
  <c r="K1111" i="9" s="1" a="1"/>
  <c r="K1111" i="9" s="1"/>
  <c r="K1112" i="9" s="1" a="1"/>
  <c r="K1112" i="9" s="1"/>
  <c r="K1113" i="9" s="1" a="1"/>
  <c r="K1113" i="9" s="1"/>
  <c r="H1108" i="9"/>
  <c r="K1098" i="9" a="1"/>
  <c r="K1098" i="9" s="1"/>
  <c r="K1080" i="9" a="1"/>
  <c r="K1080" i="9" s="1"/>
  <c r="K1081" i="9" s="1" a="1"/>
  <c r="K1081" i="9" s="1"/>
  <c r="K1082" i="9" s="1" a="1"/>
  <c r="K1082" i="9" s="1"/>
  <c r="K1083" i="9" s="1" a="1"/>
  <c r="K1083" i="9" s="1"/>
  <c r="K1084" i="9" s="1" a="1"/>
  <c r="K1084" i="9" s="1"/>
  <c r="K1085" i="9" s="1" a="1"/>
  <c r="K1085" i="9" s="1"/>
  <c r="K1086" i="9" s="1" a="1"/>
  <c r="K1086" i="9" s="1"/>
  <c r="K1087" i="9" s="1" a="1"/>
  <c r="K1087" i="9" s="1"/>
  <c r="K1088" i="9" s="1" a="1"/>
  <c r="K1088" i="9" s="1"/>
  <c r="K1089" i="9" s="1" a="1"/>
  <c r="K1089" i="9" s="1"/>
  <c r="K1090" i="9" s="1" a="1"/>
  <c r="K1090" i="9" s="1"/>
  <c r="K1091" i="9" s="1" a="1"/>
  <c r="K1091" i="9" s="1"/>
  <c r="K1092" i="9" s="1" a="1"/>
  <c r="K1092" i="9" s="1"/>
  <c r="K1093" i="9" s="1" a="1"/>
  <c r="K1093" i="9" s="1"/>
  <c r="K1094" i="9" s="1" a="1"/>
  <c r="K1094" i="9" s="1"/>
  <c r="H1096" i="9"/>
  <c r="J417" i="11"/>
  <c r="H417" i="11"/>
  <c r="J413" i="11"/>
  <c r="H413" i="11"/>
  <c r="H405" i="11"/>
  <c r="J405" i="11"/>
  <c r="J397" i="11"/>
  <c r="H397" i="11"/>
  <c r="J395" i="11"/>
  <c r="H395" i="11"/>
  <c r="H393" i="11"/>
  <c r="J393" i="11"/>
  <c r="J386" i="11"/>
  <c r="H386" i="11"/>
  <c r="J381" i="11"/>
  <c r="H381" i="11"/>
  <c r="J379" i="11"/>
  <c r="H379" i="11"/>
  <c r="G366" i="11" a="1"/>
  <c r="G366" i="11" s="1"/>
  <c r="H366" i="11"/>
  <c r="J366" i="11"/>
  <c r="G365" i="11" a="1"/>
  <c r="G365" i="11" s="1"/>
  <c r="G364" i="11" a="1"/>
  <c r="G364" i="11" s="1"/>
  <c r="H364" i="11"/>
  <c r="J364" i="11"/>
  <c r="G363" i="11" a="1"/>
  <c r="G363" i="11" s="1"/>
  <c r="H363" i="11"/>
  <c r="J363" i="11"/>
  <c r="G362" i="11" a="1"/>
  <c r="G362" i="11" s="1"/>
  <c r="H362" i="11"/>
  <c r="J362" i="11"/>
  <c r="G361" i="11" a="1"/>
  <c r="G361" i="11" s="1"/>
  <c r="H361" i="11"/>
  <c r="J361" i="11"/>
  <c r="G360" i="11" a="1"/>
  <c r="G360" i="11" s="1"/>
  <c r="H360" i="11"/>
  <c r="J360" i="11"/>
  <c r="G359" i="11" a="1"/>
  <c r="G359" i="11" s="1"/>
  <c r="H359" i="11"/>
  <c r="J359" i="11"/>
  <c r="G358" i="11" a="1"/>
  <c r="G358" i="11" s="1"/>
  <c r="H358" i="11"/>
  <c r="J358" i="11"/>
  <c r="G357" i="11" a="1"/>
  <c r="G357" i="11" s="1"/>
  <c r="G356" i="11" a="1"/>
  <c r="G356" i="11" s="1"/>
  <c r="H356" i="11"/>
  <c r="J356" i="11"/>
  <c r="G355" i="11" a="1"/>
  <c r="G355" i="11" s="1"/>
  <c r="H355" i="11"/>
  <c r="J355" i="11"/>
  <c r="G354" i="11" a="1"/>
  <c r="G354" i="11" s="1"/>
  <c r="G353" i="11" a="1"/>
  <c r="G353" i="11" s="1"/>
  <c r="H353" i="11"/>
  <c r="J353" i="11"/>
  <c r="G352" i="11" a="1"/>
  <c r="G352" i="11" s="1"/>
  <c r="H352" i="11"/>
  <c r="J352" i="11"/>
  <c r="G351" i="11" a="1"/>
  <c r="G351" i="11" s="1"/>
  <c r="H351" i="11"/>
  <c r="J351" i="11"/>
  <c r="G350" i="11" a="1"/>
  <c r="G350" i="11" s="1"/>
  <c r="H350" i="11"/>
  <c r="J350" i="11"/>
  <c r="G349" i="11" a="1"/>
  <c r="G349" i="11" s="1"/>
  <c r="H349" i="11"/>
  <c r="J349" i="11"/>
  <c r="G348" i="11" a="1"/>
  <c r="G348" i="11" s="1"/>
  <c r="H348" i="11"/>
  <c r="J348" i="11"/>
  <c r="G347" i="11" a="1"/>
  <c r="G347" i="11" s="1"/>
  <c r="H347" i="11"/>
  <c r="J347" i="11"/>
  <c r="G346" i="11" a="1"/>
  <c r="G346" i="11" s="1"/>
  <c r="H346" i="11"/>
  <c r="J346" i="11"/>
  <c r="G345" i="11" a="1"/>
  <c r="G345" i="11" s="1"/>
  <c r="H345" i="11"/>
  <c r="J345" i="11"/>
  <c r="G344" i="11" a="1"/>
  <c r="G344" i="11" s="1"/>
  <c r="G343" i="11" a="1"/>
  <c r="G343" i="11" s="1"/>
  <c r="H343" i="11"/>
  <c r="J343" i="11"/>
  <c r="G342" i="11" a="1"/>
  <c r="G342" i="11" s="1"/>
  <c r="H342" i="11"/>
  <c r="J342" i="11"/>
  <c r="G341" i="11" a="1"/>
  <c r="G341" i="11" s="1"/>
  <c r="G340" i="11" a="1"/>
  <c r="G340" i="11" s="1"/>
  <c r="H340" i="11"/>
  <c r="J340" i="11"/>
  <c r="G339" i="11" a="1"/>
  <c r="G339" i="11" s="1"/>
  <c r="G338" i="11" a="1"/>
  <c r="G338" i="11" s="1"/>
  <c r="H338" i="11"/>
  <c r="J338" i="11"/>
  <c r="G337" i="11" a="1"/>
  <c r="G337" i="11" s="1"/>
  <c r="H337" i="11"/>
  <c r="J337" i="11"/>
  <c r="G336" i="11" a="1"/>
  <c r="G336" i="11" s="1"/>
  <c r="H336" i="11"/>
  <c r="J336" i="11"/>
  <c r="G335" i="11" a="1"/>
  <c r="G335" i="11" s="1"/>
  <c r="H335" i="11"/>
  <c r="J335" i="11"/>
  <c r="G334" i="11" a="1"/>
  <c r="G334" i="11" s="1"/>
  <c r="H334" i="11"/>
  <c r="J334" i="11"/>
  <c r="G333" i="11" a="1"/>
  <c r="G333" i="11" s="1"/>
  <c r="H333" i="11"/>
  <c r="J333" i="11"/>
  <c r="G332" i="11" a="1"/>
  <c r="G332" i="11" s="1"/>
  <c r="H332" i="11"/>
  <c r="J332" i="11"/>
  <c r="G331" i="11" a="1"/>
  <c r="G331" i="11" s="1"/>
  <c r="H331" i="11"/>
  <c r="J331" i="11"/>
  <c r="G330" i="11" a="1"/>
  <c r="G330" i="11" s="1"/>
  <c r="G329" i="11" a="1"/>
  <c r="G329" i="11" s="1"/>
  <c r="H329" i="11"/>
  <c r="J329" i="11"/>
  <c r="G328" i="11" a="1"/>
  <c r="G328" i="11" s="1"/>
  <c r="H328" i="11"/>
  <c r="J328" i="11"/>
  <c r="G327" i="11" a="1"/>
  <c r="G327" i="11" s="1"/>
  <c r="H327" i="11"/>
  <c r="J327" i="11"/>
  <c r="G326" i="11" a="1"/>
  <c r="G326" i="11" s="1"/>
  <c r="H326" i="11"/>
  <c r="J326" i="11"/>
  <c r="G325" i="11" a="1"/>
  <c r="G325" i="11" s="1"/>
  <c r="H325" i="11"/>
  <c r="J325" i="11"/>
  <c r="G324" i="11" a="1"/>
  <c r="G324" i="11" s="1"/>
  <c r="H324" i="11"/>
  <c r="J324" i="11"/>
  <c r="G323" i="11" a="1"/>
  <c r="G323" i="11" s="1"/>
  <c r="G322" i="11" a="1"/>
  <c r="G322" i="11" s="1"/>
  <c r="H322" i="11"/>
  <c r="J322" i="11"/>
  <c r="G321" i="11" a="1"/>
  <c r="G321" i="11" s="1"/>
  <c r="H321" i="11"/>
  <c r="J321" i="11"/>
  <c r="G320" i="11" a="1"/>
  <c r="G320" i="11" s="1"/>
  <c r="G319" i="11" a="1"/>
  <c r="G319" i="11" s="1"/>
  <c r="H319" i="11"/>
  <c r="J319" i="11"/>
  <c r="G318" i="11" a="1"/>
  <c r="G318" i="11" s="1"/>
  <c r="H318" i="11"/>
  <c r="J318" i="11"/>
  <c r="L1657" i="9" l="1"/>
  <c r="L1630" i="9"/>
  <c r="L1600" i="9"/>
  <c r="L1585" i="9"/>
  <c r="L1519" i="9"/>
  <c r="L1463" i="9"/>
  <c r="L1377" i="9"/>
  <c r="L1646" i="9"/>
  <c r="L1620" i="9"/>
  <c r="L1612" i="9"/>
  <c r="L1571" i="9"/>
  <c r="L1561" i="9"/>
  <c r="L1543" i="9"/>
  <c r="L1531" i="9"/>
  <c r="L1451" i="9"/>
  <c r="L1443" i="9"/>
  <c r="L1431" i="9"/>
  <c r="L1418" i="9"/>
  <c r="L1408" i="9"/>
  <c r="L1394" i="9"/>
  <c r="L1385" i="9"/>
  <c r="L1366" i="9"/>
  <c r="L1352" i="9"/>
  <c r="L1341" i="9"/>
  <c r="L1333" i="9"/>
  <c r="L1286" i="9"/>
  <c r="L1276" i="9"/>
  <c r="L1249" i="9"/>
  <c r="K1233" i="9" a="1"/>
  <c r="K1233" i="9" s="1"/>
  <c r="K1234" i="9" s="1" a="1"/>
  <c r="K1234" i="9" s="1"/>
  <c r="K1235" i="9" s="1" a="1"/>
  <c r="K1235" i="9" s="1"/>
  <c r="K1236" i="9" s="1" a="1"/>
  <c r="K1236" i="9" s="1"/>
  <c r="K1237" i="9" s="1" a="1"/>
  <c r="K1237" i="9" s="1"/>
  <c r="K1238" i="9" s="1" a="1"/>
  <c r="K1238" i="9" s="1"/>
  <c r="L1230" i="9"/>
  <c r="L1220" i="9"/>
  <c r="K1202" i="9" a="1"/>
  <c r="K1202" i="9" s="1"/>
  <c r="K1203" i="9" s="1" a="1"/>
  <c r="K1203" i="9" s="1"/>
  <c r="K1204" i="9" s="1" a="1"/>
  <c r="K1204" i="9" s="1"/>
  <c r="K1205" i="9" s="1" a="1"/>
  <c r="K1205" i="9" s="1"/>
  <c r="K1206" i="9" s="1" a="1"/>
  <c r="K1206" i="9" s="1"/>
  <c r="K1207" i="9" s="1" a="1"/>
  <c r="K1207" i="9" s="1"/>
  <c r="L1199" i="9"/>
  <c r="K1182" i="9" a="1"/>
  <c r="K1182" i="9" s="1"/>
  <c r="K1183" i="9" s="1" a="1"/>
  <c r="K1183" i="9" s="1"/>
  <c r="K1184" i="9" s="1" a="1"/>
  <c r="K1184" i="9" s="1"/>
  <c r="K1185" i="9" s="1" a="1"/>
  <c r="K1185" i="9" s="1"/>
  <c r="K1186" i="9" s="1" a="1"/>
  <c r="K1186" i="9" s="1"/>
  <c r="L1188" i="9" s="1"/>
  <c r="L1179" i="9"/>
  <c r="L1169" i="9"/>
  <c r="L1164" i="9"/>
  <c r="L1151" i="9"/>
  <c r="K1131" i="9" a="1"/>
  <c r="K1131" i="9" s="1"/>
  <c r="K1132" i="9" s="1" a="1"/>
  <c r="K1132" i="9" s="1"/>
  <c r="K1133" i="9" s="1" a="1"/>
  <c r="K1133" i="9" s="1"/>
  <c r="K1134" i="9" s="1" a="1"/>
  <c r="K1134" i="9" s="1"/>
  <c r="K1135" i="9" s="1" a="1"/>
  <c r="K1135" i="9" s="1"/>
  <c r="K1136" i="9" s="1" a="1"/>
  <c r="K1136" i="9" s="1"/>
  <c r="L1115" i="9"/>
  <c r="L1128" i="9"/>
  <c r="K1099" i="9" a="1"/>
  <c r="K1099" i="9" s="1"/>
  <c r="K1100" i="9" s="1" a="1"/>
  <c r="K1100" i="9" s="1"/>
  <c r="K1101" i="9" s="1" a="1"/>
  <c r="K1101" i="9" s="1"/>
  <c r="K1102" i="9" s="1" a="1"/>
  <c r="K1102" i="9" s="1"/>
  <c r="K1103" i="9" s="1" a="1"/>
  <c r="K1103" i="9" s="1"/>
  <c r="K1104" i="9" s="1" a="1"/>
  <c r="K1104" i="9" s="1"/>
  <c r="K1105" i="9" s="1" a="1"/>
  <c r="K1105" i="9" s="1"/>
  <c r="K1106" i="9" s="1" a="1"/>
  <c r="K1106" i="9" s="1"/>
  <c r="L1096" i="9"/>
  <c r="H375" i="11"/>
  <c r="J375" i="11"/>
  <c r="J365" i="11"/>
  <c r="H365" i="11"/>
  <c r="J357" i="11"/>
  <c r="H357" i="11"/>
  <c r="H354" i="11"/>
  <c r="J354" i="11"/>
  <c r="H344" i="11"/>
  <c r="J344" i="11"/>
  <c r="H341" i="11"/>
  <c r="J341" i="11"/>
  <c r="J339" i="11"/>
  <c r="H339" i="11"/>
  <c r="J330" i="11"/>
  <c r="H330" i="11"/>
  <c r="H323" i="11"/>
  <c r="J323" i="11"/>
  <c r="H320" i="11"/>
  <c r="J320" i="11"/>
  <c r="G317" i="11" a="1"/>
  <c r="G317" i="11" s="1"/>
  <c r="G316" i="11" a="1"/>
  <c r="G316" i="11" s="1"/>
  <c r="H316" i="11"/>
  <c r="J316" i="11"/>
  <c r="G315" i="11" a="1"/>
  <c r="G315" i="11" s="1"/>
  <c r="H315" i="11"/>
  <c r="J315" i="11"/>
  <c r="G314" i="11" a="1"/>
  <c r="G314" i="11" s="1"/>
  <c r="H314" i="11"/>
  <c r="J314" i="11"/>
  <c r="G313" i="11" a="1"/>
  <c r="G313" i="11" s="1"/>
  <c r="H313" i="11"/>
  <c r="J313" i="11"/>
  <c r="G312" i="11" a="1"/>
  <c r="G312" i="11" s="1"/>
  <c r="H312" i="11"/>
  <c r="J312" i="11"/>
  <c r="G311" i="11" a="1"/>
  <c r="G311" i="11" s="1"/>
  <c r="H311" i="11"/>
  <c r="J311" i="11"/>
  <c r="G310" i="11" a="1"/>
  <c r="G310" i="11" s="1"/>
  <c r="G309" i="11" a="1"/>
  <c r="G309" i="11" s="1"/>
  <c r="H309" i="11"/>
  <c r="J309" i="11"/>
  <c r="G308" i="11" a="1"/>
  <c r="G308" i="11" s="1"/>
  <c r="H308" i="11"/>
  <c r="J308" i="11"/>
  <c r="G307" i="11" a="1"/>
  <c r="G307" i="11" s="1"/>
  <c r="H307" i="11"/>
  <c r="J307" i="11"/>
  <c r="G306" i="11" a="1"/>
  <c r="G306" i="11" s="1"/>
  <c r="H306" i="11"/>
  <c r="J306" i="11"/>
  <c r="G305" i="11" a="1"/>
  <c r="G305" i="11" s="1"/>
  <c r="H305" i="11"/>
  <c r="J305" i="11"/>
  <c r="G304" i="11" a="1"/>
  <c r="G304" i="11" s="1"/>
  <c r="H304" i="11"/>
  <c r="J304" i="11"/>
  <c r="G303" i="11" a="1"/>
  <c r="G303" i="11" s="1"/>
  <c r="H303" i="11"/>
  <c r="J303" i="11"/>
  <c r="G302" i="11" a="1"/>
  <c r="G302" i="11" s="1"/>
  <c r="G301" i="11" a="1"/>
  <c r="G301" i="11" s="1"/>
  <c r="H301" i="11"/>
  <c r="J301" i="11"/>
  <c r="G300" i="11" a="1"/>
  <c r="G300" i="11" s="1"/>
  <c r="H300" i="11"/>
  <c r="J300" i="11"/>
  <c r="G299" i="11" a="1"/>
  <c r="G299" i="11" s="1"/>
  <c r="H299" i="11"/>
  <c r="J299" i="11"/>
  <c r="G298" i="11" a="1"/>
  <c r="G298" i="11" s="1"/>
  <c r="G297" i="11" a="1"/>
  <c r="G297" i="11" s="1"/>
  <c r="H297" i="11"/>
  <c r="J297" i="11"/>
  <c r="G296" i="11" a="1"/>
  <c r="G296" i="11" s="1"/>
  <c r="G295" i="11" a="1"/>
  <c r="G295" i="11" s="1"/>
  <c r="H295" i="11"/>
  <c r="J295" i="11"/>
  <c r="G294" i="11" a="1"/>
  <c r="G294" i="11" s="1"/>
  <c r="H294" i="11"/>
  <c r="J294" i="11"/>
  <c r="G293" i="11" a="1"/>
  <c r="G293" i="11" s="1"/>
  <c r="H293" i="11"/>
  <c r="J293" i="11"/>
  <c r="G292" i="11" a="1"/>
  <c r="G292" i="11" s="1"/>
  <c r="H292" i="11"/>
  <c r="J292" i="11"/>
  <c r="G291" i="11" a="1"/>
  <c r="G291" i="11" s="1"/>
  <c r="H291" i="11"/>
  <c r="J291" i="11"/>
  <c r="G290" i="11" a="1"/>
  <c r="G290" i="11" s="1"/>
  <c r="H290" i="11"/>
  <c r="J290" i="11"/>
  <c r="G289" i="11" a="1"/>
  <c r="G289" i="11" s="1"/>
  <c r="G288" i="11" a="1"/>
  <c r="G288" i="11" s="1"/>
  <c r="H288" i="11"/>
  <c r="J288" i="11"/>
  <c r="G287" i="11" a="1"/>
  <c r="G287" i="11" s="1"/>
  <c r="H287" i="11"/>
  <c r="J287" i="11"/>
  <c r="G286" i="11" a="1"/>
  <c r="G286" i="11" s="1"/>
  <c r="H286" i="11"/>
  <c r="J286" i="11"/>
  <c r="G285" i="11" a="1"/>
  <c r="G285" i="11" s="1"/>
  <c r="H285" i="11"/>
  <c r="J285" i="11"/>
  <c r="G284" i="11" a="1"/>
  <c r="G284" i="11" s="1"/>
  <c r="H284" i="11"/>
  <c r="J284" i="11"/>
  <c r="G283" i="11" a="1"/>
  <c r="G283" i="11" s="1"/>
  <c r="H283" i="11"/>
  <c r="J283" i="11"/>
  <c r="G282" i="11" a="1"/>
  <c r="G282" i="11" s="1"/>
  <c r="G281" i="11" a="1"/>
  <c r="G281" i="11" s="1"/>
  <c r="H281" i="11"/>
  <c r="J281" i="11"/>
  <c r="G280" i="11" a="1"/>
  <c r="G280" i="11" s="1"/>
  <c r="G279" i="11" a="1"/>
  <c r="G279" i="11" s="1"/>
  <c r="H279" i="11"/>
  <c r="J279" i="11"/>
  <c r="G278" i="11" a="1"/>
  <c r="G278" i="11" s="1"/>
  <c r="H278" i="11"/>
  <c r="J278" i="11"/>
  <c r="G277" i="11" a="1"/>
  <c r="G277" i="11" s="1"/>
  <c r="H277" i="11"/>
  <c r="J277" i="11"/>
  <c r="G276" i="11" a="1"/>
  <c r="G276" i="11" s="1"/>
  <c r="H276" i="11"/>
  <c r="J276" i="11"/>
  <c r="G275" i="11" a="1"/>
  <c r="G275" i="11" s="1"/>
  <c r="H275" i="11"/>
  <c r="J275" i="11"/>
  <c r="G274" i="11" a="1"/>
  <c r="G274" i="11" s="1"/>
  <c r="H274" i="11"/>
  <c r="J274" i="11"/>
  <c r="G273" i="11" a="1"/>
  <c r="G273" i="11" s="1"/>
  <c r="H273" i="11"/>
  <c r="J273" i="11"/>
  <c r="G272" i="11" a="1"/>
  <c r="G272" i="11" s="1"/>
  <c r="H272" i="11"/>
  <c r="J272" i="11"/>
  <c r="G271" i="11" a="1"/>
  <c r="G271" i="11" s="1"/>
  <c r="G270" i="11" a="1"/>
  <c r="G270" i="11" s="1"/>
  <c r="H270" i="11"/>
  <c r="J270" i="11"/>
  <c r="G269" i="11" a="1"/>
  <c r="G269" i="11" s="1"/>
  <c r="H269" i="11"/>
  <c r="J269" i="11"/>
  <c r="G268" i="11" a="1"/>
  <c r="G268" i="11" s="1"/>
  <c r="H268" i="11"/>
  <c r="J268" i="11"/>
  <c r="G267" i="11" a="1"/>
  <c r="G267" i="11" s="1"/>
  <c r="H267" i="11"/>
  <c r="J267" i="11"/>
  <c r="G266" i="11" a="1"/>
  <c r="G266" i="11" s="1"/>
  <c r="H266" i="11"/>
  <c r="J266" i="11"/>
  <c r="G265" i="11" a="1"/>
  <c r="G265" i="11" s="1"/>
  <c r="H265" i="11"/>
  <c r="J265" i="11"/>
  <c r="G264" i="11" a="1"/>
  <c r="G264" i="11" s="1"/>
  <c r="G263" i="11" a="1"/>
  <c r="G263" i="11" s="1"/>
  <c r="H263" i="11"/>
  <c r="J263" i="11"/>
  <c r="G262" i="11" a="1"/>
  <c r="G262" i="11" s="1"/>
  <c r="H262" i="11"/>
  <c r="J262" i="11"/>
  <c r="G261" i="11" a="1"/>
  <c r="G261" i="11" s="1"/>
  <c r="H261" i="11"/>
  <c r="J261" i="11"/>
  <c r="G260" i="11" a="1"/>
  <c r="G260" i="11" s="1"/>
  <c r="G259" i="11" a="1"/>
  <c r="G259" i="11" s="1"/>
  <c r="H259" i="11"/>
  <c r="J259" i="11"/>
  <c r="G258" i="11" a="1"/>
  <c r="G258" i="11" s="1"/>
  <c r="H258" i="11"/>
  <c r="J258" i="11"/>
  <c r="G257" i="11" a="1"/>
  <c r="G257" i="11" s="1"/>
  <c r="G256" i="11" a="1"/>
  <c r="G256" i="11" s="1"/>
  <c r="H256" i="11"/>
  <c r="J256" i="11"/>
  <c r="G255" i="11" a="1"/>
  <c r="G255" i="11" s="1"/>
  <c r="H255" i="11"/>
  <c r="J255" i="11"/>
  <c r="G254" i="11" a="1"/>
  <c r="G254" i="11" s="1"/>
  <c r="H254" i="11"/>
  <c r="J254" i="11"/>
  <c r="G253" i="11" a="1"/>
  <c r="G253" i="11" s="1"/>
  <c r="H253" i="11"/>
  <c r="J253" i="11"/>
  <c r="G252" i="11" a="1"/>
  <c r="G252" i="11" s="1"/>
  <c r="H252" i="11"/>
  <c r="J252" i="11"/>
  <c r="G251" i="11" a="1"/>
  <c r="G251" i="11" s="1"/>
  <c r="H251" i="11"/>
  <c r="J251" i="11"/>
  <c r="G250" i="11" a="1"/>
  <c r="G250" i="11" s="1"/>
  <c r="H250" i="11"/>
  <c r="J250" i="11"/>
  <c r="G249" i="11" a="1"/>
  <c r="G249" i="11" s="1"/>
  <c r="G248" i="11" a="1"/>
  <c r="G248" i="11" s="1"/>
  <c r="H248" i="11"/>
  <c r="J248" i="11"/>
  <c r="G247" i="11" a="1"/>
  <c r="G247" i="11" s="1"/>
  <c r="H247" i="11"/>
  <c r="J247" i="11"/>
  <c r="G246" i="11" a="1"/>
  <c r="G246" i="11" s="1"/>
  <c r="H246" i="11"/>
  <c r="J246" i="11"/>
  <c r="G245" i="11" a="1"/>
  <c r="G245" i="11" s="1"/>
  <c r="H245" i="11"/>
  <c r="J245" i="11"/>
  <c r="G244" i="11" a="1"/>
  <c r="G244" i="11" s="1"/>
  <c r="H244" i="11"/>
  <c r="J244" i="11"/>
  <c r="G243" i="11" a="1"/>
  <c r="G243" i="11" s="1"/>
  <c r="H243" i="11"/>
  <c r="J243" i="11"/>
  <c r="G242" i="11" a="1"/>
  <c r="G242" i="11" s="1"/>
  <c r="H242" i="11"/>
  <c r="J242" i="11"/>
  <c r="G241" i="11" a="1"/>
  <c r="G241" i="11" s="1"/>
  <c r="G240" i="11" a="1"/>
  <c r="G240" i="11" s="1"/>
  <c r="H240" i="11"/>
  <c r="J240" i="11"/>
  <c r="G239" i="11" a="1"/>
  <c r="G239" i="11" s="1"/>
  <c r="H239" i="11"/>
  <c r="J239" i="11"/>
  <c r="G238" i="11" a="1"/>
  <c r="G238" i="11" s="1"/>
  <c r="G237" i="11" a="1"/>
  <c r="G237" i="11" s="1"/>
  <c r="H237" i="11"/>
  <c r="J237" i="11"/>
  <c r="G236" i="11" a="1"/>
  <c r="G236" i="11" s="1"/>
  <c r="H236" i="11"/>
  <c r="J236" i="11"/>
  <c r="G235" i="11" a="1"/>
  <c r="G235" i="11" s="1"/>
  <c r="H235" i="11"/>
  <c r="J235" i="11"/>
  <c r="G234" i="11" a="1"/>
  <c r="G234" i="11" s="1"/>
  <c r="G233" i="11" a="1"/>
  <c r="G233" i="11" s="1"/>
  <c r="H233" i="11"/>
  <c r="J233" i="11"/>
  <c r="G232" i="11" a="1"/>
  <c r="G232" i="11" s="1"/>
  <c r="H232" i="11"/>
  <c r="J232" i="11"/>
  <c r="G231" i="11" a="1"/>
  <c r="G231" i="11" s="1"/>
  <c r="H231" i="11"/>
  <c r="J231" i="11"/>
  <c r="G230" i="11" a="1"/>
  <c r="G230" i="11" s="1"/>
  <c r="H230" i="11"/>
  <c r="J230" i="11"/>
  <c r="G229" i="11" a="1"/>
  <c r="G229" i="11" s="1"/>
  <c r="H229" i="11"/>
  <c r="J229" i="11"/>
  <c r="G228" i="11" a="1"/>
  <c r="G228" i="11" s="1"/>
  <c r="H228" i="11"/>
  <c r="J228" i="11"/>
  <c r="G227" i="11" a="1"/>
  <c r="G227" i="11" s="1"/>
  <c r="H227" i="11"/>
  <c r="J227" i="11"/>
  <c r="G226" i="11" a="1"/>
  <c r="G226" i="11" s="1"/>
  <c r="G225" i="11" a="1"/>
  <c r="G225" i="11" s="1"/>
  <c r="H225" i="11"/>
  <c r="J225" i="11"/>
  <c r="G224" i="11" a="1"/>
  <c r="G224" i="11" s="1"/>
  <c r="H224" i="11"/>
  <c r="J224" i="11"/>
  <c r="G223" i="11" a="1"/>
  <c r="G223" i="11" s="1"/>
  <c r="H223" i="11"/>
  <c r="J223" i="11"/>
  <c r="G222" i="11" a="1"/>
  <c r="G222" i="11" s="1"/>
  <c r="H222" i="11"/>
  <c r="J222" i="11"/>
  <c r="G221" i="11" a="1"/>
  <c r="G221" i="11" s="1"/>
  <c r="H221" i="11"/>
  <c r="J221" i="11"/>
  <c r="G1078" i="9" a="1"/>
  <c r="G1078" i="9" s="1"/>
  <c r="J1078" i="9" a="1"/>
  <c r="J1078" i="9" s="1"/>
  <c r="K1078" i="9" a="1"/>
  <c r="K1078" i="9" s="1"/>
  <c r="G1077" i="9" a="1"/>
  <c r="G1077" i="9" s="1"/>
  <c r="H1077" i="9"/>
  <c r="J1077" i="9" a="1"/>
  <c r="J1077" i="9" s="1"/>
  <c r="L1077" i="9"/>
  <c r="G1076" i="9" a="1"/>
  <c r="G1076" i="9" s="1"/>
  <c r="H1076" i="9"/>
  <c r="J1076" i="9" a="1"/>
  <c r="J1076" i="9" s="1"/>
  <c r="L1076" i="9"/>
  <c r="G1075" i="9" a="1"/>
  <c r="G1075" i="9" s="1"/>
  <c r="H1075" i="9"/>
  <c r="J1075" i="9" a="1"/>
  <c r="J1075" i="9" s="1"/>
  <c r="L1075" i="9"/>
  <c r="G1074" i="9" a="1"/>
  <c r="G1074" i="9" s="1"/>
  <c r="H1074" i="9"/>
  <c r="J1074" i="9" a="1"/>
  <c r="J1074" i="9" s="1"/>
  <c r="L1074" i="9"/>
  <c r="G1073" i="9" a="1"/>
  <c r="G1073" i="9" s="1"/>
  <c r="H1073" i="9"/>
  <c r="J1073" i="9" a="1"/>
  <c r="J1073" i="9" s="1"/>
  <c r="L1073" i="9"/>
  <c r="G1072" i="9" a="1"/>
  <c r="G1072" i="9" s="1"/>
  <c r="H1072" i="9"/>
  <c r="J1072" i="9" a="1"/>
  <c r="J1072" i="9" s="1"/>
  <c r="L1072" i="9"/>
  <c r="G1071" i="9" a="1"/>
  <c r="G1071" i="9" s="1"/>
  <c r="H1071" i="9"/>
  <c r="J1071" i="9" a="1"/>
  <c r="J1071" i="9" s="1"/>
  <c r="L1071" i="9"/>
  <c r="G1070" i="9" a="1"/>
  <c r="G1070" i="9" s="1"/>
  <c r="H1070" i="9"/>
  <c r="J1070" i="9" a="1"/>
  <c r="J1070" i="9" s="1"/>
  <c r="L1070" i="9"/>
  <c r="G1069" i="9" a="1"/>
  <c r="G1069" i="9" s="1"/>
  <c r="H1069" i="9"/>
  <c r="J1069" i="9" a="1"/>
  <c r="J1069" i="9" s="1"/>
  <c r="L1069" i="9"/>
  <c r="G1068" i="9" a="1"/>
  <c r="G1068" i="9" s="1"/>
  <c r="H1068" i="9"/>
  <c r="J1068" i="9" a="1"/>
  <c r="J1068" i="9" s="1"/>
  <c r="L1068" i="9"/>
  <c r="G1067" i="9" a="1"/>
  <c r="G1067" i="9" s="1"/>
  <c r="H1067" i="9"/>
  <c r="J1067" i="9" a="1"/>
  <c r="J1067" i="9" s="1"/>
  <c r="K1067" i="9" a="1"/>
  <c r="K1067" i="9" s="1"/>
  <c r="L1067" i="9"/>
  <c r="G1066" i="9" a="1"/>
  <c r="G1066" i="9" s="1"/>
  <c r="J1066" i="9" a="1"/>
  <c r="J1066" i="9" s="1"/>
  <c r="K1066" i="9" a="1"/>
  <c r="K1066" i="9" s="1"/>
  <c r="G1065" i="9" a="1"/>
  <c r="G1065" i="9" s="1"/>
  <c r="H1065" i="9"/>
  <c r="J1065" i="9" a="1"/>
  <c r="J1065" i="9" s="1"/>
  <c r="K1065" i="9" s="1" a="1"/>
  <c r="K1065" i="9" s="1"/>
  <c r="L1065" i="9"/>
  <c r="G1064" i="9" a="1"/>
  <c r="G1064" i="9" s="1"/>
  <c r="H1064" i="9"/>
  <c r="J1064" i="9" a="1"/>
  <c r="J1064" i="9" s="1"/>
  <c r="L1064" i="9"/>
  <c r="G1063" i="9" a="1"/>
  <c r="G1063" i="9" s="1"/>
  <c r="H1063" i="9"/>
  <c r="J1063" i="9" a="1"/>
  <c r="J1063" i="9" s="1"/>
  <c r="L1063" i="9"/>
  <c r="G1062" i="9" a="1"/>
  <c r="G1062" i="9" s="1"/>
  <c r="H1062" i="9"/>
  <c r="J1062" i="9" a="1"/>
  <c r="J1062" i="9" s="1"/>
  <c r="L1062" i="9"/>
  <c r="G1061" i="9" a="1"/>
  <c r="G1061" i="9" s="1"/>
  <c r="H1061" i="9"/>
  <c r="J1061" i="9" a="1"/>
  <c r="J1061" i="9" s="1"/>
  <c r="L1061" i="9"/>
  <c r="G1060" i="9" a="1"/>
  <c r="G1060" i="9" s="1"/>
  <c r="H1060" i="9"/>
  <c r="J1060" i="9" a="1"/>
  <c r="J1060" i="9" s="1"/>
  <c r="L1060" i="9"/>
  <c r="G1059" i="9" a="1"/>
  <c r="G1059" i="9" s="1"/>
  <c r="H1059" i="9"/>
  <c r="J1059" i="9" a="1"/>
  <c r="J1059" i="9" s="1"/>
  <c r="L1059" i="9"/>
  <c r="G1058" i="9" a="1"/>
  <c r="G1058" i="9" s="1"/>
  <c r="H1058" i="9"/>
  <c r="J1058" i="9" a="1"/>
  <c r="J1058" i="9" s="1"/>
  <c r="L1058" i="9"/>
  <c r="G1057" i="9" a="1"/>
  <c r="G1057" i="9" s="1"/>
  <c r="H1057" i="9"/>
  <c r="J1057" i="9" a="1"/>
  <c r="J1057" i="9" s="1"/>
  <c r="K1057" i="9" a="1"/>
  <c r="K1057" i="9" s="1"/>
  <c r="L1057" i="9"/>
  <c r="G1056" i="9" a="1"/>
  <c r="G1056" i="9" s="1"/>
  <c r="J1056" i="9" a="1"/>
  <c r="J1056" i="9" s="1"/>
  <c r="K1056" i="9" a="1"/>
  <c r="K1056" i="9" s="1"/>
  <c r="G1055" i="9" a="1"/>
  <c r="G1055" i="9" s="1"/>
  <c r="H1055" i="9"/>
  <c r="J1055" i="9" a="1"/>
  <c r="J1055" i="9" s="1"/>
  <c r="L1055" i="9"/>
  <c r="G1054" i="9" a="1"/>
  <c r="G1054" i="9" s="1"/>
  <c r="H1054" i="9"/>
  <c r="J1054" i="9" a="1"/>
  <c r="J1054" i="9" s="1"/>
  <c r="L1054" i="9"/>
  <c r="G1053" i="9" a="1"/>
  <c r="G1053" i="9" s="1"/>
  <c r="H1053" i="9"/>
  <c r="J1053" i="9" a="1"/>
  <c r="J1053" i="9" s="1"/>
  <c r="L1053" i="9"/>
  <c r="G1052" i="9" a="1"/>
  <c r="G1052" i="9" s="1"/>
  <c r="H1052" i="9"/>
  <c r="J1052" i="9" a="1"/>
  <c r="J1052" i="9" s="1"/>
  <c r="L1052" i="9"/>
  <c r="G1051" i="9" a="1"/>
  <c r="G1051" i="9" s="1"/>
  <c r="H1051" i="9"/>
  <c r="J1051" i="9" a="1"/>
  <c r="J1051" i="9" s="1"/>
  <c r="L1051" i="9"/>
  <c r="G1050" i="9" a="1"/>
  <c r="G1050" i="9" s="1"/>
  <c r="H1050" i="9"/>
  <c r="J1050" i="9" a="1"/>
  <c r="J1050" i="9" s="1"/>
  <c r="L1050" i="9"/>
  <c r="G1049" i="9" a="1"/>
  <c r="G1049" i="9" s="1"/>
  <c r="H1049" i="9"/>
  <c r="J1049" i="9" a="1"/>
  <c r="J1049" i="9" s="1"/>
  <c r="K1049" i="9" a="1"/>
  <c r="K1049" i="9" s="1"/>
  <c r="L1049" i="9"/>
  <c r="G1048" i="9" a="1"/>
  <c r="G1048" i="9" s="1"/>
  <c r="J1048" i="9" a="1"/>
  <c r="J1048" i="9" s="1"/>
  <c r="K1048" i="9" a="1"/>
  <c r="K1048" i="9" s="1"/>
  <c r="G1047" i="9" a="1"/>
  <c r="G1047" i="9" s="1"/>
  <c r="H1047" i="9"/>
  <c r="J1047" i="9" a="1"/>
  <c r="J1047" i="9" s="1"/>
  <c r="L1047" i="9"/>
  <c r="G1046" i="9" a="1"/>
  <c r="G1046" i="9" s="1"/>
  <c r="H1046" i="9"/>
  <c r="J1046" i="9" a="1"/>
  <c r="J1046" i="9" s="1"/>
  <c r="L1046" i="9"/>
  <c r="G1045" i="9" a="1"/>
  <c r="G1045" i="9" s="1"/>
  <c r="H1045" i="9"/>
  <c r="J1045" i="9" a="1"/>
  <c r="J1045" i="9" s="1"/>
  <c r="L1045" i="9"/>
  <c r="G1044" i="9" a="1"/>
  <c r="G1044" i="9" s="1"/>
  <c r="H1044" i="9"/>
  <c r="J1044" i="9" a="1"/>
  <c r="J1044" i="9" s="1"/>
  <c r="L1044" i="9"/>
  <c r="G1043" i="9" a="1"/>
  <c r="G1043" i="9" s="1"/>
  <c r="H1043" i="9"/>
  <c r="J1043" i="9" a="1"/>
  <c r="J1043" i="9" s="1"/>
  <c r="L1043" i="9"/>
  <c r="G1042" i="9" a="1"/>
  <c r="G1042" i="9" s="1"/>
  <c r="H1042" i="9"/>
  <c r="J1042" i="9" a="1"/>
  <c r="J1042" i="9" s="1"/>
  <c r="L1042" i="9"/>
  <c r="G1041" i="9" a="1"/>
  <c r="G1041" i="9" s="1"/>
  <c r="H1041" i="9"/>
  <c r="J1041" i="9" a="1"/>
  <c r="J1041" i="9" s="1"/>
  <c r="L1041" i="9"/>
  <c r="G1040" i="9" a="1"/>
  <c r="G1040" i="9" s="1"/>
  <c r="H1040" i="9"/>
  <c r="J1040" i="9" a="1"/>
  <c r="J1040" i="9" s="1"/>
  <c r="L1040" i="9"/>
  <c r="G1039" i="9" a="1"/>
  <c r="G1039" i="9" s="1"/>
  <c r="H1039" i="9"/>
  <c r="J1039" i="9" a="1"/>
  <c r="J1039" i="9" s="1"/>
  <c r="L1039" i="9"/>
  <c r="G1038" i="9" a="1"/>
  <c r="G1038" i="9" s="1"/>
  <c r="H1038" i="9"/>
  <c r="J1038" i="9" a="1"/>
  <c r="J1038" i="9" s="1"/>
  <c r="L1038" i="9"/>
  <c r="G1037" i="9" a="1"/>
  <c r="G1037" i="9" s="1"/>
  <c r="H1037" i="9"/>
  <c r="J1037" i="9" a="1"/>
  <c r="J1037" i="9" s="1"/>
  <c r="K1037" i="9" a="1"/>
  <c r="K1037" i="9" s="1"/>
  <c r="L1037" i="9"/>
  <c r="G1036" i="9" a="1"/>
  <c r="G1036" i="9" s="1"/>
  <c r="J1036" i="9" a="1"/>
  <c r="J1036" i="9" s="1"/>
  <c r="K1036" i="9" a="1"/>
  <c r="K1036" i="9" s="1"/>
  <c r="G1035" i="9" a="1"/>
  <c r="G1035" i="9" s="1"/>
  <c r="H1035" i="9"/>
  <c r="J1035" i="9" a="1"/>
  <c r="J1035" i="9" s="1"/>
  <c r="K1035" i="9" s="1" a="1"/>
  <c r="K1035" i="9" s="1"/>
  <c r="L1035" i="9"/>
  <c r="G1034" i="9" a="1"/>
  <c r="G1034" i="9" s="1"/>
  <c r="H1034" i="9"/>
  <c r="J1034" i="9" a="1"/>
  <c r="J1034" i="9" s="1"/>
  <c r="L1034" i="9"/>
  <c r="G1033" i="9" a="1"/>
  <c r="G1033" i="9" s="1"/>
  <c r="H1033" i="9"/>
  <c r="J1033" i="9" a="1"/>
  <c r="J1033" i="9" s="1"/>
  <c r="L1033" i="9"/>
  <c r="K1055" i="9" l="1" a="1"/>
  <c r="K1055" i="9" s="1"/>
  <c r="L1240" i="9"/>
  <c r="L1209" i="9"/>
  <c r="L1138" i="9"/>
  <c r="L1108" i="9"/>
  <c r="H317" i="11"/>
  <c r="J317" i="11"/>
  <c r="J310" i="11"/>
  <c r="H310" i="11"/>
  <c r="J302" i="11"/>
  <c r="H302" i="11"/>
  <c r="H298" i="11"/>
  <c r="J298" i="11"/>
  <c r="H296" i="11"/>
  <c r="J296" i="11"/>
  <c r="J289" i="11"/>
  <c r="H289" i="11"/>
  <c r="H282" i="11"/>
  <c r="J282" i="11"/>
  <c r="H280" i="11"/>
  <c r="J280" i="11"/>
  <c r="J271" i="11"/>
  <c r="H271" i="11"/>
  <c r="J264" i="11"/>
  <c r="H264" i="11"/>
  <c r="H260" i="11"/>
  <c r="J260" i="11"/>
  <c r="J257" i="11"/>
  <c r="H257" i="11"/>
  <c r="J249" i="11"/>
  <c r="H249" i="11"/>
  <c r="J241" i="11"/>
  <c r="H241" i="11"/>
  <c r="J238" i="11"/>
  <c r="H238" i="11"/>
  <c r="J234" i="11"/>
  <c r="H234" i="11"/>
  <c r="H226" i="11"/>
  <c r="J226" i="11"/>
  <c r="K1068" i="9" a="1"/>
  <c r="K1068" i="9" s="1"/>
  <c r="K1069" i="9" s="1" a="1"/>
  <c r="K1069" i="9" s="1"/>
  <c r="K1070" i="9" s="1" a="1"/>
  <c r="K1070" i="9" s="1"/>
  <c r="K1071" i="9" s="1" a="1"/>
  <c r="K1071" i="9" s="1"/>
  <c r="K1072" i="9" s="1" a="1"/>
  <c r="K1072" i="9" s="1"/>
  <c r="K1073" i="9" s="1" a="1"/>
  <c r="K1073" i="9" s="1"/>
  <c r="K1074" i="9" s="1" a="1"/>
  <c r="K1074" i="9" s="1"/>
  <c r="K1075" i="9" s="1" a="1"/>
  <c r="K1075" i="9" s="1"/>
  <c r="K1076" i="9" s="1" a="1"/>
  <c r="K1076" i="9" s="1"/>
  <c r="K1077" i="9" a="1"/>
  <c r="K1077" i="9" s="1"/>
  <c r="H1078" i="9"/>
  <c r="H1066" i="9"/>
  <c r="K1058" i="9" a="1"/>
  <c r="K1058" i="9" s="1"/>
  <c r="K1059" i="9" s="1" a="1"/>
  <c r="K1059" i="9" s="1"/>
  <c r="K1060" i="9" s="1" a="1"/>
  <c r="K1060" i="9" s="1"/>
  <c r="K1061" i="9" s="1" a="1"/>
  <c r="K1061" i="9" s="1"/>
  <c r="K1062" i="9" s="1" a="1"/>
  <c r="K1062" i="9" s="1"/>
  <c r="K1063" i="9" s="1" a="1"/>
  <c r="K1063" i="9" s="1"/>
  <c r="K1064" i="9" s="1" a="1"/>
  <c r="K1064" i="9" s="1"/>
  <c r="H1056" i="9"/>
  <c r="K1050" i="9" a="1"/>
  <c r="K1050" i="9" s="1"/>
  <c r="K1051" i="9" s="1" a="1"/>
  <c r="K1051" i="9" s="1"/>
  <c r="K1052" i="9" s="1" a="1"/>
  <c r="K1052" i="9" s="1"/>
  <c r="K1053" i="9" s="1" a="1"/>
  <c r="K1053" i="9" s="1"/>
  <c r="K1054" i="9" s="1" a="1"/>
  <c r="K1054" i="9" s="1"/>
  <c r="H1048" i="9"/>
  <c r="K1047" i="9" a="1"/>
  <c r="K1047" i="9" s="1"/>
  <c r="K1038" i="9" a="1"/>
  <c r="K1038" i="9" s="1"/>
  <c r="K1039" i="9" s="1" a="1"/>
  <c r="K1039" i="9" s="1"/>
  <c r="K1040" i="9" s="1" a="1"/>
  <c r="K1040" i="9" s="1"/>
  <c r="K1041" i="9" s="1" a="1"/>
  <c r="K1041" i="9" s="1"/>
  <c r="K1042" i="9" s="1" a="1"/>
  <c r="K1042" i="9" s="1"/>
  <c r="K1043" i="9" s="1" a="1"/>
  <c r="K1043" i="9" s="1"/>
  <c r="K1044" i="9" s="1" a="1"/>
  <c r="K1044" i="9" s="1"/>
  <c r="K1045" i="9" s="1" a="1"/>
  <c r="K1045" i="9" s="1"/>
  <c r="K1046" i="9" s="1" a="1"/>
  <c r="K1046" i="9" s="1"/>
  <c r="G1032" i="9" a="1"/>
  <c r="G1032" i="9" s="1"/>
  <c r="H1032" i="9"/>
  <c r="J1032" i="9" a="1"/>
  <c r="J1032" i="9" s="1"/>
  <c r="L1032" i="9"/>
  <c r="G1031" i="9" a="1"/>
  <c r="G1031" i="9" s="1"/>
  <c r="H1031" i="9"/>
  <c r="J1031" i="9" a="1"/>
  <c r="J1031" i="9" s="1"/>
  <c r="L1031" i="9"/>
  <c r="G1030" i="9" a="1"/>
  <c r="G1030" i="9" s="1"/>
  <c r="H1030" i="9"/>
  <c r="J1030" i="9" a="1"/>
  <c r="J1030" i="9" s="1"/>
  <c r="L1030" i="9"/>
  <c r="G1029" i="9" a="1"/>
  <c r="G1029" i="9" s="1"/>
  <c r="H1029" i="9"/>
  <c r="J1029" i="9" a="1"/>
  <c r="J1029" i="9" s="1"/>
  <c r="L1029" i="9"/>
  <c r="G1028" i="9" a="1"/>
  <c r="G1028" i="9" s="1"/>
  <c r="H1028" i="9"/>
  <c r="J1028" i="9" a="1"/>
  <c r="J1028" i="9" s="1"/>
  <c r="L1028" i="9"/>
  <c r="G1027" i="9" a="1"/>
  <c r="G1027" i="9" s="1"/>
  <c r="H1027" i="9"/>
  <c r="J1027" i="9" a="1"/>
  <c r="J1027" i="9" s="1"/>
  <c r="L1027" i="9"/>
  <c r="G1026" i="9" a="1"/>
  <c r="G1026" i="9" s="1"/>
  <c r="H1026" i="9"/>
  <c r="J1026" i="9" a="1"/>
  <c r="J1026" i="9" s="1"/>
  <c r="L1026" i="9"/>
  <c r="G1025" i="9" a="1"/>
  <c r="G1025" i="9" s="1"/>
  <c r="H1025" i="9"/>
  <c r="J1025" i="9" a="1"/>
  <c r="J1025" i="9" s="1"/>
  <c r="L1025" i="9"/>
  <c r="G1024" i="9" a="1"/>
  <c r="G1024" i="9" s="1"/>
  <c r="H1024" i="9"/>
  <c r="J1024" i="9" a="1"/>
  <c r="J1024" i="9" s="1"/>
  <c r="L1024" i="9"/>
  <c r="G1023" i="9" a="1"/>
  <c r="G1023" i="9" s="1"/>
  <c r="H1023" i="9"/>
  <c r="J1023" i="9" a="1"/>
  <c r="J1023" i="9" s="1"/>
  <c r="L1023" i="9"/>
  <c r="G1022" i="9" a="1"/>
  <c r="G1022" i="9" s="1"/>
  <c r="H1022" i="9"/>
  <c r="J1022" i="9" a="1"/>
  <c r="J1022" i="9" s="1"/>
  <c r="L1022" i="9"/>
  <c r="G1021" i="9" a="1"/>
  <c r="G1021" i="9" s="1"/>
  <c r="H1021" i="9"/>
  <c r="J1021" i="9" a="1"/>
  <c r="J1021" i="9" s="1"/>
  <c r="L1021" i="9"/>
  <c r="G1020" i="9" a="1"/>
  <c r="G1020" i="9" s="1"/>
  <c r="H1020" i="9"/>
  <c r="J1020" i="9" a="1"/>
  <c r="J1020" i="9" s="1"/>
  <c r="K1020" i="9" a="1"/>
  <c r="K1020" i="9" s="1"/>
  <c r="L1020" i="9"/>
  <c r="G1019" i="9" a="1"/>
  <c r="G1019" i="9" s="1"/>
  <c r="K1019" i="9" a="1"/>
  <c r="K1019" i="9" s="1"/>
  <c r="G1018" i="9" a="1"/>
  <c r="G1018" i="9" s="1"/>
  <c r="K1018" i="9" s="1" a="1"/>
  <c r="K1018" i="9" s="1"/>
  <c r="H1018" i="9"/>
  <c r="L1018" i="9"/>
  <c r="G1017" i="9" a="1"/>
  <c r="G1017" i="9" s="1"/>
  <c r="H1017" i="9"/>
  <c r="L1017" i="9"/>
  <c r="G1016" i="9" a="1"/>
  <c r="G1016" i="9" s="1"/>
  <c r="H1016" i="9"/>
  <c r="L1016" i="9"/>
  <c r="G1015" i="9" a="1"/>
  <c r="G1015" i="9" s="1"/>
  <c r="H1015" i="9"/>
  <c r="L1015" i="9"/>
  <c r="G1014" i="9" a="1"/>
  <c r="G1014" i="9" s="1"/>
  <c r="H1014" i="9"/>
  <c r="L1014" i="9"/>
  <c r="G1013" i="9" a="1"/>
  <c r="G1013" i="9" s="1"/>
  <c r="H1013" i="9"/>
  <c r="L1013" i="9"/>
  <c r="G1012" i="9" a="1"/>
  <c r="G1012" i="9" s="1"/>
  <c r="H1012" i="9"/>
  <c r="L1012" i="9"/>
  <c r="G1011" i="9" a="1"/>
  <c r="G1011" i="9" s="1"/>
  <c r="H1011" i="9"/>
  <c r="L1011" i="9"/>
  <c r="G1010" i="9" a="1"/>
  <c r="G1010" i="9" s="1"/>
  <c r="H1010" i="9"/>
  <c r="L1010" i="9"/>
  <c r="G1009" i="9" a="1"/>
  <c r="G1009" i="9" s="1"/>
  <c r="H1009" i="9"/>
  <c r="L1009" i="9"/>
  <c r="G1008" i="9" a="1"/>
  <c r="G1008" i="9" s="1"/>
  <c r="H1008" i="9"/>
  <c r="K1008" i="9" a="1"/>
  <c r="K1008" i="9" s="1"/>
  <c r="K1009" i="9" s="1" a="1"/>
  <c r="K1009" i="9" s="1"/>
  <c r="K1010" i="9" s="1" a="1"/>
  <c r="K1010" i="9" s="1"/>
  <c r="K1011" i="9" s="1" a="1"/>
  <c r="K1011" i="9" s="1"/>
  <c r="K1012" i="9" s="1" a="1"/>
  <c r="K1012" i="9" s="1"/>
  <c r="K1013" i="9" s="1" a="1"/>
  <c r="K1013" i="9" s="1"/>
  <c r="K1014" i="9" s="1" a="1"/>
  <c r="K1014" i="9" s="1"/>
  <c r="K1015" i="9" s="1" a="1"/>
  <c r="K1015" i="9" s="1"/>
  <c r="K1016" i="9" s="1" a="1"/>
  <c r="K1016" i="9" s="1"/>
  <c r="L1008" i="9"/>
  <c r="G1007" i="9" a="1"/>
  <c r="G1007" i="9" s="1"/>
  <c r="J1007" i="9" a="1"/>
  <c r="J1007" i="9" s="1"/>
  <c r="K1007" i="9" a="1"/>
  <c r="K1007" i="9" s="1"/>
  <c r="G1006" i="9" a="1"/>
  <c r="G1006" i="9" s="1"/>
  <c r="H1006" i="9"/>
  <c r="J1006" i="9" a="1"/>
  <c r="J1006" i="9" s="1"/>
  <c r="L1006" i="9"/>
  <c r="G1005" i="9" a="1"/>
  <c r="G1005" i="9" s="1"/>
  <c r="H1005" i="9"/>
  <c r="J1005" i="9" a="1"/>
  <c r="J1005" i="9" s="1"/>
  <c r="L1005" i="9"/>
  <c r="G1004" i="9" a="1"/>
  <c r="G1004" i="9" s="1"/>
  <c r="H1004" i="9"/>
  <c r="J1004" i="9" a="1"/>
  <c r="J1004" i="9" s="1"/>
  <c r="L1004" i="9"/>
  <c r="G1003" i="9" a="1"/>
  <c r="G1003" i="9" s="1"/>
  <c r="H1003" i="9"/>
  <c r="J1003" i="9" a="1"/>
  <c r="J1003" i="9" s="1"/>
  <c r="L1003" i="9"/>
  <c r="G999" i="9" a="1"/>
  <c r="G999" i="9" s="1"/>
  <c r="H999" i="9"/>
  <c r="J999" i="9" a="1"/>
  <c r="J999" i="9" s="1"/>
  <c r="L999" i="9"/>
  <c r="G1002" i="9" a="1"/>
  <c r="G1002" i="9" s="1"/>
  <c r="H1002" i="9"/>
  <c r="J1002" i="9" a="1"/>
  <c r="J1002" i="9" s="1"/>
  <c r="L1002" i="9"/>
  <c r="G1001" i="9" a="1"/>
  <c r="G1001" i="9" s="1"/>
  <c r="H1001" i="9"/>
  <c r="J1001" i="9" a="1"/>
  <c r="J1001" i="9" s="1"/>
  <c r="L1001" i="9"/>
  <c r="G1000" i="9" a="1"/>
  <c r="G1000" i="9" s="1"/>
  <c r="H1000" i="9"/>
  <c r="J1000" i="9" a="1"/>
  <c r="J1000" i="9" s="1"/>
  <c r="L1000" i="9"/>
  <c r="G998" i="9" a="1"/>
  <c r="G998" i="9" s="1"/>
  <c r="H998" i="9"/>
  <c r="J998" i="9" a="1"/>
  <c r="J998" i="9" s="1"/>
  <c r="K998" i="9" a="1"/>
  <c r="K998" i="9" s="1"/>
  <c r="L998" i="9"/>
  <c r="G997" i="9" a="1"/>
  <c r="G997" i="9" s="1"/>
  <c r="J997" i="9" a="1"/>
  <c r="J997" i="9" s="1"/>
  <c r="K997" i="9" a="1"/>
  <c r="K997" i="9" s="1"/>
  <c r="G996" i="9" a="1"/>
  <c r="G996" i="9" s="1"/>
  <c r="H996" i="9"/>
  <c r="J996" i="9" a="1"/>
  <c r="J996" i="9" s="1"/>
  <c r="L996" i="9"/>
  <c r="G995" i="9" a="1"/>
  <c r="G995" i="9" s="1"/>
  <c r="H995" i="9"/>
  <c r="J995" i="9" a="1"/>
  <c r="J995" i="9" s="1"/>
  <c r="L995" i="9"/>
  <c r="G994" i="9" a="1"/>
  <c r="G994" i="9" s="1"/>
  <c r="H994" i="9"/>
  <c r="J994" i="9" a="1"/>
  <c r="J994" i="9" s="1"/>
  <c r="L994" i="9"/>
  <c r="G993" i="9" a="1"/>
  <c r="G993" i="9" s="1"/>
  <c r="H993" i="9"/>
  <c r="J993" i="9" a="1"/>
  <c r="J993" i="9" s="1"/>
  <c r="L993" i="9"/>
  <c r="G992" i="9" a="1"/>
  <c r="G992" i="9" s="1"/>
  <c r="H992" i="9"/>
  <c r="J992" i="9" a="1"/>
  <c r="J992" i="9" s="1"/>
  <c r="L992" i="9"/>
  <c r="G991" i="9" a="1"/>
  <c r="G991" i="9" s="1"/>
  <c r="H991" i="9"/>
  <c r="J991" i="9" a="1"/>
  <c r="J991" i="9" s="1"/>
  <c r="L991" i="9"/>
  <c r="G990" i="9" a="1"/>
  <c r="G990" i="9" s="1"/>
  <c r="H990" i="9"/>
  <c r="J990" i="9" a="1"/>
  <c r="J990" i="9" s="1"/>
  <c r="K990" i="9" a="1"/>
  <c r="K990" i="9" s="1"/>
  <c r="L990" i="9"/>
  <c r="G989" i="9" a="1"/>
  <c r="G989" i="9" s="1"/>
  <c r="J989" i="9" a="1"/>
  <c r="J989" i="9" s="1"/>
  <c r="K989" i="9" a="1"/>
  <c r="K989" i="9" s="1"/>
  <c r="G988" i="9" a="1"/>
  <c r="G988" i="9" s="1"/>
  <c r="H988" i="9"/>
  <c r="J988" i="9" a="1"/>
  <c r="J988" i="9" s="1"/>
  <c r="L988" i="9"/>
  <c r="G987" i="9" a="1"/>
  <c r="G987" i="9" s="1"/>
  <c r="H987" i="9"/>
  <c r="J987" i="9" a="1"/>
  <c r="J987" i="9" s="1"/>
  <c r="L987" i="9"/>
  <c r="G986" i="9" a="1"/>
  <c r="G986" i="9" s="1"/>
  <c r="H986" i="9"/>
  <c r="J986" i="9" a="1"/>
  <c r="J986" i="9" s="1"/>
  <c r="L986" i="9"/>
  <c r="G985" i="9" a="1"/>
  <c r="G985" i="9" s="1"/>
  <c r="H985" i="9"/>
  <c r="J985" i="9" a="1"/>
  <c r="J985" i="9" s="1"/>
  <c r="L985" i="9"/>
  <c r="G984" i="9" a="1"/>
  <c r="G984" i="9" s="1"/>
  <c r="H984" i="9"/>
  <c r="J984" i="9" a="1"/>
  <c r="J984" i="9" s="1"/>
  <c r="L984" i="9"/>
  <c r="G983" i="9" a="1"/>
  <c r="G983" i="9" s="1"/>
  <c r="H983" i="9"/>
  <c r="J983" i="9" a="1"/>
  <c r="J983" i="9" s="1"/>
  <c r="L983" i="9"/>
  <c r="G982" i="9" a="1"/>
  <c r="G982" i="9" s="1"/>
  <c r="H982" i="9"/>
  <c r="J982" i="9" a="1"/>
  <c r="J982" i="9" s="1"/>
  <c r="L982" i="9"/>
  <c r="G981" i="9" a="1"/>
  <c r="G981" i="9" s="1"/>
  <c r="H981" i="9"/>
  <c r="J981" i="9" a="1"/>
  <c r="J981" i="9" s="1"/>
  <c r="L981" i="9"/>
  <c r="G980" i="9" a="1"/>
  <c r="G980" i="9" s="1"/>
  <c r="H980" i="9"/>
  <c r="J980" i="9" a="1"/>
  <c r="J980" i="9" s="1"/>
  <c r="L980" i="9"/>
  <c r="G979" i="9" a="1"/>
  <c r="G979" i="9" s="1"/>
  <c r="H979" i="9"/>
  <c r="J979" i="9" a="1"/>
  <c r="J979" i="9" s="1"/>
  <c r="L979" i="9"/>
  <c r="G978" i="9" a="1"/>
  <c r="G978" i="9" s="1"/>
  <c r="H978" i="9"/>
  <c r="J978" i="9" a="1"/>
  <c r="J978" i="9" s="1"/>
  <c r="L978" i="9"/>
  <c r="G977" i="9" a="1"/>
  <c r="G977" i="9" s="1"/>
  <c r="H977" i="9"/>
  <c r="J977" i="9" a="1"/>
  <c r="J977" i="9" s="1"/>
  <c r="K977" i="9" a="1"/>
  <c r="K977" i="9" s="1"/>
  <c r="L977" i="9"/>
  <c r="G976" i="9" a="1"/>
  <c r="G976" i="9" s="1"/>
  <c r="J976" i="9" a="1"/>
  <c r="J976" i="9" s="1"/>
  <c r="K976" i="9" a="1"/>
  <c r="K976" i="9" s="1"/>
  <c r="G975" i="9" a="1"/>
  <c r="G975" i="9" s="1"/>
  <c r="H975" i="9"/>
  <c r="J975" i="9" a="1"/>
  <c r="J975" i="9" s="1"/>
  <c r="L975" i="9"/>
  <c r="G974" i="9" a="1"/>
  <c r="G974" i="9" s="1"/>
  <c r="H974" i="9"/>
  <c r="J974" i="9" a="1"/>
  <c r="J974" i="9" s="1"/>
  <c r="L974" i="9"/>
  <c r="G973" i="9" a="1"/>
  <c r="G973" i="9" s="1"/>
  <c r="H973" i="9"/>
  <c r="J973" i="9" a="1"/>
  <c r="J973" i="9" s="1"/>
  <c r="L973" i="9"/>
  <c r="G972" i="9" a="1"/>
  <c r="G972" i="9" s="1"/>
  <c r="H972" i="9"/>
  <c r="J972" i="9" a="1"/>
  <c r="J972" i="9" s="1"/>
  <c r="L972" i="9"/>
  <c r="G971" i="9" a="1"/>
  <c r="G971" i="9" s="1"/>
  <c r="H971" i="9"/>
  <c r="J971" i="9" a="1"/>
  <c r="J971" i="9" s="1"/>
  <c r="L971" i="9"/>
  <c r="G970" i="9" a="1"/>
  <c r="G970" i="9" s="1"/>
  <c r="H970" i="9"/>
  <c r="J970" i="9" a="1"/>
  <c r="J970" i="9" s="1"/>
  <c r="L970" i="9"/>
  <c r="G969" i="9" a="1"/>
  <c r="G969" i="9" s="1"/>
  <c r="H969" i="9"/>
  <c r="J969" i="9" a="1"/>
  <c r="J969" i="9" s="1"/>
  <c r="L969" i="9"/>
  <c r="G968" i="9" a="1"/>
  <c r="G968" i="9" s="1"/>
  <c r="H968" i="9"/>
  <c r="J968" i="9" a="1"/>
  <c r="J968" i="9" s="1"/>
  <c r="L968" i="9"/>
  <c r="G967" i="9" a="1"/>
  <c r="G967" i="9" s="1"/>
  <c r="H967" i="9"/>
  <c r="J967" i="9" a="1"/>
  <c r="J967" i="9" s="1"/>
  <c r="L967" i="9"/>
  <c r="G966" i="9" a="1"/>
  <c r="G966" i="9" s="1"/>
  <c r="H966" i="9"/>
  <c r="J966" i="9" a="1"/>
  <c r="J966" i="9" s="1"/>
  <c r="K966" i="9" a="1"/>
  <c r="K966" i="9" s="1"/>
  <c r="L966" i="9"/>
  <c r="G965" i="9" a="1"/>
  <c r="G965" i="9" s="1"/>
  <c r="J965" i="9" a="1"/>
  <c r="J965" i="9" s="1"/>
  <c r="K965" i="9" a="1"/>
  <c r="K965" i="9" s="1"/>
  <c r="G964" i="9" a="1"/>
  <c r="G964" i="9" s="1"/>
  <c r="H964" i="9"/>
  <c r="J964" i="9" a="1"/>
  <c r="J964" i="9" s="1"/>
  <c r="K964" i="9" s="1" a="1"/>
  <c r="K964" i="9" s="1"/>
  <c r="L964" i="9"/>
  <c r="G963" i="9" a="1"/>
  <c r="G963" i="9" s="1"/>
  <c r="H963" i="9"/>
  <c r="J963" i="9" a="1"/>
  <c r="J963" i="9" s="1"/>
  <c r="L963" i="9"/>
  <c r="G962" i="9" a="1"/>
  <c r="G962" i="9" s="1"/>
  <c r="H962" i="9"/>
  <c r="J962" i="9" a="1"/>
  <c r="J962" i="9" s="1"/>
  <c r="L962" i="9"/>
  <c r="G961" i="9" a="1"/>
  <c r="G961" i="9" s="1"/>
  <c r="H961" i="9"/>
  <c r="J961" i="9" a="1"/>
  <c r="J961" i="9" s="1"/>
  <c r="L961" i="9"/>
  <c r="G960" i="9" a="1"/>
  <c r="G960" i="9" s="1"/>
  <c r="H960" i="9"/>
  <c r="J960" i="9" a="1"/>
  <c r="J960" i="9" s="1"/>
  <c r="L960" i="9"/>
  <c r="G959" i="9" a="1"/>
  <c r="G959" i="9" s="1"/>
  <c r="H959" i="9"/>
  <c r="J959" i="9" a="1"/>
  <c r="J959" i="9" s="1"/>
  <c r="L959" i="9"/>
  <c r="G958" i="9" a="1"/>
  <c r="G958" i="9" s="1"/>
  <c r="H958" i="9"/>
  <c r="J958" i="9" a="1"/>
  <c r="J958" i="9" s="1"/>
  <c r="L958" i="9"/>
  <c r="G957" i="9" a="1"/>
  <c r="G957" i="9" s="1"/>
  <c r="H957" i="9"/>
  <c r="J957" i="9" a="1"/>
  <c r="J957" i="9" s="1"/>
  <c r="L957" i="9"/>
  <c r="G956" i="9" a="1"/>
  <c r="G956" i="9" s="1"/>
  <c r="H956" i="9"/>
  <c r="J956" i="9" a="1"/>
  <c r="J956" i="9" s="1"/>
  <c r="L956" i="9"/>
  <c r="G955" i="9" a="1"/>
  <c r="G955" i="9" s="1"/>
  <c r="H955" i="9"/>
  <c r="J955" i="9" a="1"/>
  <c r="J955" i="9" s="1"/>
  <c r="L955" i="9"/>
  <c r="G954" i="9" a="1"/>
  <c r="G954" i="9" s="1"/>
  <c r="H954" i="9"/>
  <c r="J954" i="9" a="1"/>
  <c r="J954" i="9" s="1"/>
  <c r="K954" i="9" a="1"/>
  <c r="K954" i="9" s="1"/>
  <c r="L954" i="9"/>
  <c r="G953" i="9" a="1"/>
  <c r="G953" i="9" s="1"/>
  <c r="J953" i="9" a="1"/>
  <c r="J953" i="9" s="1"/>
  <c r="K953" i="9" a="1"/>
  <c r="K953" i="9" s="1"/>
  <c r="G952" i="9" a="1"/>
  <c r="G952" i="9" s="1"/>
  <c r="H952" i="9"/>
  <c r="J952" i="9" a="1"/>
  <c r="J952" i="9" s="1"/>
  <c r="L952" i="9"/>
  <c r="G951" i="9" a="1"/>
  <c r="G951" i="9" s="1"/>
  <c r="H951" i="9"/>
  <c r="J951" i="9" a="1"/>
  <c r="J951" i="9" s="1"/>
  <c r="L951" i="9"/>
  <c r="G950" i="9" a="1"/>
  <c r="G950" i="9" s="1"/>
  <c r="H950" i="9"/>
  <c r="J950" i="9" a="1"/>
  <c r="J950" i="9" s="1"/>
  <c r="L950" i="9"/>
  <c r="G949" i="9" a="1"/>
  <c r="G949" i="9" s="1"/>
  <c r="H949" i="9"/>
  <c r="J949" i="9" a="1"/>
  <c r="J949" i="9" s="1"/>
  <c r="L949" i="9"/>
  <c r="G948" i="9" a="1"/>
  <c r="G948" i="9" s="1"/>
  <c r="H948" i="9"/>
  <c r="J948" i="9" a="1"/>
  <c r="J948" i="9" s="1"/>
  <c r="L948" i="9"/>
  <c r="G947" i="9" a="1"/>
  <c r="G947" i="9" s="1"/>
  <c r="H947" i="9"/>
  <c r="J947" i="9" a="1"/>
  <c r="J947" i="9" s="1"/>
  <c r="L947" i="9"/>
  <c r="G946" i="9" a="1"/>
  <c r="G946" i="9" s="1"/>
  <c r="H946" i="9"/>
  <c r="J946" i="9" a="1"/>
  <c r="J946" i="9" s="1"/>
  <c r="L946" i="9"/>
  <c r="G945" i="9" a="1"/>
  <c r="G945" i="9" s="1"/>
  <c r="H945" i="9"/>
  <c r="J945" i="9" a="1"/>
  <c r="J945" i="9" s="1"/>
  <c r="L945" i="9"/>
  <c r="G944" i="9" a="1"/>
  <c r="G944" i="9" s="1"/>
  <c r="H944" i="9"/>
  <c r="J944" i="9" a="1"/>
  <c r="J944" i="9" s="1"/>
  <c r="L944" i="9"/>
  <c r="G943" i="9" a="1"/>
  <c r="G943" i="9" s="1"/>
  <c r="H943" i="9"/>
  <c r="J943" i="9" a="1"/>
  <c r="J943" i="9" s="1"/>
  <c r="L943" i="9"/>
  <c r="G942" i="9" a="1"/>
  <c r="G942" i="9" s="1"/>
  <c r="H942" i="9"/>
  <c r="J942" i="9" a="1"/>
  <c r="J942" i="9" s="1"/>
  <c r="K942" i="9" a="1"/>
  <c r="K942" i="9" s="1"/>
  <c r="L942" i="9"/>
  <c r="G941" i="9" a="1"/>
  <c r="G941" i="9" s="1"/>
  <c r="J941" i="9" a="1"/>
  <c r="J941" i="9" s="1"/>
  <c r="K941" i="9" a="1"/>
  <c r="K941" i="9" s="1"/>
  <c r="G940" i="9" a="1"/>
  <c r="G940" i="9" s="1"/>
  <c r="H940" i="9"/>
  <c r="J940" i="9" a="1"/>
  <c r="J940" i="9" s="1"/>
  <c r="L940" i="9"/>
  <c r="G939" i="9" a="1"/>
  <c r="G939" i="9" s="1"/>
  <c r="H939" i="9"/>
  <c r="J939" i="9" a="1"/>
  <c r="J939" i="9" s="1"/>
  <c r="L939" i="9"/>
  <c r="G938" i="9" a="1"/>
  <c r="G938" i="9" s="1"/>
  <c r="H938" i="9"/>
  <c r="J938" i="9" a="1"/>
  <c r="J938" i="9" s="1"/>
  <c r="L938" i="9"/>
  <c r="G937" i="9" a="1"/>
  <c r="G937" i="9" s="1"/>
  <c r="H937" i="9"/>
  <c r="J937" i="9" a="1"/>
  <c r="J937" i="9" s="1"/>
  <c r="L937" i="9"/>
  <c r="G936" i="9" a="1"/>
  <c r="G936" i="9" s="1"/>
  <c r="H936" i="9"/>
  <c r="J936" i="9" a="1"/>
  <c r="J936" i="9" s="1"/>
  <c r="L936" i="9"/>
  <c r="G935" i="9" a="1"/>
  <c r="G935" i="9" s="1"/>
  <c r="H935" i="9"/>
  <c r="J935" i="9" a="1"/>
  <c r="J935" i="9" s="1"/>
  <c r="L935" i="9"/>
  <c r="G934" i="9" a="1"/>
  <c r="G934" i="9" s="1"/>
  <c r="H934" i="9"/>
  <c r="J934" i="9" a="1"/>
  <c r="J934" i="9" s="1"/>
  <c r="L934" i="9"/>
  <c r="G933" i="9" a="1"/>
  <c r="G933" i="9" s="1"/>
  <c r="H933" i="9"/>
  <c r="J933" i="9" a="1"/>
  <c r="J933" i="9" s="1"/>
  <c r="L933" i="9"/>
  <c r="G932" i="9" a="1"/>
  <c r="G932" i="9" s="1"/>
  <c r="H932" i="9"/>
  <c r="J932" i="9" a="1"/>
  <c r="J932" i="9" s="1"/>
  <c r="L932" i="9"/>
  <c r="G931" i="9" a="1"/>
  <c r="G931" i="9" s="1"/>
  <c r="H931" i="9"/>
  <c r="J931" i="9" a="1"/>
  <c r="J931" i="9" s="1"/>
  <c r="L931" i="9"/>
  <c r="G930" i="9" a="1"/>
  <c r="G930" i="9" s="1"/>
  <c r="H930" i="9"/>
  <c r="J930" i="9" a="1"/>
  <c r="J930" i="9" s="1"/>
  <c r="L930" i="9"/>
  <c r="G929" i="9" a="1"/>
  <c r="G929" i="9" s="1"/>
  <c r="H929" i="9"/>
  <c r="J929" i="9" a="1"/>
  <c r="J929" i="9" s="1"/>
  <c r="L929" i="9"/>
  <c r="G928" i="9" a="1"/>
  <c r="G928" i="9" s="1"/>
  <c r="H928" i="9"/>
  <c r="J928" i="9" a="1"/>
  <c r="J928" i="9" s="1"/>
  <c r="L928" i="9"/>
  <c r="G927" i="9" a="1"/>
  <c r="G927" i="9" s="1"/>
  <c r="H927" i="9"/>
  <c r="J927" i="9" a="1"/>
  <c r="J927" i="9" s="1"/>
  <c r="L927" i="9"/>
  <c r="G926" i="9" a="1"/>
  <c r="G926" i="9" s="1"/>
  <c r="H926" i="9"/>
  <c r="J926" i="9" a="1"/>
  <c r="J926" i="9" s="1"/>
  <c r="K926" i="9" a="1"/>
  <c r="K926" i="9" s="1"/>
  <c r="L926" i="9"/>
  <c r="G925" i="9" a="1"/>
  <c r="G925" i="9" s="1"/>
  <c r="J925" i="9" a="1"/>
  <c r="J925" i="9" s="1"/>
  <c r="K925" i="9" a="1"/>
  <c r="K925" i="9" s="1"/>
  <c r="G924" i="9" a="1"/>
  <c r="G924" i="9" s="1"/>
  <c r="H924" i="9"/>
  <c r="J924" i="9" a="1"/>
  <c r="J924" i="9" s="1"/>
  <c r="L924" i="9"/>
  <c r="G923" i="9" a="1"/>
  <c r="G923" i="9" s="1"/>
  <c r="H923" i="9"/>
  <c r="J923" i="9" a="1"/>
  <c r="J923" i="9" s="1"/>
  <c r="L923" i="9"/>
  <c r="G922" i="9" a="1"/>
  <c r="G922" i="9" s="1"/>
  <c r="H922" i="9"/>
  <c r="J922" i="9" a="1"/>
  <c r="J922" i="9" s="1"/>
  <c r="L922" i="9"/>
  <c r="G921" i="9" a="1"/>
  <c r="G921" i="9" s="1"/>
  <c r="H921" i="9"/>
  <c r="J921" i="9" a="1"/>
  <c r="J921" i="9" s="1"/>
  <c r="L921" i="9"/>
  <c r="G920" i="9" a="1"/>
  <c r="G920" i="9" s="1"/>
  <c r="H920" i="9"/>
  <c r="J920" i="9" a="1"/>
  <c r="J920" i="9" s="1"/>
  <c r="L920" i="9"/>
  <c r="G919" i="9" a="1"/>
  <c r="G919" i="9" s="1"/>
  <c r="H919" i="9"/>
  <c r="J919" i="9" a="1"/>
  <c r="J919" i="9" s="1"/>
  <c r="L919" i="9"/>
  <c r="G918" i="9" a="1"/>
  <c r="G918" i="9" s="1"/>
  <c r="H918" i="9"/>
  <c r="J918" i="9" a="1"/>
  <c r="J918" i="9" s="1"/>
  <c r="L918" i="9"/>
  <c r="G917" i="9" a="1"/>
  <c r="G917" i="9" s="1"/>
  <c r="H917" i="9"/>
  <c r="J917" i="9" a="1"/>
  <c r="J917" i="9" s="1"/>
  <c r="L917" i="9"/>
  <c r="G916" i="9" a="1"/>
  <c r="G916" i="9" s="1"/>
  <c r="H916" i="9"/>
  <c r="J916" i="9" a="1"/>
  <c r="J916" i="9" s="1"/>
  <c r="L916" i="9"/>
  <c r="G915" i="9" a="1"/>
  <c r="G915" i="9" s="1"/>
  <c r="H915" i="9"/>
  <c r="J915" i="9" a="1"/>
  <c r="J915" i="9" s="1"/>
  <c r="L915" i="9"/>
  <c r="G914" i="9" a="1"/>
  <c r="G914" i="9" s="1"/>
  <c r="H914" i="9"/>
  <c r="J914" i="9" a="1"/>
  <c r="J914" i="9" s="1"/>
  <c r="K914" i="9" a="1"/>
  <c r="K914" i="9" s="1"/>
  <c r="L914" i="9"/>
  <c r="G913" i="9" a="1"/>
  <c r="G913" i="9" s="1"/>
  <c r="J913" i="9" a="1"/>
  <c r="J913" i="9" s="1"/>
  <c r="K913" i="9" a="1"/>
  <c r="K913" i="9" s="1"/>
  <c r="G912" i="9" a="1"/>
  <c r="G912" i="9" s="1"/>
  <c r="H912" i="9"/>
  <c r="J912" i="9" a="1"/>
  <c r="J912" i="9" s="1"/>
  <c r="L912" i="9"/>
  <c r="G911" i="9" a="1"/>
  <c r="G911" i="9" s="1"/>
  <c r="H911" i="9"/>
  <c r="J911" i="9" a="1"/>
  <c r="J911" i="9" s="1"/>
  <c r="L911" i="9"/>
  <c r="G910" i="9" a="1"/>
  <c r="G910" i="9" s="1"/>
  <c r="H910" i="9"/>
  <c r="J910" i="9" a="1"/>
  <c r="J910" i="9" s="1"/>
  <c r="L910" i="9"/>
  <c r="G909" i="9" a="1"/>
  <c r="G909" i="9" s="1"/>
  <c r="H909" i="9"/>
  <c r="J909" i="9" a="1"/>
  <c r="J909" i="9" s="1"/>
  <c r="L909" i="9"/>
  <c r="G908" i="9" a="1"/>
  <c r="G908" i="9" s="1"/>
  <c r="H908" i="9"/>
  <c r="J908" i="9" a="1"/>
  <c r="J908" i="9" s="1"/>
  <c r="L908" i="9"/>
  <c r="G907" i="9" a="1"/>
  <c r="G907" i="9" s="1"/>
  <c r="H907" i="9"/>
  <c r="J907" i="9" a="1"/>
  <c r="J907" i="9" s="1"/>
  <c r="L907" i="9"/>
  <c r="G906" i="9" a="1"/>
  <c r="G906" i="9" s="1"/>
  <c r="H906" i="9"/>
  <c r="J906" i="9" a="1"/>
  <c r="J906" i="9" s="1"/>
  <c r="L906" i="9"/>
  <c r="G905" i="9" a="1"/>
  <c r="G905" i="9" s="1"/>
  <c r="H905" i="9"/>
  <c r="J905" i="9" a="1"/>
  <c r="J905" i="9" s="1"/>
  <c r="L905" i="9"/>
  <c r="G904" i="9" a="1"/>
  <c r="G904" i="9" s="1"/>
  <c r="H904" i="9"/>
  <c r="J904" i="9" a="1"/>
  <c r="J904" i="9" s="1"/>
  <c r="K904" i="9" a="1"/>
  <c r="K904" i="9" s="1"/>
  <c r="L904" i="9"/>
  <c r="G903" i="9" a="1"/>
  <c r="G903" i="9" s="1"/>
  <c r="J903" i="9" a="1"/>
  <c r="J903" i="9" s="1"/>
  <c r="K903" i="9" a="1"/>
  <c r="K903" i="9" s="1"/>
  <c r="G902" i="9" a="1"/>
  <c r="G902" i="9" s="1"/>
  <c r="H902" i="9"/>
  <c r="J902" i="9" a="1"/>
  <c r="J902" i="9" s="1"/>
  <c r="L902" i="9"/>
  <c r="G901" i="9" a="1"/>
  <c r="G901" i="9" s="1"/>
  <c r="H901" i="9"/>
  <c r="J901" i="9" a="1"/>
  <c r="J901" i="9" s="1"/>
  <c r="L901" i="9"/>
  <c r="K1017" i="9" l="1" a="1"/>
  <c r="K1017" i="9" s="1"/>
  <c r="L1019" i="9" s="1"/>
  <c r="K996" i="9" a="1"/>
  <c r="K996" i="9" s="1"/>
  <c r="H1036" i="9"/>
  <c r="L1078" i="9"/>
  <c r="L1066" i="9"/>
  <c r="L1056" i="9"/>
  <c r="L1048" i="9"/>
  <c r="K1021" i="9" a="1"/>
  <c r="K1021" i="9" s="1"/>
  <c r="K1022" i="9" s="1" a="1"/>
  <c r="K1022" i="9" s="1"/>
  <c r="K1023" i="9" s="1" a="1"/>
  <c r="K1023" i="9" s="1"/>
  <c r="K1024" i="9" s="1" a="1"/>
  <c r="K1024" i="9" s="1"/>
  <c r="K1025" i="9" s="1" a="1"/>
  <c r="K1025" i="9" s="1"/>
  <c r="K1026" i="9" s="1" a="1"/>
  <c r="K1026" i="9" s="1"/>
  <c r="K1027" i="9" s="1" a="1"/>
  <c r="K1027" i="9" s="1"/>
  <c r="K1028" i="9" s="1" a="1"/>
  <c r="K1028" i="9" s="1"/>
  <c r="K1029" i="9" s="1" a="1"/>
  <c r="K1029" i="9" s="1"/>
  <c r="K1030" i="9" s="1" a="1"/>
  <c r="K1030" i="9" s="1"/>
  <c r="K1031" i="9" s="1" a="1"/>
  <c r="K1031" i="9" s="1"/>
  <c r="K1032" i="9" s="1" a="1"/>
  <c r="K1032" i="9" s="1"/>
  <c r="K1033" i="9" s="1" a="1"/>
  <c r="K1033" i="9" s="1"/>
  <c r="K1034" i="9" s="1" a="1"/>
  <c r="K1034" i="9" s="1"/>
  <c r="H1019" i="9"/>
  <c r="K1006" i="9" a="1"/>
  <c r="K1006" i="9" s="1"/>
  <c r="H1007" i="9"/>
  <c r="K999" i="9" a="1"/>
  <c r="K999" i="9" s="1"/>
  <c r="K1000" i="9" s="1" a="1"/>
  <c r="K1000" i="9" s="1"/>
  <c r="K1001" i="9" s="1" a="1"/>
  <c r="K1001" i="9" s="1"/>
  <c r="K1002" i="9" s="1" a="1"/>
  <c r="K1002" i="9" s="1"/>
  <c r="K1003" i="9" s="1" a="1"/>
  <c r="K1003" i="9" s="1"/>
  <c r="K1004" i="9" s="1" a="1"/>
  <c r="K1004" i="9" s="1"/>
  <c r="K1005" i="9" s="1" a="1"/>
  <c r="K1005" i="9" s="1"/>
  <c r="H997" i="9"/>
  <c r="K991" i="9" a="1"/>
  <c r="K991" i="9" s="1"/>
  <c r="K992" i="9" s="1" a="1"/>
  <c r="K992" i="9" s="1"/>
  <c r="K993" i="9" s="1" a="1"/>
  <c r="K993" i="9" s="1"/>
  <c r="K994" i="9" s="1" a="1"/>
  <c r="K994" i="9" s="1"/>
  <c r="K995" i="9" s="1" a="1"/>
  <c r="K995" i="9" s="1"/>
  <c r="H989" i="9"/>
  <c r="K988" i="9" a="1"/>
  <c r="K988" i="9" s="1"/>
  <c r="K978" i="9" a="1"/>
  <c r="K978" i="9" s="1"/>
  <c r="K979" i="9" s="1" a="1"/>
  <c r="K979" i="9" s="1"/>
  <c r="K980" i="9" s="1" a="1"/>
  <c r="K980" i="9" s="1"/>
  <c r="K981" i="9" s="1" a="1"/>
  <c r="K981" i="9" s="1"/>
  <c r="K982" i="9" s="1" a="1"/>
  <c r="K982" i="9" s="1"/>
  <c r="K983" i="9" s="1" a="1"/>
  <c r="K983" i="9" s="1"/>
  <c r="K984" i="9" s="1" a="1"/>
  <c r="K984" i="9" s="1"/>
  <c r="K985" i="9" s="1" a="1"/>
  <c r="K985" i="9" s="1"/>
  <c r="K986" i="9" s="1" a="1"/>
  <c r="K986" i="9" s="1"/>
  <c r="K987" i="9" s="1" a="1"/>
  <c r="K987" i="9" s="1"/>
  <c r="K975" i="9" a="1"/>
  <c r="K975" i="9" s="1"/>
  <c r="H976" i="9"/>
  <c r="K967" i="9" a="1"/>
  <c r="K967" i="9" s="1"/>
  <c r="K968" i="9" s="1" a="1"/>
  <c r="K968" i="9" s="1"/>
  <c r="K969" i="9" s="1" a="1"/>
  <c r="K969" i="9" s="1"/>
  <c r="K970" i="9" s="1" a="1"/>
  <c r="K970" i="9" s="1"/>
  <c r="K971" i="9" s="1" a="1"/>
  <c r="K971" i="9" s="1"/>
  <c r="K972" i="9" s="1" a="1"/>
  <c r="K972" i="9" s="1"/>
  <c r="K973" i="9" s="1" a="1"/>
  <c r="K973" i="9" s="1"/>
  <c r="K974" i="9" s="1" a="1"/>
  <c r="K974" i="9" s="1"/>
  <c r="H965" i="9"/>
  <c r="K955" i="9" a="1"/>
  <c r="K955" i="9" s="1"/>
  <c r="K956" i="9" s="1" a="1"/>
  <c r="K956" i="9" s="1"/>
  <c r="K957" i="9" s="1" a="1"/>
  <c r="K957" i="9" s="1"/>
  <c r="K958" i="9" s="1" a="1"/>
  <c r="K958" i="9" s="1"/>
  <c r="K959" i="9" s="1" a="1"/>
  <c r="K959" i="9" s="1"/>
  <c r="K960" i="9" s="1" a="1"/>
  <c r="K960" i="9" s="1"/>
  <c r="K961" i="9" s="1" a="1"/>
  <c r="K961" i="9" s="1"/>
  <c r="K962" i="9" s="1" a="1"/>
  <c r="K962" i="9" s="1"/>
  <c r="K963" i="9" s="1" a="1"/>
  <c r="K963" i="9" s="1"/>
  <c r="K952" i="9" a="1"/>
  <c r="K952" i="9" s="1"/>
  <c r="H953" i="9"/>
  <c r="K943" i="9" a="1"/>
  <c r="K943" i="9" s="1"/>
  <c r="K944" i="9" s="1" a="1"/>
  <c r="K944" i="9" s="1"/>
  <c r="K945" i="9" s="1" a="1"/>
  <c r="K945" i="9" s="1"/>
  <c r="K946" i="9" s="1" a="1"/>
  <c r="K946" i="9" s="1"/>
  <c r="K947" i="9" s="1" a="1"/>
  <c r="K947" i="9" s="1"/>
  <c r="K948" i="9" s="1" a="1"/>
  <c r="K948" i="9" s="1"/>
  <c r="K949" i="9" s="1" a="1"/>
  <c r="K949" i="9" s="1"/>
  <c r="K950" i="9" s="1" a="1"/>
  <c r="K950" i="9" s="1"/>
  <c r="K951" i="9" s="1" a="1"/>
  <c r="K951" i="9" s="1"/>
  <c r="K940" i="9" a="1"/>
  <c r="K940" i="9" s="1"/>
  <c r="H941" i="9"/>
  <c r="K927" i="9" a="1"/>
  <c r="K927" i="9" s="1"/>
  <c r="K928" i="9" s="1" a="1"/>
  <c r="K928" i="9" s="1"/>
  <c r="K929" i="9" s="1" a="1"/>
  <c r="K929" i="9" s="1"/>
  <c r="K930" i="9" s="1" a="1"/>
  <c r="K930" i="9" s="1"/>
  <c r="K931" i="9" s="1" a="1"/>
  <c r="K931" i="9" s="1"/>
  <c r="K932" i="9" s="1" a="1"/>
  <c r="K932" i="9" s="1"/>
  <c r="K933" i="9" s="1" a="1"/>
  <c r="K933" i="9" s="1"/>
  <c r="K934" i="9" s="1" a="1"/>
  <c r="K934" i="9" s="1"/>
  <c r="K935" i="9" s="1" a="1"/>
  <c r="K935" i="9" s="1"/>
  <c r="K936" i="9" s="1" a="1"/>
  <c r="K936" i="9" s="1"/>
  <c r="K937" i="9" s="1" a="1"/>
  <c r="K937" i="9" s="1"/>
  <c r="K938" i="9" s="1" a="1"/>
  <c r="K938" i="9" s="1"/>
  <c r="K939" i="9" s="1" a="1"/>
  <c r="K939" i="9" s="1"/>
  <c r="K924" i="9" a="1"/>
  <c r="K924" i="9" s="1"/>
  <c r="H925" i="9"/>
  <c r="K915" i="9" a="1"/>
  <c r="K915" i="9" s="1"/>
  <c r="K916" i="9" s="1" a="1"/>
  <c r="K916" i="9" s="1"/>
  <c r="K917" i="9" s="1" a="1"/>
  <c r="K917" i="9" s="1"/>
  <c r="K918" i="9" s="1" a="1"/>
  <c r="K918" i="9" s="1"/>
  <c r="K919" i="9" s="1" a="1"/>
  <c r="K919" i="9" s="1"/>
  <c r="K920" i="9" s="1" a="1"/>
  <c r="K920" i="9" s="1"/>
  <c r="K921" i="9" s="1" a="1"/>
  <c r="K921" i="9" s="1"/>
  <c r="K922" i="9" s="1" a="1"/>
  <c r="K922" i="9" s="1"/>
  <c r="K923" i="9" s="1" a="1"/>
  <c r="K923" i="9" s="1"/>
  <c r="H913" i="9"/>
  <c r="K905" i="9" a="1"/>
  <c r="K905" i="9" s="1"/>
  <c r="K906" i="9" s="1" a="1"/>
  <c r="K906" i="9" s="1"/>
  <c r="K907" i="9" s="1" a="1"/>
  <c r="K907" i="9" s="1"/>
  <c r="K908" i="9" s="1" a="1"/>
  <c r="K908" i="9" s="1"/>
  <c r="K909" i="9" s="1" a="1"/>
  <c r="K909" i="9" s="1"/>
  <c r="K910" i="9" s="1" a="1"/>
  <c r="K910" i="9" s="1"/>
  <c r="K911" i="9" s="1" a="1"/>
  <c r="K911" i="9" s="1"/>
  <c r="K912" i="9" s="1" a="1"/>
  <c r="K912" i="9" s="1"/>
  <c r="K902" i="9" a="1"/>
  <c r="K902" i="9" s="1"/>
  <c r="L1036" i="9" l="1"/>
  <c r="L1007" i="9"/>
  <c r="L997" i="9"/>
  <c r="L989" i="9"/>
  <c r="L976" i="9"/>
  <c r="L965" i="9"/>
  <c r="L953" i="9"/>
  <c r="L941" i="9"/>
  <c r="L925" i="9"/>
  <c r="L913" i="9"/>
  <c r="G900" i="9" a="1"/>
  <c r="G900" i="9" s="1"/>
  <c r="H900" i="9"/>
  <c r="J900" i="9" a="1"/>
  <c r="J900" i="9" s="1"/>
  <c r="L900" i="9"/>
  <c r="G899" i="9" a="1"/>
  <c r="G899" i="9" s="1"/>
  <c r="H899" i="9"/>
  <c r="J899" i="9" a="1"/>
  <c r="J899" i="9" s="1"/>
  <c r="L899" i="9"/>
  <c r="G898" i="9" a="1"/>
  <c r="G898" i="9" s="1"/>
  <c r="H898" i="9"/>
  <c r="J898" i="9" a="1"/>
  <c r="J898" i="9" s="1"/>
  <c r="L898" i="9"/>
  <c r="G897" i="9" a="1"/>
  <c r="G897" i="9" s="1"/>
  <c r="H897" i="9"/>
  <c r="J897" i="9" a="1"/>
  <c r="J897" i="9" s="1"/>
  <c r="L897" i="9"/>
  <c r="G896" i="9" a="1"/>
  <c r="G896" i="9" s="1"/>
  <c r="H896" i="9"/>
  <c r="J896" i="9" a="1"/>
  <c r="J896" i="9" s="1"/>
  <c r="L896" i="9"/>
  <c r="G895" i="9" a="1"/>
  <c r="G895" i="9" s="1"/>
  <c r="H895" i="9"/>
  <c r="J895" i="9" a="1"/>
  <c r="J895" i="9" s="1"/>
  <c r="K895" i="9" a="1"/>
  <c r="K895" i="9" s="1"/>
  <c r="L895" i="9"/>
  <c r="G894" i="9" a="1"/>
  <c r="G894" i="9" s="1"/>
  <c r="J894" i="9" a="1"/>
  <c r="J894" i="9" s="1"/>
  <c r="K894" i="9" a="1"/>
  <c r="K894" i="9" s="1"/>
  <c r="G893" i="9" a="1"/>
  <c r="G893" i="9" s="1"/>
  <c r="H893" i="9"/>
  <c r="J893" i="9" a="1"/>
  <c r="J893" i="9" s="1"/>
  <c r="L893" i="9"/>
  <c r="G892" i="9" a="1"/>
  <c r="G892" i="9" s="1"/>
  <c r="H892" i="9"/>
  <c r="J892" i="9" a="1"/>
  <c r="J892" i="9" s="1"/>
  <c r="L892" i="9"/>
  <c r="G891" i="9" a="1"/>
  <c r="G891" i="9" s="1"/>
  <c r="H891" i="9"/>
  <c r="J891" i="9" a="1"/>
  <c r="J891" i="9" s="1"/>
  <c r="L891" i="9"/>
  <c r="G890" i="9" a="1"/>
  <c r="G890" i="9" s="1"/>
  <c r="H890" i="9"/>
  <c r="J890" i="9" a="1"/>
  <c r="J890" i="9" s="1"/>
  <c r="L890" i="9"/>
  <c r="G889" i="9" a="1"/>
  <c r="G889" i="9" s="1"/>
  <c r="H889" i="9"/>
  <c r="J889" i="9" a="1"/>
  <c r="J889" i="9" s="1"/>
  <c r="L889" i="9"/>
  <c r="G888" i="9" a="1"/>
  <c r="G888" i="9" s="1"/>
  <c r="H888" i="9"/>
  <c r="J888" i="9" a="1"/>
  <c r="J888" i="9" s="1"/>
  <c r="L888" i="9"/>
  <c r="G887" i="9" a="1"/>
  <c r="G887" i="9" s="1"/>
  <c r="H887" i="9"/>
  <c r="J887" i="9" a="1"/>
  <c r="J887" i="9" s="1"/>
  <c r="L887" i="9"/>
  <c r="G886" i="9" a="1"/>
  <c r="G886" i="9" s="1"/>
  <c r="H886" i="9"/>
  <c r="J886" i="9" a="1"/>
  <c r="J886" i="9" s="1"/>
  <c r="L886" i="9"/>
  <c r="G885" i="9" a="1"/>
  <c r="G885" i="9" s="1"/>
  <c r="H885" i="9"/>
  <c r="J885" i="9" a="1"/>
  <c r="J885" i="9" s="1"/>
  <c r="L885" i="9"/>
  <c r="G884" i="9" a="1"/>
  <c r="G884" i="9" s="1"/>
  <c r="H884" i="9"/>
  <c r="J884" i="9" a="1"/>
  <c r="J884" i="9" s="1"/>
  <c r="L884" i="9"/>
  <c r="G883" i="9" a="1"/>
  <c r="G883" i="9" s="1"/>
  <c r="H883" i="9"/>
  <c r="J883" i="9" a="1"/>
  <c r="J883" i="9" s="1"/>
  <c r="K883" i="9" a="1"/>
  <c r="K883" i="9" s="1"/>
  <c r="L883" i="9"/>
  <c r="G882" i="9" a="1"/>
  <c r="G882" i="9" s="1"/>
  <c r="J882" i="9" a="1"/>
  <c r="J882" i="9" s="1"/>
  <c r="K882" i="9" a="1"/>
  <c r="K882" i="9" s="1"/>
  <c r="G881" i="9" a="1"/>
  <c r="G881" i="9" s="1"/>
  <c r="H881" i="9"/>
  <c r="J881" i="9" a="1"/>
  <c r="J881" i="9" s="1"/>
  <c r="K881" i="9" s="1" a="1"/>
  <c r="K881" i="9" s="1"/>
  <c r="L881" i="9"/>
  <c r="G880" i="9" a="1"/>
  <c r="G880" i="9" s="1"/>
  <c r="H880" i="9"/>
  <c r="J880" i="9" a="1"/>
  <c r="J880" i="9" s="1"/>
  <c r="L880" i="9"/>
  <c r="G879" i="9" a="1"/>
  <c r="G879" i="9" s="1"/>
  <c r="H879" i="9"/>
  <c r="J879" i="9" a="1"/>
  <c r="J879" i="9" s="1"/>
  <c r="L879" i="9"/>
  <c r="G878" i="9" a="1"/>
  <c r="G878" i="9" s="1"/>
  <c r="H878" i="9"/>
  <c r="J878" i="9" a="1"/>
  <c r="J878" i="9" s="1"/>
  <c r="L878" i="9"/>
  <c r="G877" i="9" a="1"/>
  <c r="G877" i="9" s="1"/>
  <c r="H877" i="9"/>
  <c r="J877" i="9" a="1"/>
  <c r="J877" i="9" s="1"/>
  <c r="L877" i="9"/>
  <c r="G876" i="9" a="1"/>
  <c r="G876" i="9" s="1"/>
  <c r="H876" i="9"/>
  <c r="J876" i="9" a="1"/>
  <c r="J876" i="9" s="1"/>
  <c r="L876" i="9"/>
  <c r="G875" i="9" a="1"/>
  <c r="G875" i="9" s="1"/>
  <c r="H875" i="9"/>
  <c r="J875" i="9" a="1"/>
  <c r="J875" i="9" s="1"/>
  <c r="L875" i="9"/>
  <c r="G874" i="9" a="1"/>
  <c r="G874" i="9" s="1"/>
  <c r="H874" i="9"/>
  <c r="J874" i="9" a="1"/>
  <c r="J874" i="9" s="1"/>
  <c r="L874" i="9"/>
  <c r="G873" i="9" a="1"/>
  <c r="G873" i="9" s="1"/>
  <c r="H873" i="9"/>
  <c r="J873" i="9" a="1"/>
  <c r="J873" i="9" s="1"/>
  <c r="K873" i="9" a="1"/>
  <c r="K873" i="9" s="1"/>
  <c r="L873" i="9"/>
  <c r="G872" i="9" a="1"/>
  <c r="G872" i="9" s="1"/>
  <c r="J872" i="9" a="1"/>
  <c r="J872" i="9" s="1"/>
  <c r="K872" i="9" a="1"/>
  <c r="K872" i="9" s="1"/>
  <c r="G871" i="9" a="1"/>
  <c r="G871" i="9" s="1"/>
  <c r="H871" i="9"/>
  <c r="J871" i="9" a="1"/>
  <c r="J871" i="9" s="1"/>
  <c r="L871" i="9"/>
  <c r="G870" i="9" a="1"/>
  <c r="G870" i="9" s="1"/>
  <c r="H870" i="9"/>
  <c r="J870" i="9" a="1"/>
  <c r="J870" i="9" s="1"/>
  <c r="L870" i="9"/>
  <c r="G869" i="9" a="1"/>
  <c r="G869" i="9" s="1"/>
  <c r="H869" i="9"/>
  <c r="J869" i="9" a="1"/>
  <c r="J869" i="9" s="1"/>
  <c r="L869" i="9"/>
  <c r="G868" i="9" a="1"/>
  <c r="G868" i="9" s="1"/>
  <c r="H868" i="9"/>
  <c r="J868" i="9" a="1"/>
  <c r="J868" i="9" s="1"/>
  <c r="L868" i="9"/>
  <c r="G867" i="9" a="1"/>
  <c r="G867" i="9" s="1"/>
  <c r="H867" i="9"/>
  <c r="J867" i="9" a="1"/>
  <c r="J867" i="9" s="1"/>
  <c r="L867" i="9"/>
  <c r="G866" i="9" a="1"/>
  <c r="G866" i="9" s="1"/>
  <c r="H866" i="9"/>
  <c r="J866" i="9" a="1"/>
  <c r="J866" i="9" s="1"/>
  <c r="K866" i="9" a="1"/>
  <c r="K866" i="9" s="1"/>
  <c r="L866" i="9"/>
  <c r="G865" i="9" a="1"/>
  <c r="G865" i="9" s="1"/>
  <c r="J865" i="9" a="1"/>
  <c r="J865" i="9" s="1"/>
  <c r="K865" i="9" a="1"/>
  <c r="K865" i="9" s="1"/>
  <c r="G864" i="9" a="1"/>
  <c r="G864" i="9" s="1"/>
  <c r="H864" i="9"/>
  <c r="J864" i="9" a="1"/>
  <c r="J864" i="9" s="1"/>
  <c r="K864" i="9" s="1" a="1"/>
  <c r="K864" i="9" s="1"/>
  <c r="L864" i="9"/>
  <c r="G863" i="9" a="1"/>
  <c r="G863" i="9" s="1"/>
  <c r="H863" i="9"/>
  <c r="J863" i="9" a="1"/>
  <c r="J863" i="9" s="1"/>
  <c r="L863" i="9"/>
  <c r="G862" i="9" a="1"/>
  <c r="G862" i="9" s="1"/>
  <c r="H862" i="9"/>
  <c r="J862" i="9" a="1"/>
  <c r="J862" i="9" s="1"/>
  <c r="L862" i="9"/>
  <c r="G861" i="9" a="1"/>
  <c r="G861" i="9" s="1"/>
  <c r="H861" i="9"/>
  <c r="J861" i="9" a="1"/>
  <c r="J861" i="9" s="1"/>
  <c r="L861" i="9"/>
  <c r="G860" i="9" a="1"/>
  <c r="G860" i="9" s="1"/>
  <c r="H860" i="9"/>
  <c r="J860" i="9" a="1"/>
  <c r="J860" i="9" s="1"/>
  <c r="L860" i="9"/>
  <c r="G859" i="9" a="1"/>
  <c r="G859" i="9" s="1"/>
  <c r="H859" i="9"/>
  <c r="J859" i="9" a="1"/>
  <c r="J859" i="9" s="1"/>
  <c r="L859" i="9"/>
  <c r="G858" i="9" a="1"/>
  <c r="G858" i="9" s="1"/>
  <c r="H858" i="9"/>
  <c r="J858" i="9" a="1"/>
  <c r="J858" i="9" s="1"/>
  <c r="L858" i="9"/>
  <c r="G857" i="9" a="1"/>
  <c r="G857" i="9" s="1"/>
  <c r="H857" i="9"/>
  <c r="J857" i="9" a="1"/>
  <c r="J857" i="9" s="1"/>
  <c r="K857" i="9" a="1"/>
  <c r="K857" i="9" s="1"/>
  <c r="L857" i="9"/>
  <c r="G856" i="9" a="1"/>
  <c r="G856" i="9" s="1"/>
  <c r="J856" i="9" a="1"/>
  <c r="J856" i="9" s="1"/>
  <c r="K856" i="9" a="1"/>
  <c r="K856" i="9" s="1"/>
  <c r="G855" i="9" a="1"/>
  <c r="G855" i="9" s="1"/>
  <c r="H855" i="9"/>
  <c r="J855" i="9" a="1"/>
  <c r="J855" i="9" s="1"/>
  <c r="K855" i="9" s="1" a="1"/>
  <c r="K855" i="9" s="1"/>
  <c r="L855" i="9"/>
  <c r="G854" i="9" a="1"/>
  <c r="G854" i="9" s="1"/>
  <c r="H854" i="9"/>
  <c r="J854" i="9" a="1"/>
  <c r="J854" i="9" s="1"/>
  <c r="L854" i="9"/>
  <c r="G853" i="9" a="1"/>
  <c r="G853" i="9" s="1"/>
  <c r="H853" i="9"/>
  <c r="J853" i="9" a="1"/>
  <c r="J853" i="9" s="1"/>
  <c r="L853" i="9"/>
  <c r="G852" i="9" a="1"/>
  <c r="G852" i="9" s="1"/>
  <c r="H852" i="9"/>
  <c r="J852" i="9" a="1"/>
  <c r="J852" i="9" s="1"/>
  <c r="L852" i="9"/>
  <c r="G851" i="9" a="1"/>
  <c r="G851" i="9" s="1"/>
  <c r="H851" i="9"/>
  <c r="J851" i="9" a="1"/>
  <c r="J851" i="9" s="1"/>
  <c r="L851" i="9"/>
  <c r="G850" i="9" a="1"/>
  <c r="G850" i="9" s="1"/>
  <c r="H850" i="9"/>
  <c r="J850" i="9" a="1"/>
  <c r="J850" i="9" s="1"/>
  <c r="K850" i="9" a="1"/>
  <c r="K850" i="9" s="1"/>
  <c r="L850" i="9"/>
  <c r="G849" i="9" a="1"/>
  <c r="G849" i="9" s="1"/>
  <c r="J849" i="9" a="1"/>
  <c r="J849" i="9" s="1"/>
  <c r="K849" i="9" a="1"/>
  <c r="K849" i="9" s="1"/>
  <c r="G848" i="9" a="1"/>
  <c r="G848" i="9" s="1"/>
  <c r="H848" i="9"/>
  <c r="J848" i="9" a="1"/>
  <c r="J848" i="9" s="1"/>
  <c r="K848" i="9" s="1" a="1"/>
  <c r="K848" i="9" s="1"/>
  <c r="L848" i="9"/>
  <c r="G847" i="9" a="1"/>
  <c r="G847" i="9" s="1"/>
  <c r="H847" i="9"/>
  <c r="J847" i="9" a="1"/>
  <c r="J847" i="9" s="1"/>
  <c r="L847" i="9"/>
  <c r="G846" i="9" a="1"/>
  <c r="G846" i="9" s="1"/>
  <c r="H846" i="9"/>
  <c r="J846" i="9" a="1"/>
  <c r="J846" i="9" s="1"/>
  <c r="L846" i="9"/>
  <c r="G845" i="9" a="1"/>
  <c r="G845" i="9" s="1"/>
  <c r="H845" i="9"/>
  <c r="J845" i="9" a="1"/>
  <c r="J845" i="9" s="1"/>
  <c r="L845" i="9"/>
  <c r="G844" i="9" a="1"/>
  <c r="G844" i="9" s="1"/>
  <c r="H844" i="9"/>
  <c r="J844" i="9" a="1"/>
  <c r="J844" i="9" s="1"/>
  <c r="L844" i="9"/>
  <c r="G843" i="9" a="1"/>
  <c r="G843" i="9" s="1"/>
  <c r="H843" i="9"/>
  <c r="J843" i="9" a="1"/>
  <c r="J843" i="9" s="1"/>
  <c r="L843" i="9"/>
  <c r="G842" i="9" a="1"/>
  <c r="G842" i="9" s="1"/>
  <c r="H842" i="9"/>
  <c r="J842" i="9" a="1"/>
  <c r="J842" i="9" s="1"/>
  <c r="L842" i="9"/>
  <c r="G841" i="9" a="1"/>
  <c r="G841" i="9" s="1"/>
  <c r="H841" i="9"/>
  <c r="J841" i="9" a="1"/>
  <c r="J841" i="9" s="1"/>
  <c r="L841" i="9"/>
  <c r="G840" i="9" a="1"/>
  <c r="G840" i="9" s="1"/>
  <c r="H840" i="9"/>
  <c r="J840" i="9" a="1"/>
  <c r="J840" i="9" s="1"/>
  <c r="L840" i="9"/>
  <c r="G839" i="9" a="1"/>
  <c r="G839" i="9" s="1"/>
  <c r="H839" i="9"/>
  <c r="J839" i="9" a="1"/>
  <c r="J839" i="9" s="1"/>
  <c r="L839" i="9"/>
  <c r="G838" i="9" a="1"/>
  <c r="G838" i="9" s="1"/>
  <c r="H838" i="9"/>
  <c r="J838" i="9" a="1"/>
  <c r="J838" i="9" s="1"/>
  <c r="L838" i="9"/>
  <c r="G837" i="9" a="1"/>
  <c r="G837" i="9" s="1"/>
  <c r="H837" i="9"/>
  <c r="J837" i="9" a="1"/>
  <c r="J837" i="9" s="1"/>
  <c r="K837" i="9" a="1"/>
  <c r="K837" i="9" s="1"/>
  <c r="L837" i="9"/>
  <c r="G836" i="9" a="1"/>
  <c r="G836" i="9" s="1"/>
  <c r="J836" i="9" a="1"/>
  <c r="J836" i="9" s="1"/>
  <c r="K836" i="9" a="1"/>
  <c r="K836" i="9" s="1"/>
  <c r="G835" i="9" a="1"/>
  <c r="G835" i="9" s="1"/>
  <c r="H835" i="9"/>
  <c r="J835" i="9" a="1"/>
  <c r="J835" i="9" s="1"/>
  <c r="K835" i="9" s="1" a="1"/>
  <c r="K835" i="9" s="1"/>
  <c r="L835" i="9"/>
  <c r="G834" i="9" a="1"/>
  <c r="G834" i="9" s="1"/>
  <c r="H834" i="9"/>
  <c r="J834" i="9" a="1"/>
  <c r="J834" i="9" s="1"/>
  <c r="L834" i="9"/>
  <c r="G833" i="9" a="1"/>
  <c r="G833" i="9" s="1"/>
  <c r="H833" i="9"/>
  <c r="J833" i="9" a="1"/>
  <c r="J833" i="9" s="1"/>
  <c r="L833" i="9"/>
  <c r="G832" i="9" a="1"/>
  <c r="G832" i="9" s="1"/>
  <c r="H832" i="9"/>
  <c r="J832" i="9" a="1"/>
  <c r="J832" i="9" s="1"/>
  <c r="L832" i="9"/>
  <c r="G831" i="9" a="1"/>
  <c r="G831" i="9" s="1"/>
  <c r="H831" i="9"/>
  <c r="J831" i="9" a="1"/>
  <c r="J831" i="9" s="1"/>
  <c r="L831" i="9"/>
  <c r="G830" i="9" a="1"/>
  <c r="G830" i="9" s="1"/>
  <c r="H830" i="9"/>
  <c r="J830" i="9" a="1"/>
  <c r="J830" i="9" s="1"/>
  <c r="L830" i="9"/>
  <c r="G829" i="9" a="1"/>
  <c r="G829" i="9" s="1"/>
  <c r="H829" i="9"/>
  <c r="J829" i="9" a="1"/>
  <c r="J829" i="9" s="1"/>
  <c r="L829" i="9"/>
  <c r="G828" i="9" a="1"/>
  <c r="G828" i="9" s="1"/>
  <c r="H828" i="9"/>
  <c r="J828" i="9" a="1"/>
  <c r="J828" i="9" s="1"/>
  <c r="L828" i="9"/>
  <c r="G827" i="9" a="1"/>
  <c r="G827" i="9" s="1"/>
  <c r="H827" i="9"/>
  <c r="J827" i="9" a="1"/>
  <c r="J827" i="9" s="1"/>
  <c r="L827" i="9"/>
  <c r="G826" i="9" a="1"/>
  <c r="G826" i="9" s="1"/>
  <c r="H826" i="9"/>
  <c r="J826" i="9" a="1"/>
  <c r="J826" i="9" s="1"/>
  <c r="L826" i="9"/>
  <c r="G825" i="9" a="1"/>
  <c r="G825" i="9" s="1"/>
  <c r="H825" i="9"/>
  <c r="J825" i="9" a="1"/>
  <c r="J825" i="9" s="1"/>
  <c r="K825" i="9" a="1"/>
  <c r="K825" i="9" s="1"/>
  <c r="L825" i="9"/>
  <c r="G824" i="9" a="1"/>
  <c r="G824" i="9" s="1"/>
  <c r="J824" i="9" a="1"/>
  <c r="J824" i="9" s="1"/>
  <c r="K824" i="9" a="1"/>
  <c r="K824" i="9" s="1"/>
  <c r="G823" i="9" a="1"/>
  <c r="G823" i="9" s="1"/>
  <c r="H823" i="9"/>
  <c r="J823" i="9" a="1"/>
  <c r="J823" i="9" s="1"/>
  <c r="L823" i="9"/>
  <c r="G822" i="9" a="1"/>
  <c r="G822" i="9" s="1"/>
  <c r="H822" i="9"/>
  <c r="J822" i="9" a="1"/>
  <c r="J822" i="9" s="1"/>
  <c r="L822" i="9"/>
  <c r="G821" i="9" a="1"/>
  <c r="G821" i="9" s="1"/>
  <c r="H821" i="9"/>
  <c r="J821" i="9" a="1"/>
  <c r="J821" i="9" s="1"/>
  <c r="L821" i="9"/>
  <c r="G820" i="9" a="1"/>
  <c r="G820" i="9" s="1"/>
  <c r="H820" i="9"/>
  <c r="J820" i="9" a="1"/>
  <c r="J820" i="9" s="1"/>
  <c r="L820" i="9"/>
  <c r="G819" i="9" a="1"/>
  <c r="G819" i="9" s="1"/>
  <c r="H819" i="9"/>
  <c r="J819" i="9" a="1"/>
  <c r="J819" i="9" s="1"/>
  <c r="L819" i="9"/>
  <c r="G818" i="9" a="1"/>
  <c r="G818" i="9" s="1"/>
  <c r="H818" i="9"/>
  <c r="J818" i="9" a="1"/>
  <c r="J818" i="9" s="1"/>
  <c r="K818" i="9" a="1"/>
  <c r="K818" i="9" s="1"/>
  <c r="L818" i="9"/>
  <c r="G817" i="9" a="1"/>
  <c r="G817" i="9" s="1"/>
  <c r="J817" i="9" a="1"/>
  <c r="J817" i="9" s="1"/>
  <c r="K817" i="9" a="1"/>
  <c r="K817" i="9" s="1"/>
  <c r="G816" i="9" a="1"/>
  <c r="G816" i="9" s="1"/>
  <c r="H816" i="9"/>
  <c r="J816" i="9" a="1"/>
  <c r="J816" i="9" s="1"/>
  <c r="K816" i="9" s="1" a="1"/>
  <c r="K816" i="9" s="1"/>
  <c r="L816" i="9"/>
  <c r="G815" i="9" a="1"/>
  <c r="G815" i="9" s="1"/>
  <c r="H815" i="9"/>
  <c r="J815" i="9" a="1"/>
  <c r="J815" i="9" s="1"/>
  <c r="L815" i="9"/>
  <c r="G814" i="9" a="1"/>
  <c r="G814" i="9" s="1"/>
  <c r="H814" i="9"/>
  <c r="J814" i="9" a="1"/>
  <c r="J814" i="9" s="1"/>
  <c r="L814" i="9"/>
  <c r="G813" i="9" a="1"/>
  <c r="G813" i="9" s="1"/>
  <c r="H813" i="9"/>
  <c r="J813" i="9" a="1"/>
  <c r="J813" i="9" s="1"/>
  <c r="L813" i="9"/>
  <c r="G812" i="9" a="1"/>
  <c r="G812" i="9" s="1"/>
  <c r="H812" i="9"/>
  <c r="J812" i="9" a="1"/>
  <c r="J812" i="9" s="1"/>
  <c r="L812" i="9"/>
  <c r="G811" i="9" a="1"/>
  <c r="G811" i="9" s="1"/>
  <c r="H811" i="9"/>
  <c r="J811" i="9" a="1"/>
  <c r="J811" i="9" s="1"/>
  <c r="L811" i="9"/>
  <c r="G810" i="9" a="1"/>
  <c r="G810" i="9" s="1"/>
  <c r="H810" i="9"/>
  <c r="J810" i="9" a="1"/>
  <c r="J810" i="9" s="1"/>
  <c r="L810" i="9"/>
  <c r="G809" i="9" a="1"/>
  <c r="G809" i="9" s="1"/>
  <c r="H809" i="9"/>
  <c r="J809" i="9" a="1"/>
  <c r="J809" i="9" s="1"/>
  <c r="L809" i="9"/>
  <c r="G808" i="9" a="1"/>
  <c r="G808" i="9" s="1"/>
  <c r="H808" i="9"/>
  <c r="J808" i="9" a="1"/>
  <c r="J808" i="9" s="1"/>
  <c r="L808" i="9"/>
  <c r="G807" i="9" a="1"/>
  <c r="G807" i="9" s="1"/>
  <c r="H807" i="9"/>
  <c r="J807" i="9" a="1"/>
  <c r="J807" i="9" s="1"/>
  <c r="L807" i="9"/>
  <c r="G806" i="9" a="1"/>
  <c r="G806" i="9" s="1"/>
  <c r="H806" i="9"/>
  <c r="J806" i="9" a="1"/>
  <c r="J806" i="9" s="1"/>
  <c r="L806" i="9"/>
  <c r="G805" i="9" a="1"/>
  <c r="G805" i="9" s="1"/>
  <c r="H805" i="9"/>
  <c r="J805" i="9" a="1"/>
  <c r="J805" i="9" s="1"/>
  <c r="L805" i="9"/>
  <c r="G804" i="9" a="1"/>
  <c r="G804" i="9" s="1"/>
  <c r="H804" i="9"/>
  <c r="J804" i="9" a="1"/>
  <c r="J804" i="9" s="1"/>
  <c r="K804" i="9" a="1"/>
  <c r="K804" i="9" s="1"/>
  <c r="L804" i="9"/>
  <c r="G803" i="9" a="1"/>
  <c r="G803" i="9" s="1"/>
  <c r="J803" i="9" a="1"/>
  <c r="J803" i="9" s="1"/>
  <c r="K803" i="9" a="1"/>
  <c r="K803" i="9" s="1"/>
  <c r="G802" i="9" a="1"/>
  <c r="G802" i="9" s="1"/>
  <c r="H802" i="9"/>
  <c r="J802" i="9" a="1"/>
  <c r="J802" i="9" s="1"/>
  <c r="L802" i="9"/>
  <c r="G801" i="9" a="1"/>
  <c r="G801" i="9" s="1"/>
  <c r="H801" i="9"/>
  <c r="J801" i="9" a="1"/>
  <c r="J801" i="9" s="1"/>
  <c r="L801" i="9"/>
  <c r="G800" i="9" a="1"/>
  <c r="G800" i="9" s="1"/>
  <c r="H800" i="9"/>
  <c r="J800" i="9" a="1"/>
  <c r="J800" i="9" s="1"/>
  <c r="L800" i="9"/>
  <c r="G799" i="9" a="1"/>
  <c r="G799" i="9" s="1"/>
  <c r="H799" i="9"/>
  <c r="J799" i="9" a="1"/>
  <c r="J799" i="9" s="1"/>
  <c r="L799" i="9"/>
  <c r="G798" i="9" a="1"/>
  <c r="G798" i="9" s="1"/>
  <c r="H798" i="9"/>
  <c r="J798" i="9" a="1"/>
  <c r="J798" i="9" s="1"/>
  <c r="L798" i="9"/>
  <c r="G797" i="9" a="1"/>
  <c r="G797" i="9" s="1"/>
  <c r="H797" i="9"/>
  <c r="J797" i="9" a="1"/>
  <c r="J797" i="9" s="1"/>
  <c r="L797" i="9"/>
  <c r="G796" i="9" a="1"/>
  <c r="G796" i="9" s="1"/>
  <c r="H796" i="9"/>
  <c r="J796" i="9" a="1"/>
  <c r="J796" i="9" s="1"/>
  <c r="L796" i="9"/>
  <c r="G795" i="9" a="1"/>
  <c r="G795" i="9" s="1"/>
  <c r="H795" i="9"/>
  <c r="J795" i="9" a="1"/>
  <c r="J795" i="9" s="1"/>
  <c r="L795" i="9"/>
  <c r="G794" i="9" a="1"/>
  <c r="G794" i="9" s="1"/>
  <c r="H794" i="9"/>
  <c r="J794" i="9" a="1"/>
  <c r="J794" i="9" s="1"/>
  <c r="L794" i="9"/>
  <c r="G793" i="9" a="1"/>
  <c r="G793" i="9" s="1"/>
  <c r="H793" i="9"/>
  <c r="J793" i="9" a="1"/>
  <c r="J793" i="9" s="1"/>
  <c r="L793" i="9"/>
  <c r="G792" i="9" a="1"/>
  <c r="G792" i="9" s="1"/>
  <c r="H792" i="9"/>
  <c r="J792" i="9" a="1"/>
  <c r="J792" i="9" s="1"/>
  <c r="K792" i="9" a="1"/>
  <c r="K792" i="9" s="1"/>
  <c r="L792" i="9"/>
  <c r="G791" i="9" a="1"/>
  <c r="G791" i="9" s="1"/>
  <c r="J791" i="9" a="1"/>
  <c r="J791" i="9" s="1"/>
  <c r="K791" i="9" a="1"/>
  <c r="K791" i="9" s="1"/>
  <c r="G790" i="9" a="1"/>
  <c r="G790" i="9" s="1"/>
  <c r="H790" i="9"/>
  <c r="J790" i="9" a="1"/>
  <c r="J790" i="9" s="1"/>
  <c r="L790" i="9"/>
  <c r="G789" i="9" a="1"/>
  <c r="G789" i="9" s="1"/>
  <c r="H789" i="9"/>
  <c r="J789" i="9" a="1"/>
  <c r="J789" i="9" s="1"/>
  <c r="L789" i="9"/>
  <c r="G788" i="9" a="1"/>
  <c r="G788" i="9" s="1"/>
  <c r="H788" i="9"/>
  <c r="J788" i="9" a="1"/>
  <c r="J788" i="9" s="1"/>
  <c r="L788" i="9"/>
  <c r="G787" i="9" a="1"/>
  <c r="G787" i="9" s="1"/>
  <c r="H787" i="9"/>
  <c r="J787" i="9" a="1"/>
  <c r="J787" i="9" s="1"/>
  <c r="L787" i="9"/>
  <c r="G786" i="9" a="1"/>
  <c r="G786" i="9" s="1"/>
  <c r="H786" i="9"/>
  <c r="J786" i="9" a="1"/>
  <c r="J786" i="9" s="1"/>
  <c r="L786" i="9"/>
  <c r="G785" i="9" a="1"/>
  <c r="G785" i="9" s="1"/>
  <c r="H785" i="9"/>
  <c r="J785" i="9" a="1"/>
  <c r="J785" i="9" s="1"/>
  <c r="L785" i="9"/>
  <c r="G784" i="9" a="1"/>
  <c r="G784" i="9" s="1"/>
  <c r="H784" i="9"/>
  <c r="J784" i="9" a="1"/>
  <c r="J784" i="9" s="1"/>
  <c r="L784" i="9"/>
  <c r="G783" i="9" a="1"/>
  <c r="G783" i="9" s="1"/>
  <c r="H783" i="9"/>
  <c r="J783" i="9" a="1"/>
  <c r="J783" i="9" s="1"/>
  <c r="L783" i="9"/>
  <c r="G782" i="9" a="1"/>
  <c r="G782" i="9" s="1"/>
  <c r="H782" i="9"/>
  <c r="J782" i="9" a="1"/>
  <c r="J782" i="9" s="1"/>
  <c r="L782" i="9"/>
  <c r="G781" i="9" a="1"/>
  <c r="G781" i="9" s="1"/>
  <c r="H781" i="9"/>
  <c r="J781" i="9" a="1"/>
  <c r="J781" i="9" s="1"/>
  <c r="L781" i="9"/>
  <c r="G780" i="9" a="1"/>
  <c r="G780" i="9" s="1"/>
  <c r="H780" i="9"/>
  <c r="J780" i="9" a="1"/>
  <c r="J780" i="9" s="1"/>
  <c r="L780" i="9"/>
  <c r="G779" i="9" a="1"/>
  <c r="G779" i="9" s="1"/>
  <c r="H779" i="9"/>
  <c r="J779" i="9" a="1"/>
  <c r="J779" i="9" s="1"/>
  <c r="L779" i="9"/>
  <c r="G778" i="9" a="1"/>
  <c r="G778" i="9" s="1"/>
  <c r="H778" i="9"/>
  <c r="J778" i="9" a="1"/>
  <c r="J778" i="9" s="1"/>
  <c r="K778" i="9" a="1"/>
  <c r="K778" i="9" s="1"/>
  <c r="L778" i="9"/>
  <c r="G777" i="9" a="1"/>
  <c r="G777" i="9" s="1"/>
  <c r="J777" i="9" a="1"/>
  <c r="J777" i="9" s="1"/>
  <c r="K777" i="9" a="1"/>
  <c r="K777" i="9" s="1"/>
  <c r="G776" i="9" a="1"/>
  <c r="G776" i="9" s="1"/>
  <c r="H776" i="9"/>
  <c r="J776" i="9" a="1"/>
  <c r="J776" i="9" s="1"/>
  <c r="K776" i="9" s="1" a="1"/>
  <c r="K776" i="9" s="1"/>
  <c r="L776" i="9"/>
  <c r="G775" i="9" a="1"/>
  <c r="G775" i="9" s="1"/>
  <c r="H775" i="9"/>
  <c r="J775" i="9" a="1"/>
  <c r="J775" i="9" s="1"/>
  <c r="L775" i="9"/>
  <c r="G774" i="9" a="1"/>
  <c r="G774" i="9" s="1"/>
  <c r="H774" i="9"/>
  <c r="J774" i="9" a="1"/>
  <c r="J774" i="9" s="1"/>
  <c r="L774" i="9"/>
  <c r="G773" i="9" a="1"/>
  <c r="G773" i="9" s="1"/>
  <c r="H773" i="9"/>
  <c r="J773" i="9" a="1"/>
  <c r="J773" i="9" s="1"/>
  <c r="L773" i="9"/>
  <c r="G772" i="9" a="1"/>
  <c r="G772" i="9" s="1"/>
  <c r="H772" i="9"/>
  <c r="J772" i="9" a="1"/>
  <c r="J772" i="9" s="1"/>
  <c r="K772" i="9" a="1"/>
  <c r="K772" i="9" s="1"/>
  <c r="L772" i="9"/>
  <c r="G771" i="9" a="1"/>
  <c r="G771" i="9" s="1"/>
  <c r="J771" i="9" a="1"/>
  <c r="J771" i="9" s="1"/>
  <c r="K771" i="9" a="1"/>
  <c r="K771" i="9" s="1"/>
  <c r="G770" i="9" a="1"/>
  <c r="G770" i="9" s="1"/>
  <c r="H770" i="9"/>
  <c r="J770" i="9" a="1"/>
  <c r="J770" i="9" s="1"/>
  <c r="L770" i="9"/>
  <c r="G769" i="9" a="1"/>
  <c r="G769" i="9" s="1"/>
  <c r="H769" i="9"/>
  <c r="J769" i="9" a="1"/>
  <c r="J769" i="9" s="1"/>
  <c r="L769" i="9"/>
  <c r="G768" i="9" a="1"/>
  <c r="G768" i="9" s="1"/>
  <c r="H768" i="9"/>
  <c r="J768" i="9" a="1"/>
  <c r="J768" i="9" s="1"/>
  <c r="L768" i="9"/>
  <c r="G767" i="9" a="1"/>
  <c r="G767" i="9" s="1"/>
  <c r="H767" i="9"/>
  <c r="J767" i="9" a="1"/>
  <c r="J767" i="9" s="1"/>
  <c r="L767" i="9"/>
  <c r="G766" i="9" a="1"/>
  <c r="G766" i="9" s="1"/>
  <c r="H766" i="9"/>
  <c r="J766" i="9" a="1"/>
  <c r="J766" i="9" s="1"/>
  <c r="L766" i="9"/>
  <c r="G765" i="9" a="1"/>
  <c r="G765" i="9" s="1"/>
  <c r="H765" i="9"/>
  <c r="J765" i="9" a="1"/>
  <c r="J765" i="9" s="1"/>
  <c r="L765" i="9"/>
  <c r="G764" i="9" a="1"/>
  <c r="G764" i="9" s="1"/>
  <c r="H764" i="9"/>
  <c r="J764" i="9" a="1"/>
  <c r="J764" i="9" s="1"/>
  <c r="L764" i="9"/>
  <c r="G763" i="9" a="1"/>
  <c r="G763" i="9" s="1"/>
  <c r="H763" i="9"/>
  <c r="J763" i="9" a="1"/>
  <c r="J763" i="9" s="1"/>
  <c r="L763" i="9"/>
  <c r="G762" i="9" a="1"/>
  <c r="G762" i="9" s="1"/>
  <c r="H762" i="9"/>
  <c r="J762" i="9" a="1"/>
  <c r="J762" i="9" s="1"/>
  <c r="L762" i="9"/>
  <c r="G761" i="9" a="1"/>
  <c r="G761" i="9" s="1"/>
  <c r="H761" i="9"/>
  <c r="J761" i="9" a="1"/>
  <c r="J761" i="9" s="1"/>
  <c r="L761" i="9"/>
  <c r="G760" i="9" a="1"/>
  <c r="G760" i="9" s="1"/>
  <c r="H760" i="9"/>
  <c r="J760" i="9" a="1"/>
  <c r="J760" i="9" s="1"/>
  <c r="K760" i="9" a="1"/>
  <c r="K760" i="9" s="1"/>
  <c r="L760" i="9"/>
  <c r="G759" i="9" a="1"/>
  <c r="G759" i="9" s="1"/>
  <c r="J759" i="9" a="1"/>
  <c r="J759" i="9" s="1"/>
  <c r="K759" i="9" a="1"/>
  <c r="K759" i="9" s="1"/>
  <c r="G758" i="9" a="1"/>
  <c r="G758" i="9" s="1"/>
  <c r="H758" i="9"/>
  <c r="J758" i="9" a="1"/>
  <c r="J758" i="9" s="1"/>
  <c r="K758" i="9" s="1" a="1"/>
  <c r="K758" i="9" s="1"/>
  <c r="L758" i="9"/>
  <c r="G757" i="9" a="1"/>
  <c r="G757" i="9" s="1"/>
  <c r="H757" i="9"/>
  <c r="J757" i="9" a="1"/>
  <c r="J757" i="9" s="1"/>
  <c r="L757" i="9"/>
  <c r="G756" i="9" a="1"/>
  <c r="G756" i="9" s="1"/>
  <c r="H756" i="9"/>
  <c r="J756" i="9" a="1"/>
  <c r="J756" i="9" s="1"/>
  <c r="L756" i="9"/>
  <c r="G755" i="9" a="1"/>
  <c r="G755" i="9" s="1"/>
  <c r="H755" i="9"/>
  <c r="J755" i="9" a="1"/>
  <c r="J755" i="9" s="1"/>
  <c r="L755" i="9"/>
  <c r="G754" i="9" a="1"/>
  <c r="G754" i="9" s="1"/>
  <c r="H754" i="9"/>
  <c r="J754" i="9" a="1"/>
  <c r="J754" i="9" s="1"/>
  <c r="L754" i="9"/>
  <c r="G753" i="9" a="1"/>
  <c r="G753" i="9" s="1"/>
  <c r="H753" i="9"/>
  <c r="J753" i="9" a="1"/>
  <c r="J753" i="9" s="1"/>
  <c r="L753" i="9"/>
  <c r="G752" i="9" a="1"/>
  <c r="G752" i="9" s="1"/>
  <c r="H752" i="9"/>
  <c r="J752" i="9" a="1"/>
  <c r="J752" i="9" s="1"/>
  <c r="L752" i="9"/>
  <c r="G751" i="9" a="1"/>
  <c r="G751" i="9" s="1"/>
  <c r="H751" i="9"/>
  <c r="J751" i="9" a="1"/>
  <c r="J751" i="9" s="1"/>
  <c r="L751" i="9"/>
  <c r="G750" i="9" a="1"/>
  <c r="G750" i="9" s="1"/>
  <c r="H750" i="9"/>
  <c r="J750" i="9" a="1"/>
  <c r="J750" i="9" s="1"/>
  <c r="L750" i="9"/>
  <c r="G749" i="9" a="1"/>
  <c r="G749" i="9" s="1"/>
  <c r="H749" i="9"/>
  <c r="J749" i="9" a="1"/>
  <c r="J749" i="9" s="1"/>
  <c r="K749" i="9" a="1"/>
  <c r="K749" i="9" s="1"/>
  <c r="L749" i="9"/>
  <c r="G748" i="9" a="1"/>
  <c r="G748" i="9" s="1"/>
  <c r="J748" i="9" a="1"/>
  <c r="J748" i="9" s="1"/>
  <c r="K748" i="9" a="1"/>
  <c r="K748" i="9" s="1"/>
  <c r="G747" i="9" a="1"/>
  <c r="G747" i="9" s="1"/>
  <c r="H747" i="9"/>
  <c r="J747" i="9" a="1"/>
  <c r="J747" i="9" s="1"/>
  <c r="L747" i="9"/>
  <c r="G746" i="9" a="1"/>
  <c r="G746" i="9" s="1"/>
  <c r="H746" i="9"/>
  <c r="J746" i="9" a="1"/>
  <c r="J746" i="9" s="1"/>
  <c r="L746" i="9"/>
  <c r="G745" i="9" a="1"/>
  <c r="G745" i="9" s="1"/>
  <c r="H745" i="9"/>
  <c r="J745" i="9" a="1"/>
  <c r="J745" i="9" s="1"/>
  <c r="L745" i="9"/>
  <c r="G744" i="9" a="1"/>
  <c r="G744" i="9" s="1"/>
  <c r="H744" i="9"/>
  <c r="J744" i="9" a="1"/>
  <c r="J744" i="9" s="1"/>
  <c r="L744" i="9"/>
  <c r="G743" i="9" a="1"/>
  <c r="G743" i="9" s="1"/>
  <c r="H743" i="9"/>
  <c r="J743" i="9" a="1"/>
  <c r="J743" i="9" s="1"/>
  <c r="L743" i="9"/>
  <c r="G742" i="9" a="1"/>
  <c r="G742" i="9" s="1"/>
  <c r="H742" i="9"/>
  <c r="J742" i="9" a="1"/>
  <c r="J742" i="9" s="1"/>
  <c r="L742" i="9"/>
  <c r="G741" i="9" a="1"/>
  <c r="G741" i="9" s="1"/>
  <c r="H741" i="9"/>
  <c r="J741" i="9" a="1"/>
  <c r="J741" i="9" s="1"/>
  <c r="L741" i="9"/>
  <c r="G740" i="9" a="1"/>
  <c r="G740" i="9" s="1"/>
  <c r="H740" i="9"/>
  <c r="J740" i="9" a="1"/>
  <c r="J740" i="9" s="1"/>
  <c r="K740" i="9" a="1"/>
  <c r="K740" i="9" s="1"/>
  <c r="L740" i="9"/>
  <c r="G739" i="9" a="1"/>
  <c r="G739" i="9" s="1"/>
  <c r="J739" i="9" a="1"/>
  <c r="J739" i="9" s="1"/>
  <c r="K739" i="9" a="1"/>
  <c r="K739" i="9" s="1"/>
  <c r="G738" i="9" a="1"/>
  <c r="G738" i="9" s="1"/>
  <c r="H738" i="9"/>
  <c r="J738" i="9" a="1"/>
  <c r="J738" i="9" s="1"/>
  <c r="K738" i="9" s="1" a="1"/>
  <c r="K738" i="9" s="1"/>
  <c r="L738" i="9"/>
  <c r="G737" i="9" a="1"/>
  <c r="G737" i="9" s="1"/>
  <c r="H737" i="9"/>
  <c r="J737" i="9" a="1"/>
  <c r="J737" i="9" s="1"/>
  <c r="L737" i="9"/>
  <c r="G736" i="9" a="1"/>
  <c r="G736" i="9" s="1"/>
  <c r="H736" i="9"/>
  <c r="J736" i="9" a="1"/>
  <c r="J736" i="9" s="1"/>
  <c r="L736" i="9"/>
  <c r="G735" i="9" a="1"/>
  <c r="G735" i="9" s="1"/>
  <c r="H735" i="9"/>
  <c r="J735" i="9" a="1"/>
  <c r="J735" i="9" s="1"/>
  <c r="L735" i="9"/>
  <c r="G734" i="9" a="1"/>
  <c r="G734" i="9" s="1"/>
  <c r="H734" i="9"/>
  <c r="J734" i="9" a="1"/>
  <c r="J734" i="9" s="1"/>
  <c r="L734" i="9"/>
  <c r="G733" i="9" a="1"/>
  <c r="G733" i="9" s="1"/>
  <c r="H733" i="9"/>
  <c r="J733" i="9" a="1"/>
  <c r="J733" i="9" s="1"/>
  <c r="L733" i="9"/>
  <c r="G732" i="9" a="1"/>
  <c r="G732" i="9" s="1"/>
  <c r="H732" i="9"/>
  <c r="J732" i="9" a="1"/>
  <c r="J732" i="9" s="1"/>
  <c r="L732" i="9"/>
  <c r="G731" i="9" a="1"/>
  <c r="G731" i="9" s="1"/>
  <c r="H731" i="9"/>
  <c r="J731" i="9" a="1"/>
  <c r="J731" i="9" s="1"/>
  <c r="L731" i="9"/>
  <c r="G730" i="9" a="1"/>
  <c r="G730" i="9" s="1"/>
  <c r="H730" i="9"/>
  <c r="J730" i="9" a="1"/>
  <c r="J730" i="9" s="1"/>
  <c r="L730" i="9"/>
  <c r="G729" i="9" a="1"/>
  <c r="G729" i="9" s="1"/>
  <c r="H729" i="9"/>
  <c r="J729" i="9" a="1"/>
  <c r="J729" i="9" s="1"/>
  <c r="L729" i="9"/>
  <c r="G728" i="9" a="1"/>
  <c r="G728" i="9" s="1"/>
  <c r="H728" i="9"/>
  <c r="J728" i="9" a="1"/>
  <c r="J728" i="9" s="1"/>
  <c r="K728" i="9" a="1"/>
  <c r="K728" i="9" s="1"/>
  <c r="L728" i="9"/>
  <c r="G727" i="9" a="1"/>
  <c r="G727" i="9" s="1"/>
  <c r="J727" i="9" a="1"/>
  <c r="J727" i="9" s="1"/>
  <c r="K727" i="9" a="1"/>
  <c r="K727" i="9" s="1"/>
  <c r="G726" i="9" a="1"/>
  <c r="G726" i="9" s="1"/>
  <c r="H726" i="9"/>
  <c r="J726" i="9" a="1"/>
  <c r="J726" i="9" s="1"/>
  <c r="K726" i="9" s="1" a="1"/>
  <c r="K726" i="9" s="1"/>
  <c r="L726" i="9"/>
  <c r="G725" i="9" a="1"/>
  <c r="G725" i="9" s="1"/>
  <c r="H725" i="9"/>
  <c r="J725" i="9" a="1"/>
  <c r="J725" i="9" s="1"/>
  <c r="L725" i="9"/>
  <c r="G724" i="9" a="1"/>
  <c r="G724" i="9" s="1"/>
  <c r="H724" i="9"/>
  <c r="J724" i="9" a="1"/>
  <c r="J724" i="9" s="1"/>
  <c r="L724" i="9"/>
  <c r="G723" i="9" a="1"/>
  <c r="G723" i="9" s="1"/>
  <c r="H723" i="9"/>
  <c r="J723" i="9" a="1"/>
  <c r="J723" i="9" s="1"/>
  <c r="L723" i="9"/>
  <c r="G722" i="9" a="1"/>
  <c r="G722" i="9" s="1"/>
  <c r="H722" i="9"/>
  <c r="J722" i="9" a="1"/>
  <c r="J722" i="9" s="1"/>
  <c r="L722" i="9"/>
  <c r="G721" i="9" a="1"/>
  <c r="G721" i="9" s="1"/>
  <c r="H721" i="9"/>
  <c r="J721" i="9" a="1"/>
  <c r="J721" i="9" s="1"/>
  <c r="L721" i="9"/>
  <c r="G720" i="9" a="1"/>
  <c r="G720" i="9" s="1"/>
  <c r="H720" i="9"/>
  <c r="J720" i="9" a="1"/>
  <c r="J720" i="9" s="1"/>
  <c r="L720" i="9"/>
  <c r="G719" i="9" a="1"/>
  <c r="G719" i="9" s="1"/>
  <c r="H719" i="9"/>
  <c r="J719" i="9" a="1"/>
  <c r="J719" i="9" s="1"/>
  <c r="L719" i="9"/>
  <c r="G718" i="9" a="1"/>
  <c r="G718" i="9" s="1"/>
  <c r="H718" i="9"/>
  <c r="J718" i="9" a="1"/>
  <c r="J718" i="9" s="1"/>
  <c r="L718" i="9"/>
  <c r="G717" i="9" a="1"/>
  <c r="G717" i="9" s="1"/>
  <c r="H717" i="9"/>
  <c r="J717" i="9" a="1"/>
  <c r="J717" i="9" s="1"/>
  <c r="K717" i="9" a="1"/>
  <c r="K717" i="9" s="1"/>
  <c r="L717" i="9"/>
  <c r="G716" i="9" a="1"/>
  <c r="G716" i="9" s="1"/>
  <c r="J716" i="9" a="1"/>
  <c r="J716" i="9" s="1"/>
  <c r="K716" i="9" a="1"/>
  <c r="K716" i="9" s="1"/>
  <c r="G715" i="9" a="1"/>
  <c r="G715" i="9" s="1"/>
  <c r="H715" i="9"/>
  <c r="J715" i="9" a="1"/>
  <c r="J715" i="9" s="1"/>
  <c r="L715" i="9"/>
  <c r="G714" i="9" a="1"/>
  <c r="G714" i="9" s="1"/>
  <c r="H714" i="9"/>
  <c r="J714" i="9" a="1"/>
  <c r="J714" i="9" s="1"/>
  <c r="L714" i="9"/>
  <c r="G713" i="9" a="1"/>
  <c r="G713" i="9" s="1"/>
  <c r="H713" i="9"/>
  <c r="J713" i="9" a="1"/>
  <c r="J713" i="9" s="1"/>
  <c r="L713" i="9"/>
  <c r="G712" i="9" a="1"/>
  <c r="G712" i="9" s="1"/>
  <c r="H712" i="9"/>
  <c r="J712" i="9" a="1"/>
  <c r="J712" i="9" s="1"/>
  <c r="L712" i="9"/>
  <c r="G711" i="9" a="1"/>
  <c r="G711" i="9" s="1"/>
  <c r="H711" i="9"/>
  <c r="J711" i="9" a="1"/>
  <c r="J711" i="9" s="1"/>
  <c r="L711" i="9"/>
  <c r="G710" i="9" a="1"/>
  <c r="G710" i="9" s="1"/>
  <c r="H710" i="9"/>
  <c r="J710" i="9" a="1"/>
  <c r="J710" i="9" s="1"/>
  <c r="L710" i="9"/>
  <c r="G709" i="9" a="1"/>
  <c r="G709" i="9" s="1"/>
  <c r="H709" i="9"/>
  <c r="J709" i="9" a="1"/>
  <c r="J709" i="9" s="1"/>
  <c r="L709" i="9"/>
  <c r="G708" i="9" a="1"/>
  <c r="G708" i="9" s="1"/>
  <c r="H708" i="9"/>
  <c r="J708" i="9" a="1"/>
  <c r="J708" i="9" s="1"/>
  <c r="L708" i="9"/>
  <c r="G707" i="9" a="1"/>
  <c r="G707" i="9" s="1"/>
  <c r="H707" i="9"/>
  <c r="J707" i="9" a="1"/>
  <c r="J707" i="9" s="1"/>
  <c r="K707" i="9" a="1"/>
  <c r="K707" i="9" s="1"/>
  <c r="L707" i="9"/>
  <c r="G706" i="9" a="1"/>
  <c r="G706" i="9" s="1"/>
  <c r="J706" i="9" a="1"/>
  <c r="J706" i="9" s="1"/>
  <c r="K706" i="9" a="1"/>
  <c r="K706" i="9" s="1"/>
  <c r="G705" i="9" a="1"/>
  <c r="G705" i="9" s="1"/>
  <c r="H705" i="9"/>
  <c r="J705" i="9" a="1"/>
  <c r="J705" i="9" s="1"/>
  <c r="L705" i="9"/>
  <c r="H704" i="9"/>
  <c r="J704" i="9" a="1"/>
  <c r="J704" i="9" s="1"/>
  <c r="L704" i="9"/>
  <c r="G703" i="9" a="1"/>
  <c r="G703" i="9" s="1"/>
  <c r="H703" i="9"/>
  <c r="J703" i="9" a="1"/>
  <c r="J703" i="9" s="1"/>
  <c r="L703" i="9"/>
  <c r="G702" i="9" a="1"/>
  <c r="G702" i="9" s="1"/>
  <c r="H702" i="9"/>
  <c r="J702" i="9" a="1"/>
  <c r="J702" i="9" s="1"/>
  <c r="L702" i="9"/>
  <c r="G701" i="9" a="1"/>
  <c r="G701" i="9" s="1"/>
  <c r="H701" i="9"/>
  <c r="J701" i="9" a="1"/>
  <c r="J701" i="9" s="1"/>
  <c r="L701" i="9"/>
  <c r="G700" i="9" a="1"/>
  <c r="G700" i="9" s="1"/>
  <c r="H700" i="9"/>
  <c r="J700" i="9" a="1"/>
  <c r="J700" i="9" s="1"/>
  <c r="L700" i="9"/>
  <c r="G699" i="9" a="1"/>
  <c r="G699" i="9" s="1"/>
  <c r="H699" i="9"/>
  <c r="J699" i="9" a="1"/>
  <c r="J699" i="9" s="1"/>
  <c r="L699" i="9"/>
  <c r="G698" i="9" a="1"/>
  <c r="G698" i="9" s="1"/>
  <c r="H698" i="9"/>
  <c r="J698" i="9" a="1"/>
  <c r="J698" i="9" s="1"/>
  <c r="L698" i="9"/>
  <c r="G697" i="9" a="1"/>
  <c r="G697" i="9" s="1"/>
  <c r="H697" i="9"/>
  <c r="J697" i="9" a="1"/>
  <c r="J697" i="9" s="1"/>
  <c r="L697" i="9"/>
  <c r="G696" i="9" a="1"/>
  <c r="G696" i="9" s="1"/>
  <c r="H696" i="9"/>
  <c r="J696" i="9" a="1"/>
  <c r="J696" i="9" s="1"/>
  <c r="L696" i="9"/>
  <c r="G695" i="9" a="1"/>
  <c r="G695" i="9" s="1"/>
  <c r="H695" i="9"/>
  <c r="J695" i="9" a="1"/>
  <c r="J695" i="9" s="1"/>
  <c r="L695" i="9"/>
  <c r="G694" i="9" a="1"/>
  <c r="G694" i="9" s="1"/>
  <c r="H694" i="9"/>
  <c r="J694" i="9" a="1"/>
  <c r="J694" i="9" s="1"/>
  <c r="K694" i="9" a="1"/>
  <c r="K694" i="9" s="1"/>
  <c r="L694" i="9"/>
  <c r="G693" i="9" a="1"/>
  <c r="G693" i="9" s="1"/>
  <c r="J693" i="9" a="1"/>
  <c r="J693" i="9" s="1"/>
  <c r="K693" i="9" a="1"/>
  <c r="K693" i="9" s="1"/>
  <c r="G692" i="9" a="1"/>
  <c r="G692" i="9" s="1"/>
  <c r="H692" i="9"/>
  <c r="J692" i="9" a="1"/>
  <c r="J692" i="9" s="1"/>
  <c r="L692" i="9"/>
  <c r="G691" i="9" a="1"/>
  <c r="G691" i="9" s="1"/>
  <c r="H691" i="9"/>
  <c r="J691" i="9" a="1"/>
  <c r="J691" i="9" s="1"/>
  <c r="L691" i="9"/>
  <c r="G690" i="9" a="1"/>
  <c r="G690" i="9" s="1"/>
  <c r="H690" i="9"/>
  <c r="J690" i="9" a="1"/>
  <c r="J690" i="9" s="1"/>
  <c r="L690" i="9"/>
  <c r="G689" i="9" a="1"/>
  <c r="G689" i="9" s="1"/>
  <c r="H689" i="9"/>
  <c r="J689" i="9" a="1"/>
  <c r="J689" i="9" s="1"/>
  <c r="L689" i="9"/>
  <c r="G688" i="9" a="1"/>
  <c r="G688" i="9" s="1"/>
  <c r="H688" i="9"/>
  <c r="J688" i="9" a="1"/>
  <c r="J688" i="9" s="1"/>
  <c r="L688" i="9"/>
  <c r="G687" i="9" a="1"/>
  <c r="G687" i="9" s="1"/>
  <c r="H687" i="9"/>
  <c r="J687" i="9" a="1"/>
  <c r="J687" i="9" s="1"/>
  <c r="L687" i="9"/>
  <c r="G686" i="9" a="1"/>
  <c r="G686" i="9" s="1"/>
  <c r="H686" i="9"/>
  <c r="J686" i="9" a="1"/>
  <c r="J686" i="9" s="1"/>
  <c r="L686" i="9"/>
  <c r="G685" i="9" a="1"/>
  <c r="G685" i="9" s="1"/>
  <c r="H685" i="9"/>
  <c r="J685" i="9" a="1"/>
  <c r="J685" i="9" s="1"/>
  <c r="L685" i="9"/>
  <c r="G684" i="9" a="1"/>
  <c r="G684" i="9" s="1"/>
  <c r="H684" i="9"/>
  <c r="J684" i="9" a="1"/>
  <c r="J684" i="9" s="1"/>
  <c r="L684" i="9"/>
  <c r="G683" i="9" a="1"/>
  <c r="G683" i="9" s="1"/>
  <c r="H683" i="9"/>
  <c r="J683" i="9" a="1"/>
  <c r="J683" i="9" s="1"/>
  <c r="K683" i="9" a="1"/>
  <c r="K683" i="9" s="1"/>
  <c r="L683" i="9"/>
  <c r="G682" i="9" a="1"/>
  <c r="G682" i="9" s="1"/>
  <c r="J682" i="9" a="1"/>
  <c r="J682" i="9" s="1"/>
  <c r="K682" i="9" a="1"/>
  <c r="K682" i="9" s="1"/>
  <c r="G681" i="9" a="1"/>
  <c r="G681" i="9" s="1"/>
  <c r="H681" i="9"/>
  <c r="J681" i="9" a="1"/>
  <c r="J681" i="9" s="1"/>
  <c r="L681" i="9"/>
  <c r="G680" i="9" a="1"/>
  <c r="G680" i="9" s="1"/>
  <c r="H680" i="9"/>
  <c r="J680" i="9" a="1"/>
  <c r="J680" i="9" s="1"/>
  <c r="L680" i="9"/>
  <c r="G679" i="9" a="1"/>
  <c r="G679" i="9" s="1"/>
  <c r="H679" i="9"/>
  <c r="J679" i="9" a="1"/>
  <c r="J679" i="9" s="1"/>
  <c r="L679" i="9"/>
  <c r="G678" i="9" a="1"/>
  <c r="G678" i="9" s="1"/>
  <c r="H678" i="9"/>
  <c r="J678" i="9" a="1"/>
  <c r="J678" i="9" s="1"/>
  <c r="L678" i="9"/>
  <c r="G677" i="9" a="1"/>
  <c r="G677" i="9" s="1"/>
  <c r="H677" i="9"/>
  <c r="J677" i="9" a="1"/>
  <c r="J677" i="9" s="1"/>
  <c r="L677" i="9"/>
  <c r="G4" i="11" a="1"/>
  <c r="G4" i="11" s="1"/>
  <c r="G5" i="11" a="1"/>
  <c r="G5" i="11" s="1"/>
  <c r="G6" i="11" a="1"/>
  <c r="G6" i="11" s="1"/>
  <c r="G7" i="11" a="1"/>
  <c r="G7" i="11" s="1"/>
  <c r="G8" i="11" a="1"/>
  <c r="G8" i="11" s="1"/>
  <c r="G9" i="11" a="1"/>
  <c r="G9" i="11" s="1"/>
  <c r="G10" i="11" a="1"/>
  <c r="G10" i="11" s="1"/>
  <c r="G11" i="11" a="1"/>
  <c r="G11" i="11" s="1"/>
  <c r="G12" i="11" a="1"/>
  <c r="G12" i="11" s="1"/>
  <c r="G13" i="11" a="1"/>
  <c r="G13" i="11" s="1"/>
  <c r="G14" i="11" a="1"/>
  <c r="G14" i="11" s="1"/>
  <c r="G15" i="11" a="1"/>
  <c r="G15" i="11" s="1"/>
  <c r="G16" i="11" a="1"/>
  <c r="G16" i="11" s="1"/>
  <c r="G17" i="11" a="1"/>
  <c r="G17" i="11" s="1"/>
  <c r="G18" i="11" a="1"/>
  <c r="G18" i="11" s="1"/>
  <c r="G19" i="11" a="1"/>
  <c r="G19" i="11" s="1"/>
  <c r="G20" i="11" a="1"/>
  <c r="G20" i="11" s="1"/>
  <c r="G21" i="11" a="1"/>
  <c r="G21" i="11" s="1"/>
  <c r="G22" i="11" a="1"/>
  <c r="G22" i="11" s="1"/>
  <c r="G23" i="11" a="1"/>
  <c r="G23" i="11" s="1"/>
  <c r="G24" i="11" a="1"/>
  <c r="G24" i="11" s="1"/>
  <c r="G25" i="11" a="1"/>
  <c r="G25" i="11" s="1"/>
  <c r="G26" i="11" a="1"/>
  <c r="G26" i="11" s="1"/>
  <c r="G27" i="11" a="1"/>
  <c r="G27" i="11" s="1"/>
  <c r="G28" i="11" a="1"/>
  <c r="G28" i="11" s="1"/>
  <c r="G29" i="11" a="1"/>
  <c r="G29" i="11" s="1"/>
  <c r="G30" i="11" a="1"/>
  <c r="G30" i="11" s="1"/>
  <c r="G31" i="11" a="1"/>
  <c r="G31" i="11" s="1"/>
  <c r="G32" i="11" a="1"/>
  <c r="G32" i="11" s="1"/>
  <c r="G33" i="11" a="1"/>
  <c r="G33" i="11" s="1"/>
  <c r="G34" i="11" a="1"/>
  <c r="G34" i="11" s="1"/>
  <c r="G35" i="11" a="1"/>
  <c r="G35" i="11" s="1"/>
  <c r="G36" i="11" a="1"/>
  <c r="G36" i="11" s="1"/>
  <c r="G37" i="11" a="1"/>
  <c r="G37" i="11" s="1"/>
  <c r="G38" i="11" a="1"/>
  <c r="G38" i="11" s="1"/>
  <c r="G39" i="11" a="1"/>
  <c r="G39" i="11" s="1"/>
  <c r="G40" i="11" a="1"/>
  <c r="G40" i="11" s="1"/>
  <c r="G41" i="11" a="1"/>
  <c r="G41" i="11" s="1"/>
  <c r="G42" i="11" a="1"/>
  <c r="G42" i="11" s="1"/>
  <c r="G43" i="11" a="1"/>
  <c r="G43" i="11" s="1"/>
  <c r="G44" i="11" a="1"/>
  <c r="G44" i="11" s="1"/>
  <c r="G45" i="11" a="1"/>
  <c r="G45" i="11" s="1"/>
  <c r="G46" i="11" a="1"/>
  <c r="G46" i="11" s="1"/>
  <c r="G47" i="11" a="1"/>
  <c r="G47" i="11" s="1"/>
  <c r="G48" i="11" a="1"/>
  <c r="G48" i="11" s="1"/>
  <c r="G49" i="11" a="1"/>
  <c r="G49" i="11" s="1"/>
  <c r="G50" i="11" a="1"/>
  <c r="G50" i="11" s="1"/>
  <c r="G51" i="11" a="1"/>
  <c r="G51" i="11" s="1"/>
  <c r="G53" i="11" a="1"/>
  <c r="G53" i="11" s="1"/>
  <c r="G54" i="11" a="1"/>
  <c r="G54" i="11" s="1"/>
  <c r="G55" i="11" a="1"/>
  <c r="G55" i="11" s="1"/>
  <c r="G56" i="11" a="1"/>
  <c r="G56" i="11" s="1"/>
  <c r="G57" i="11" a="1"/>
  <c r="G57" i="11" s="1"/>
  <c r="G59" i="11" a="1"/>
  <c r="G59" i="11" s="1"/>
  <c r="G60" i="11" a="1"/>
  <c r="G60" i="11" s="1"/>
  <c r="G61" i="11" a="1"/>
  <c r="G61" i="11" s="1"/>
  <c r="G62" i="11" a="1"/>
  <c r="G62" i="11" s="1"/>
  <c r="G63" i="11" a="1"/>
  <c r="G63" i="11" s="1"/>
  <c r="G64" i="11" a="1"/>
  <c r="G64" i="11" s="1"/>
  <c r="G65" i="11" a="1"/>
  <c r="G65" i="11" s="1"/>
  <c r="G66" i="11" a="1"/>
  <c r="G66" i="11" s="1"/>
  <c r="G67" i="11" a="1"/>
  <c r="G67" i="11" s="1"/>
  <c r="G68" i="11" a="1"/>
  <c r="G68" i="11" s="1"/>
  <c r="G69" i="11" a="1"/>
  <c r="G69" i="11" s="1"/>
  <c r="G70" i="11" a="1"/>
  <c r="G70" i="11" s="1"/>
  <c r="G71" i="11" a="1"/>
  <c r="G71" i="11" s="1"/>
  <c r="G72" i="11" a="1"/>
  <c r="G72" i="11" s="1"/>
  <c r="G73" i="11" a="1"/>
  <c r="G73" i="11" s="1"/>
  <c r="G74" i="11" a="1"/>
  <c r="G74" i="11" s="1"/>
  <c r="G75" i="11" a="1"/>
  <c r="G75" i="11" s="1"/>
  <c r="G76" i="11" a="1"/>
  <c r="G76" i="11" s="1"/>
  <c r="G77" i="11" a="1"/>
  <c r="G77" i="11" s="1"/>
  <c r="G78" i="11" a="1"/>
  <c r="G78" i="11" s="1"/>
  <c r="G79" i="11" a="1"/>
  <c r="G79" i="11" s="1"/>
  <c r="G80" i="11" a="1"/>
  <c r="G80" i="11" s="1"/>
  <c r="G81" i="11" a="1"/>
  <c r="G81" i="11" s="1"/>
  <c r="G82" i="11" a="1"/>
  <c r="G82" i="11" s="1"/>
  <c r="G83" i="11" a="1"/>
  <c r="G83" i="11" s="1"/>
  <c r="G84" i="11" a="1"/>
  <c r="G84" i="11" s="1"/>
  <c r="G85" i="11" a="1"/>
  <c r="G85" i="11" s="1"/>
  <c r="G86" i="11" a="1"/>
  <c r="G86" i="11" s="1"/>
  <c r="G87" i="11" a="1"/>
  <c r="G87" i="11" s="1"/>
  <c r="G88" i="11" a="1"/>
  <c r="G88" i="11" s="1"/>
  <c r="G89" i="11" a="1"/>
  <c r="G89" i="11" s="1"/>
  <c r="G90" i="11" a="1"/>
  <c r="G90" i="11" s="1"/>
  <c r="G91" i="11" a="1"/>
  <c r="G91" i="11" s="1"/>
  <c r="G92" i="11" a="1"/>
  <c r="G92" i="11" s="1"/>
  <c r="G93" i="11" a="1"/>
  <c r="G93" i="11" s="1"/>
  <c r="G94" i="11" a="1"/>
  <c r="G94" i="11" s="1"/>
  <c r="G95" i="11" a="1"/>
  <c r="G95" i="11" s="1"/>
  <c r="G96" i="11" a="1"/>
  <c r="G96" i="11" s="1"/>
  <c r="G97" i="11" a="1"/>
  <c r="G97" i="11" s="1"/>
  <c r="G98" i="11" a="1"/>
  <c r="G98" i="11" s="1"/>
  <c r="G99" i="11" a="1"/>
  <c r="G99" i="11" s="1"/>
  <c r="G100" i="11" a="1"/>
  <c r="G100" i="11" s="1"/>
  <c r="G101" i="11" a="1"/>
  <c r="G101" i="11" s="1"/>
  <c r="G102" i="11" a="1"/>
  <c r="G102" i="11" s="1"/>
  <c r="G103" i="11" a="1"/>
  <c r="G103" i="11" s="1"/>
  <c r="G104" i="11" a="1"/>
  <c r="G104" i="11" s="1"/>
  <c r="G105" i="11" a="1"/>
  <c r="G105" i="11" s="1"/>
  <c r="G106" i="11" a="1"/>
  <c r="G106" i="11" s="1"/>
  <c r="G107" i="11" a="1"/>
  <c r="G107" i="11" s="1"/>
  <c r="G108" i="11" a="1"/>
  <c r="G108" i="11" s="1"/>
  <c r="G109" i="11" a="1"/>
  <c r="G109" i="11" s="1"/>
  <c r="G110" i="11" a="1"/>
  <c r="G110" i="11" s="1"/>
  <c r="G111" i="11" a="1"/>
  <c r="G111" i="11" s="1"/>
  <c r="G112" i="11" a="1"/>
  <c r="G112" i="11" s="1"/>
  <c r="G113" i="11" a="1"/>
  <c r="G113" i="11" s="1"/>
  <c r="G114" i="11" a="1"/>
  <c r="G114" i="11" s="1"/>
  <c r="G115" i="11" a="1"/>
  <c r="G115" i="11" s="1"/>
  <c r="G116" i="11" a="1"/>
  <c r="G116" i="11" s="1"/>
  <c r="G117" i="11" a="1"/>
  <c r="G117" i="11" s="1"/>
  <c r="G118" i="11" a="1"/>
  <c r="G118" i="11" s="1"/>
  <c r="G119" i="11" a="1"/>
  <c r="G119" i="11" s="1"/>
  <c r="G120" i="11" a="1"/>
  <c r="G120" i="11" s="1"/>
  <c r="G121" i="11" a="1"/>
  <c r="G121" i="11" s="1"/>
  <c r="G122" i="11" a="1"/>
  <c r="G122" i="11" s="1"/>
  <c r="G123" i="11" a="1"/>
  <c r="G123" i="11" s="1"/>
  <c r="G124" i="11" a="1"/>
  <c r="G124" i="11" s="1"/>
  <c r="G125" i="11" a="1"/>
  <c r="G125" i="11" s="1"/>
  <c r="G126" i="11" a="1"/>
  <c r="G126" i="11" s="1"/>
  <c r="G127" i="11" a="1"/>
  <c r="G127" i="11" s="1"/>
  <c r="G128" i="11" a="1"/>
  <c r="G128" i="11" s="1"/>
  <c r="G129" i="11" a="1"/>
  <c r="G129" i="11" s="1"/>
  <c r="G130" i="11" a="1"/>
  <c r="G130" i="11" s="1"/>
  <c r="G131" i="11" a="1"/>
  <c r="G131" i="11" s="1"/>
  <c r="G132" i="11" a="1"/>
  <c r="G132" i="11" s="1"/>
  <c r="G133" i="11" a="1"/>
  <c r="G133" i="11" s="1"/>
  <c r="G134" i="11" a="1"/>
  <c r="G134" i="11" s="1"/>
  <c r="G135" i="11" a="1"/>
  <c r="G135" i="11" s="1"/>
  <c r="G136" i="11" a="1"/>
  <c r="G136" i="11" s="1"/>
  <c r="G137" i="11" a="1"/>
  <c r="G137" i="11" s="1"/>
  <c r="G138" i="11" a="1"/>
  <c r="G138" i="11" s="1"/>
  <c r="G139" i="11" a="1"/>
  <c r="G139" i="11" s="1"/>
  <c r="G140" i="11" a="1"/>
  <c r="G140" i="11" s="1"/>
  <c r="G141" i="11" a="1"/>
  <c r="G141" i="11" s="1"/>
  <c r="G142" i="11" a="1"/>
  <c r="G142" i="11" s="1"/>
  <c r="G143" i="11" a="1"/>
  <c r="G143" i="11" s="1"/>
  <c r="G144" i="11" a="1"/>
  <c r="G144" i="11" s="1"/>
  <c r="G145" i="11" a="1"/>
  <c r="G145" i="11" s="1"/>
  <c r="G146" i="11" a="1"/>
  <c r="G146" i="11" s="1"/>
  <c r="G147" i="11" a="1"/>
  <c r="G147" i="11" s="1"/>
  <c r="G148" i="11" a="1"/>
  <c r="G148" i="11" s="1"/>
  <c r="G149" i="11" a="1"/>
  <c r="G149" i="11" s="1"/>
  <c r="G150" i="11" a="1"/>
  <c r="G150" i="11" s="1"/>
  <c r="G151" i="11" a="1"/>
  <c r="G151" i="11" s="1"/>
  <c r="G152" i="11" a="1"/>
  <c r="G152" i="11" s="1"/>
  <c r="G153" i="11" a="1"/>
  <c r="G153" i="11" s="1"/>
  <c r="G154" i="11" a="1"/>
  <c r="G154" i="11" s="1"/>
  <c r="G155" i="11" a="1"/>
  <c r="G155" i="11" s="1"/>
  <c r="G156" i="11" a="1"/>
  <c r="G156" i="11" s="1"/>
  <c r="G157" i="11" a="1"/>
  <c r="G157" i="11" s="1"/>
  <c r="G158" i="11" a="1"/>
  <c r="G158" i="11" s="1"/>
  <c r="G159" i="11" a="1"/>
  <c r="G159" i="11" s="1"/>
  <c r="G160" i="11" a="1"/>
  <c r="G160" i="11" s="1"/>
  <c r="G161" i="11" a="1"/>
  <c r="G161" i="11" s="1"/>
  <c r="G162" i="11" a="1"/>
  <c r="G162" i="11" s="1"/>
  <c r="G163" i="11" a="1"/>
  <c r="G163" i="11" s="1"/>
  <c r="G164" i="11" a="1"/>
  <c r="G164" i="11" s="1"/>
  <c r="G165" i="11" a="1"/>
  <c r="G165" i="11" s="1"/>
  <c r="G166" i="11" a="1"/>
  <c r="G166" i="11" s="1"/>
  <c r="G167" i="11" a="1"/>
  <c r="G167" i="11" s="1"/>
  <c r="G168" i="11" a="1"/>
  <c r="G168" i="11" s="1"/>
  <c r="G169" i="11" a="1"/>
  <c r="G169" i="11" s="1"/>
  <c r="G170" i="11" a="1"/>
  <c r="G170" i="11" s="1"/>
  <c r="G171" i="11" a="1"/>
  <c r="G171" i="11" s="1"/>
  <c r="G172" i="11" a="1"/>
  <c r="G172" i="11" s="1"/>
  <c r="G173" i="11" a="1"/>
  <c r="G173" i="11" s="1"/>
  <c r="G174" i="11" a="1"/>
  <c r="G174" i="11" s="1"/>
  <c r="G175" i="11" a="1"/>
  <c r="G175" i="11" s="1"/>
  <c r="G176" i="11" a="1"/>
  <c r="G176" i="11" s="1"/>
  <c r="G177" i="11" a="1"/>
  <c r="G177" i="11" s="1"/>
  <c r="G178" i="11" a="1"/>
  <c r="G178" i="11" s="1"/>
  <c r="G179" i="11" a="1"/>
  <c r="G179" i="11" s="1"/>
  <c r="G180" i="11" a="1"/>
  <c r="G180" i="11" s="1"/>
  <c r="G181" i="11" a="1"/>
  <c r="G181" i="11" s="1"/>
  <c r="G182" i="11" a="1"/>
  <c r="G182" i="11" s="1"/>
  <c r="G183" i="11" a="1"/>
  <c r="G183" i="11" s="1"/>
  <c r="G184" i="11" a="1"/>
  <c r="G184" i="11" s="1"/>
  <c r="G185" i="11" a="1"/>
  <c r="G185" i="11" s="1"/>
  <c r="G186" i="11" a="1"/>
  <c r="G186" i="11" s="1"/>
  <c r="G187" i="11" a="1"/>
  <c r="G187" i="11" s="1"/>
  <c r="G188" i="11" a="1"/>
  <c r="G188" i="11" s="1"/>
  <c r="G189" i="11" a="1"/>
  <c r="G189" i="11" s="1"/>
  <c r="G190" i="11" a="1"/>
  <c r="G190" i="11" s="1"/>
  <c r="G191" i="11" a="1"/>
  <c r="G191" i="11" s="1"/>
  <c r="G192" i="11" a="1"/>
  <c r="G192" i="11" s="1"/>
  <c r="G193" i="11" a="1"/>
  <c r="G193" i="11" s="1"/>
  <c r="G194" i="11" a="1"/>
  <c r="G194" i="11" s="1"/>
  <c r="G195" i="11" a="1"/>
  <c r="G195" i="11" s="1"/>
  <c r="G196" i="11" a="1"/>
  <c r="G196" i="11" s="1"/>
  <c r="G197" i="11" a="1"/>
  <c r="G197" i="11" s="1"/>
  <c r="G198" i="11" a="1"/>
  <c r="G198" i="11" s="1"/>
  <c r="G199" i="11" a="1"/>
  <c r="G199" i="11" s="1"/>
  <c r="G200" i="11" a="1"/>
  <c r="G200" i="11" s="1"/>
  <c r="G201" i="11" a="1"/>
  <c r="G201" i="11" s="1"/>
  <c r="G202" i="11" a="1"/>
  <c r="G202" i="11" s="1"/>
  <c r="G203" i="11" a="1"/>
  <c r="G203" i="11" s="1"/>
  <c r="G204" i="11" a="1"/>
  <c r="G204" i="11" s="1"/>
  <c r="G205" i="11" a="1"/>
  <c r="G205" i="11" s="1"/>
  <c r="G206" i="11" a="1"/>
  <c r="G206" i="11" s="1"/>
  <c r="G207" i="11" a="1"/>
  <c r="G207" i="11" s="1"/>
  <c r="G208" i="11" a="1"/>
  <c r="G208" i="11" s="1"/>
  <c r="G209" i="11" a="1"/>
  <c r="G209" i="11" s="1"/>
  <c r="G210" i="11" a="1"/>
  <c r="G210" i="11" s="1"/>
  <c r="G211" i="11" a="1"/>
  <c r="G211" i="11" s="1"/>
  <c r="G212" i="11" a="1"/>
  <c r="G212" i="11" s="1"/>
  <c r="G213" i="11" a="1"/>
  <c r="G213" i="11" s="1"/>
  <c r="G214" i="11" a="1"/>
  <c r="G214" i="11" s="1"/>
  <c r="G215" i="11" a="1"/>
  <c r="G215" i="11" s="1"/>
  <c r="G216" i="11" a="1"/>
  <c r="G216" i="11" s="1"/>
  <c r="G217" i="11" a="1"/>
  <c r="G217" i="11" s="1"/>
  <c r="G218" i="11" a="1"/>
  <c r="G218" i="11" s="1"/>
  <c r="G219" i="11" a="1"/>
  <c r="G219" i="11" s="1"/>
  <c r="G220" i="11" a="1"/>
  <c r="G220" i="11" s="1"/>
  <c r="H4" i="11"/>
  <c r="H6" i="11"/>
  <c r="H7" i="11"/>
  <c r="H8" i="11"/>
  <c r="H9" i="11"/>
  <c r="H10" i="11"/>
  <c r="H11" i="11"/>
  <c r="H12" i="11"/>
  <c r="H13" i="11"/>
  <c r="H14" i="11"/>
  <c r="H16" i="11"/>
  <c r="H17" i="11"/>
  <c r="H18" i="11"/>
  <c r="H19" i="11"/>
  <c r="H20" i="11"/>
  <c r="H21" i="11"/>
  <c r="H22" i="11"/>
  <c r="H23" i="11"/>
  <c r="H24" i="11"/>
  <c r="H25" i="11"/>
  <c r="H26" i="11"/>
  <c r="H28" i="11"/>
  <c r="H29" i="11"/>
  <c r="H30" i="11"/>
  <c r="H32" i="11"/>
  <c r="H33" i="11"/>
  <c r="H34" i="11"/>
  <c r="H36" i="11"/>
  <c r="H37" i="11"/>
  <c r="H38" i="11"/>
  <c r="H39" i="11"/>
  <c r="H40" i="11"/>
  <c r="H41" i="11"/>
  <c r="H42" i="11"/>
  <c r="H43" i="11"/>
  <c r="H44" i="11"/>
  <c r="H46" i="11"/>
  <c r="H47" i="11"/>
  <c r="H48" i="11"/>
  <c r="H49" i="11"/>
  <c r="H50" i="11"/>
  <c r="H51" i="11"/>
  <c r="H53" i="11"/>
  <c r="H54" i="11"/>
  <c r="H55" i="11"/>
  <c r="H56" i="11"/>
  <c r="H57" i="11"/>
  <c r="H60" i="11"/>
  <c r="H61" i="11"/>
  <c r="H62" i="11"/>
  <c r="H64" i="11"/>
  <c r="H65" i="11"/>
  <c r="H66" i="11"/>
  <c r="H68" i="11"/>
  <c r="H69" i="11"/>
  <c r="H70" i="11"/>
  <c r="H71" i="11"/>
  <c r="H72" i="11"/>
  <c r="H74" i="11"/>
  <c r="H75" i="11"/>
  <c r="H76" i="11"/>
  <c r="H77" i="11"/>
  <c r="H78" i="11"/>
  <c r="H79" i="11"/>
  <c r="H80" i="11"/>
  <c r="H81" i="11"/>
  <c r="H82" i="11"/>
  <c r="H84" i="11"/>
  <c r="H85" i="11"/>
  <c r="H86" i="11"/>
  <c r="H88" i="11"/>
  <c r="H89" i="11"/>
  <c r="H90" i="11"/>
  <c r="H91" i="11"/>
  <c r="H92" i="11"/>
  <c r="H94" i="11"/>
  <c r="H95" i="11"/>
  <c r="H96" i="11"/>
  <c r="H97" i="11"/>
  <c r="H98" i="11"/>
  <c r="H99" i="11"/>
  <c r="H100" i="11"/>
  <c r="H101" i="11"/>
  <c r="H102" i="11"/>
  <c r="H104" i="11"/>
  <c r="H105" i="11"/>
  <c r="H106" i="11"/>
  <c r="H107" i="11"/>
  <c r="H108" i="11"/>
  <c r="H109" i="11"/>
  <c r="H110" i="11"/>
  <c r="H111" i="11"/>
  <c r="H112" i="11"/>
  <c r="H114" i="11"/>
  <c r="H115" i="11"/>
  <c r="H116" i="11"/>
  <c r="H117" i="11"/>
  <c r="H118" i="11"/>
  <c r="H119" i="11"/>
  <c r="H120" i="11"/>
  <c r="H122" i="11"/>
  <c r="H123" i="11"/>
  <c r="H124" i="11"/>
  <c r="H126" i="11"/>
  <c r="H127" i="11"/>
  <c r="H128" i="11"/>
  <c r="H129" i="11"/>
  <c r="H130" i="11"/>
  <c r="H131" i="11"/>
  <c r="H132" i="11"/>
  <c r="H133" i="11"/>
  <c r="H134" i="11"/>
  <c r="H135" i="11"/>
  <c r="H136" i="11"/>
  <c r="H138" i="11"/>
  <c r="H139" i="11"/>
  <c r="H140" i="11"/>
  <c r="H142" i="11"/>
  <c r="H143" i="11"/>
  <c r="H144" i="11"/>
  <c r="H145" i="11"/>
  <c r="H146" i="11"/>
  <c r="H148" i="11"/>
  <c r="H149" i="11"/>
  <c r="H150" i="11"/>
  <c r="H151" i="11"/>
  <c r="H152" i="11"/>
  <c r="H153" i="11"/>
  <c r="H154" i="11"/>
  <c r="H155" i="11"/>
  <c r="H156" i="11"/>
  <c r="H158" i="11"/>
  <c r="H159" i="11"/>
  <c r="H160" i="11"/>
  <c r="H162" i="11"/>
  <c r="H163" i="11"/>
  <c r="H164" i="11"/>
  <c r="H166" i="11"/>
  <c r="H167" i="11"/>
  <c r="H168" i="11"/>
  <c r="H169" i="11"/>
  <c r="H170" i="11"/>
  <c r="H171" i="11"/>
  <c r="H172" i="11"/>
  <c r="H173" i="11"/>
  <c r="H174" i="11"/>
  <c r="H175" i="11"/>
  <c r="H176" i="11"/>
  <c r="H178" i="11"/>
  <c r="H179" i="11"/>
  <c r="H180" i="11"/>
  <c r="H181" i="11"/>
  <c r="H182" i="11"/>
  <c r="H183" i="11"/>
  <c r="H184" i="11"/>
  <c r="H185" i="11"/>
  <c r="H186" i="11"/>
  <c r="H188" i="11"/>
  <c r="H189" i="11"/>
  <c r="H190" i="11"/>
  <c r="H192" i="11"/>
  <c r="H193" i="11"/>
  <c r="H194" i="11"/>
  <c r="H196" i="11"/>
  <c r="H197" i="11"/>
  <c r="H198" i="11"/>
  <c r="H199" i="11"/>
  <c r="H200" i="11"/>
  <c r="H201" i="11"/>
  <c r="H202" i="11"/>
  <c r="H203" i="11"/>
  <c r="H204" i="11"/>
  <c r="H206" i="11"/>
  <c r="H207" i="11"/>
  <c r="H208" i="11"/>
  <c r="H209" i="11"/>
  <c r="H210" i="11"/>
  <c r="H211" i="11"/>
  <c r="H212" i="11"/>
  <c r="H213" i="11"/>
  <c r="H214" i="11"/>
  <c r="H215" i="11"/>
  <c r="H217" i="11"/>
  <c r="H218" i="11"/>
  <c r="H219" i="11"/>
  <c r="J4" i="11"/>
  <c r="J6" i="11"/>
  <c r="J7" i="11"/>
  <c r="J8" i="11"/>
  <c r="J9" i="11"/>
  <c r="J10" i="11"/>
  <c r="J11" i="11"/>
  <c r="J12" i="11"/>
  <c r="J13" i="11"/>
  <c r="J14" i="11"/>
  <c r="J16" i="11"/>
  <c r="J17" i="11"/>
  <c r="J18" i="11"/>
  <c r="J19" i="11"/>
  <c r="J20" i="11"/>
  <c r="J21" i="11"/>
  <c r="J22" i="11"/>
  <c r="J23" i="11"/>
  <c r="J24" i="11"/>
  <c r="J25" i="11"/>
  <c r="J26" i="11"/>
  <c r="J28" i="11"/>
  <c r="J29" i="11"/>
  <c r="J30" i="11"/>
  <c r="J32" i="11"/>
  <c r="J33" i="11"/>
  <c r="J34" i="11"/>
  <c r="J36" i="11"/>
  <c r="J37" i="11"/>
  <c r="J38" i="11"/>
  <c r="J39" i="11"/>
  <c r="J40" i="11"/>
  <c r="J41" i="11"/>
  <c r="J42" i="11"/>
  <c r="J43" i="11"/>
  <c r="J44" i="11"/>
  <c r="J46" i="11"/>
  <c r="J47" i="11"/>
  <c r="J48" i="11"/>
  <c r="J49" i="11"/>
  <c r="J50" i="11"/>
  <c r="J51" i="11"/>
  <c r="J53" i="11"/>
  <c r="J54" i="11"/>
  <c r="J55" i="11"/>
  <c r="J56" i="11"/>
  <c r="J57" i="11"/>
  <c r="J60" i="11"/>
  <c r="J61" i="11"/>
  <c r="J62" i="11"/>
  <c r="J64" i="11"/>
  <c r="J65" i="11"/>
  <c r="J66" i="11"/>
  <c r="J68" i="11"/>
  <c r="J69" i="11"/>
  <c r="J70" i="11"/>
  <c r="J71" i="11"/>
  <c r="J72" i="11"/>
  <c r="J74" i="11"/>
  <c r="J75" i="11"/>
  <c r="J76" i="11"/>
  <c r="J77" i="11"/>
  <c r="J78" i="11"/>
  <c r="J79" i="11"/>
  <c r="J80" i="11"/>
  <c r="J81" i="11"/>
  <c r="J82" i="11"/>
  <c r="J84" i="11"/>
  <c r="J85" i="11"/>
  <c r="J86" i="11"/>
  <c r="J88" i="11"/>
  <c r="J89" i="11"/>
  <c r="J90" i="11"/>
  <c r="J91" i="11"/>
  <c r="J92" i="11"/>
  <c r="J94" i="11"/>
  <c r="J95" i="11"/>
  <c r="J96" i="11"/>
  <c r="J97" i="11"/>
  <c r="J98" i="11"/>
  <c r="J99" i="11"/>
  <c r="J100" i="11"/>
  <c r="J101" i="11"/>
  <c r="J102" i="11"/>
  <c r="J104" i="11"/>
  <c r="J105" i="11"/>
  <c r="J106" i="11"/>
  <c r="J107" i="11"/>
  <c r="J108" i="11"/>
  <c r="J109" i="11"/>
  <c r="J110" i="11"/>
  <c r="J111" i="11"/>
  <c r="J112" i="11"/>
  <c r="J114" i="11"/>
  <c r="J115" i="11"/>
  <c r="J116" i="11"/>
  <c r="J117" i="11"/>
  <c r="J118" i="11"/>
  <c r="J119" i="11"/>
  <c r="J120" i="11"/>
  <c r="J122" i="11"/>
  <c r="J123" i="11"/>
  <c r="J124" i="11"/>
  <c r="J126" i="11"/>
  <c r="J127" i="11"/>
  <c r="J128" i="11"/>
  <c r="J129" i="11"/>
  <c r="J130" i="11"/>
  <c r="J131" i="11"/>
  <c r="J132" i="11"/>
  <c r="J133" i="11"/>
  <c r="J134" i="11"/>
  <c r="J135" i="11"/>
  <c r="J136" i="11"/>
  <c r="J138" i="11"/>
  <c r="J139" i="11"/>
  <c r="J140" i="11"/>
  <c r="J142" i="11"/>
  <c r="J143" i="11"/>
  <c r="J144" i="11"/>
  <c r="J145" i="11"/>
  <c r="J146" i="11"/>
  <c r="J148" i="11"/>
  <c r="J149" i="11"/>
  <c r="J150" i="11"/>
  <c r="J151" i="11"/>
  <c r="J152" i="11"/>
  <c r="J153" i="11"/>
  <c r="J154" i="11"/>
  <c r="J155" i="11"/>
  <c r="J156" i="11"/>
  <c r="J158" i="11"/>
  <c r="J159" i="11"/>
  <c r="J160" i="11"/>
  <c r="J162" i="11"/>
  <c r="J163" i="11"/>
  <c r="J164" i="11"/>
  <c r="J166" i="11"/>
  <c r="J167" i="11"/>
  <c r="J168" i="11"/>
  <c r="J169" i="11"/>
  <c r="J170" i="11"/>
  <c r="J171" i="11"/>
  <c r="J172" i="11"/>
  <c r="J173" i="11"/>
  <c r="J174" i="11"/>
  <c r="J175" i="11"/>
  <c r="J176" i="11"/>
  <c r="J178" i="11"/>
  <c r="J179" i="11"/>
  <c r="J180" i="11"/>
  <c r="J181" i="11"/>
  <c r="J182" i="11"/>
  <c r="J183" i="11"/>
  <c r="J184" i="11"/>
  <c r="J185" i="11"/>
  <c r="J186" i="11"/>
  <c r="J188" i="11"/>
  <c r="J189" i="11"/>
  <c r="J190" i="11"/>
  <c r="J192" i="11"/>
  <c r="J193" i="11"/>
  <c r="J194" i="11"/>
  <c r="J196" i="11"/>
  <c r="J197" i="11"/>
  <c r="J198" i="11"/>
  <c r="J199" i="11"/>
  <c r="J200" i="11"/>
  <c r="J201" i="11"/>
  <c r="J202" i="11"/>
  <c r="J203" i="11"/>
  <c r="J204" i="11"/>
  <c r="J206" i="11"/>
  <c r="J207" i="11"/>
  <c r="J208" i="11"/>
  <c r="J209" i="11"/>
  <c r="J210" i="11"/>
  <c r="J211" i="11"/>
  <c r="J212" i="11"/>
  <c r="J213" i="11"/>
  <c r="J214" i="11"/>
  <c r="J215" i="11"/>
  <c r="J217" i="11"/>
  <c r="J218" i="11"/>
  <c r="J219" i="11"/>
  <c r="K39" i="11"/>
  <c r="K49" i="11"/>
  <c r="K77" i="11"/>
  <c r="K97" i="11"/>
  <c r="K107" i="11"/>
  <c r="K131" i="11"/>
  <c r="K151" i="11"/>
  <c r="K169" i="11"/>
  <c r="K181" i="11"/>
  <c r="K199" i="11"/>
  <c r="K210" i="11"/>
  <c r="H903" i="9" l="1"/>
  <c r="K896" i="9" a="1"/>
  <c r="K896" i="9" s="1"/>
  <c r="K897" i="9" s="1" a="1"/>
  <c r="K897" i="9" s="1"/>
  <c r="K898" i="9" s="1" a="1"/>
  <c r="K898" i="9" s="1"/>
  <c r="K899" i="9" s="1" a="1"/>
  <c r="K899" i="9" s="1"/>
  <c r="K900" i="9" s="1" a="1"/>
  <c r="K900" i="9" s="1"/>
  <c r="K901" i="9" s="1" a="1"/>
  <c r="K901" i="9" s="1"/>
  <c r="K893" i="9" a="1"/>
  <c r="K893" i="9" s="1"/>
  <c r="H894" i="9"/>
  <c r="K884" i="9" a="1"/>
  <c r="K884" i="9" s="1"/>
  <c r="K885" i="9" s="1" a="1"/>
  <c r="K885" i="9" s="1"/>
  <c r="K886" i="9" s="1" a="1"/>
  <c r="K886" i="9" s="1"/>
  <c r="K887" i="9" s="1" a="1"/>
  <c r="K887" i="9" s="1"/>
  <c r="K888" i="9" s="1" a="1"/>
  <c r="K888" i="9" s="1"/>
  <c r="K889" i="9" s="1" a="1"/>
  <c r="K889" i="9" s="1"/>
  <c r="K890" i="9" s="1" a="1"/>
  <c r="K890" i="9" s="1"/>
  <c r="K891" i="9" s="1" a="1"/>
  <c r="K891" i="9" s="1"/>
  <c r="K892" i="9" s="1" a="1"/>
  <c r="K892" i="9" s="1"/>
  <c r="H882" i="9"/>
  <c r="K874" i="9" a="1"/>
  <c r="K874" i="9" s="1"/>
  <c r="K875" i="9" s="1" a="1"/>
  <c r="K875" i="9" s="1"/>
  <c r="K876" i="9" s="1" a="1"/>
  <c r="K876" i="9" s="1"/>
  <c r="K877" i="9" s="1" a="1"/>
  <c r="K877" i="9" s="1"/>
  <c r="K878" i="9" s="1" a="1"/>
  <c r="K878" i="9" s="1"/>
  <c r="K879" i="9" s="1" a="1"/>
  <c r="K879" i="9" s="1"/>
  <c r="K880" i="9" s="1" a="1"/>
  <c r="K880" i="9" s="1"/>
  <c r="K871" i="9" a="1"/>
  <c r="K871" i="9" s="1"/>
  <c r="H872" i="9"/>
  <c r="K867" i="9" a="1"/>
  <c r="K867" i="9" s="1"/>
  <c r="K868" i="9" s="1" a="1"/>
  <c r="K868" i="9" s="1"/>
  <c r="K869" i="9" s="1" a="1"/>
  <c r="K869" i="9" s="1"/>
  <c r="K870" i="9" s="1" a="1"/>
  <c r="K870" i="9" s="1"/>
  <c r="H865" i="9"/>
  <c r="K858" i="9" a="1"/>
  <c r="K858" i="9" s="1"/>
  <c r="K859" i="9" s="1" a="1"/>
  <c r="K859" i="9" s="1"/>
  <c r="K860" i="9" s="1" a="1"/>
  <c r="K860" i="9" s="1"/>
  <c r="K861" i="9" s="1" a="1"/>
  <c r="K861" i="9" s="1"/>
  <c r="K862" i="9" s="1" a="1"/>
  <c r="K862" i="9" s="1"/>
  <c r="K863" i="9" s="1" a="1"/>
  <c r="K863" i="9" s="1"/>
  <c r="H856" i="9"/>
  <c r="K851" i="9" a="1"/>
  <c r="K851" i="9" s="1"/>
  <c r="K852" i="9" s="1" a="1"/>
  <c r="K852" i="9" s="1"/>
  <c r="K853" i="9" s="1" a="1"/>
  <c r="K853" i="9" s="1"/>
  <c r="K854" i="9" s="1" a="1"/>
  <c r="K854" i="9" s="1"/>
  <c r="H849" i="9"/>
  <c r="K838" i="9" a="1"/>
  <c r="K838" i="9" s="1"/>
  <c r="K839" i="9" s="1" a="1"/>
  <c r="K839" i="9" s="1"/>
  <c r="K840" i="9" s="1" a="1"/>
  <c r="K840" i="9" s="1"/>
  <c r="K841" i="9" s="1" a="1"/>
  <c r="K841" i="9" s="1"/>
  <c r="K842" i="9" s="1" a="1"/>
  <c r="K842" i="9" s="1"/>
  <c r="K843" i="9" s="1" a="1"/>
  <c r="K843" i="9" s="1"/>
  <c r="K844" i="9" s="1" a="1"/>
  <c r="K844" i="9" s="1"/>
  <c r="K845" i="9" s="1" a="1"/>
  <c r="K845" i="9" s="1"/>
  <c r="K846" i="9" s="1" a="1"/>
  <c r="K846" i="9" s="1"/>
  <c r="K847" i="9" s="1" a="1"/>
  <c r="K847" i="9" s="1"/>
  <c r="H836" i="9"/>
  <c r="K826" i="9" a="1"/>
  <c r="K826" i="9" s="1"/>
  <c r="K827" i="9" s="1" a="1"/>
  <c r="K827" i="9" s="1"/>
  <c r="K828" i="9" s="1" a="1"/>
  <c r="K828" i="9" s="1"/>
  <c r="K829" i="9" s="1" a="1"/>
  <c r="K829" i="9" s="1"/>
  <c r="K830" i="9" s="1" a="1"/>
  <c r="K830" i="9" s="1"/>
  <c r="K831" i="9" s="1" a="1"/>
  <c r="K831" i="9" s="1"/>
  <c r="K832" i="9" s="1" a="1"/>
  <c r="K832" i="9" s="1"/>
  <c r="K833" i="9" s="1" a="1"/>
  <c r="K833" i="9" s="1"/>
  <c r="K834" i="9" s="1" a="1"/>
  <c r="K834" i="9" s="1"/>
  <c r="K823" i="9" a="1"/>
  <c r="K823" i="9" s="1"/>
  <c r="K819" i="9" a="1"/>
  <c r="K819" i="9" s="1"/>
  <c r="K820" i="9" s="1" a="1"/>
  <c r="K820" i="9" s="1"/>
  <c r="K821" i="9" s="1" a="1"/>
  <c r="K821" i="9" s="1"/>
  <c r="K822" i="9" s="1" a="1"/>
  <c r="K822" i="9" s="1"/>
  <c r="H824" i="9"/>
  <c r="H817" i="9"/>
  <c r="K805" i="9" a="1"/>
  <c r="K805" i="9" s="1"/>
  <c r="K806" i="9" s="1" a="1"/>
  <c r="K806" i="9" s="1"/>
  <c r="K807" i="9" s="1" a="1"/>
  <c r="K807" i="9" s="1"/>
  <c r="K808" i="9" s="1" a="1"/>
  <c r="K808" i="9" s="1"/>
  <c r="K809" i="9" s="1" a="1"/>
  <c r="K809" i="9" s="1"/>
  <c r="K810" i="9" s="1" a="1"/>
  <c r="K810" i="9" s="1"/>
  <c r="K811" i="9" s="1" a="1"/>
  <c r="K811" i="9" s="1"/>
  <c r="K812" i="9" s="1" a="1"/>
  <c r="K812" i="9" s="1"/>
  <c r="K813" i="9" s="1" a="1"/>
  <c r="K813" i="9" s="1"/>
  <c r="K814" i="9" s="1" a="1"/>
  <c r="K814" i="9" s="1"/>
  <c r="K815" i="9" s="1" a="1"/>
  <c r="K815" i="9" s="1"/>
  <c r="K802" i="9" a="1"/>
  <c r="K802" i="9" s="1"/>
  <c r="H803" i="9"/>
  <c r="K793" i="9" a="1"/>
  <c r="K793" i="9" s="1"/>
  <c r="K794" i="9" s="1" a="1"/>
  <c r="K794" i="9" s="1"/>
  <c r="K795" i="9" s="1" a="1"/>
  <c r="K795" i="9" s="1"/>
  <c r="K796" i="9" s="1" a="1"/>
  <c r="K796" i="9" s="1"/>
  <c r="K797" i="9" s="1" a="1"/>
  <c r="K797" i="9" s="1"/>
  <c r="K798" i="9" s="1" a="1"/>
  <c r="K798" i="9" s="1"/>
  <c r="K799" i="9" s="1" a="1"/>
  <c r="K799" i="9" s="1"/>
  <c r="K800" i="9" s="1" a="1"/>
  <c r="K800" i="9" s="1"/>
  <c r="K801" i="9" s="1" a="1"/>
  <c r="K801" i="9" s="1"/>
  <c r="K790" i="9" a="1"/>
  <c r="K790" i="9" s="1"/>
  <c r="H791" i="9"/>
  <c r="K779" i="9" a="1"/>
  <c r="K779" i="9" s="1"/>
  <c r="K780" i="9" s="1" a="1"/>
  <c r="K780" i="9" s="1"/>
  <c r="K781" i="9" s="1" a="1"/>
  <c r="K781" i="9" s="1"/>
  <c r="K782" i="9" s="1" a="1"/>
  <c r="K782" i="9" s="1"/>
  <c r="K783" i="9" s="1" a="1"/>
  <c r="K783" i="9" s="1"/>
  <c r="K784" i="9" s="1" a="1"/>
  <c r="K784" i="9" s="1"/>
  <c r="K785" i="9" s="1" a="1"/>
  <c r="K785" i="9" s="1"/>
  <c r="K786" i="9" s="1" a="1"/>
  <c r="K786" i="9" s="1"/>
  <c r="K787" i="9" s="1" a="1"/>
  <c r="K787" i="9" s="1"/>
  <c r="K788" i="9" s="1" a="1"/>
  <c r="K788" i="9" s="1"/>
  <c r="K789" i="9" s="1" a="1"/>
  <c r="K789" i="9" s="1"/>
  <c r="H777" i="9"/>
  <c r="K773" i="9" a="1"/>
  <c r="K773" i="9" s="1"/>
  <c r="K774" i="9" s="1" a="1"/>
  <c r="K774" i="9" s="1"/>
  <c r="K775" i="9" s="1" a="1"/>
  <c r="K775" i="9" s="1"/>
  <c r="L777" i="9" s="1"/>
  <c r="H771" i="9"/>
  <c r="K770" i="9" a="1"/>
  <c r="K770" i="9" s="1"/>
  <c r="K761" i="9" a="1"/>
  <c r="K761" i="9" s="1"/>
  <c r="K762" i="9" s="1" a="1"/>
  <c r="K762" i="9" s="1"/>
  <c r="K763" i="9" s="1" a="1"/>
  <c r="K763" i="9" s="1"/>
  <c r="K764" i="9" s="1" a="1"/>
  <c r="K764" i="9" s="1"/>
  <c r="K765" i="9" s="1" a="1"/>
  <c r="K765" i="9" s="1"/>
  <c r="K766" i="9" s="1" a="1"/>
  <c r="K766" i="9" s="1"/>
  <c r="K767" i="9" s="1" a="1"/>
  <c r="K767" i="9" s="1"/>
  <c r="K768" i="9" s="1" a="1"/>
  <c r="K768" i="9" s="1"/>
  <c r="K769" i="9" s="1" a="1"/>
  <c r="K769" i="9" s="1"/>
  <c r="H759" i="9"/>
  <c r="K750" i="9" a="1"/>
  <c r="K750" i="9" s="1"/>
  <c r="K751" i="9" s="1" a="1"/>
  <c r="K751" i="9" s="1"/>
  <c r="K752" i="9" s="1" a="1"/>
  <c r="K752" i="9" s="1"/>
  <c r="K753" i="9" s="1" a="1"/>
  <c r="K753" i="9" s="1"/>
  <c r="K754" i="9" s="1" a="1"/>
  <c r="K754" i="9" s="1"/>
  <c r="K755" i="9" s="1" a="1"/>
  <c r="K755" i="9" s="1"/>
  <c r="K756" i="9" s="1" a="1"/>
  <c r="K756" i="9" s="1"/>
  <c r="K757" i="9" s="1" a="1"/>
  <c r="K757" i="9" s="1"/>
  <c r="H748" i="9"/>
  <c r="K741" i="9" a="1"/>
  <c r="K741" i="9" s="1"/>
  <c r="K742" i="9" s="1" a="1"/>
  <c r="K742" i="9" s="1"/>
  <c r="K743" i="9" s="1" a="1"/>
  <c r="K743" i="9" s="1"/>
  <c r="K744" i="9" s="1" a="1"/>
  <c r="K744" i="9" s="1"/>
  <c r="K745" i="9" s="1" a="1"/>
  <c r="K745" i="9" s="1"/>
  <c r="K746" i="9" s="1" a="1"/>
  <c r="K746" i="9" s="1"/>
  <c r="K747" i="9" a="1"/>
  <c r="K747" i="9" s="1"/>
  <c r="H739" i="9"/>
  <c r="K729" i="9" a="1"/>
  <c r="K729" i="9" s="1"/>
  <c r="K730" i="9" s="1" a="1"/>
  <c r="K730" i="9" s="1"/>
  <c r="K731" i="9" s="1" a="1"/>
  <c r="K731" i="9" s="1"/>
  <c r="K732" i="9" s="1" a="1"/>
  <c r="K732" i="9" s="1"/>
  <c r="K733" i="9" s="1" a="1"/>
  <c r="K733" i="9" s="1"/>
  <c r="K734" i="9" s="1" a="1"/>
  <c r="K734" i="9" s="1"/>
  <c r="K735" i="9" s="1" a="1"/>
  <c r="K735" i="9" s="1"/>
  <c r="K736" i="9" s="1" a="1"/>
  <c r="K736" i="9" s="1"/>
  <c r="K737" i="9" s="1" a="1"/>
  <c r="K737" i="9" s="1"/>
  <c r="H191" i="11"/>
  <c r="H35" i="11"/>
  <c r="J147" i="11"/>
  <c r="J137" i="11"/>
  <c r="H727" i="9"/>
  <c r="K718" i="9" a="1"/>
  <c r="K718" i="9" s="1"/>
  <c r="K719" i="9" s="1" a="1"/>
  <c r="K719" i="9" s="1"/>
  <c r="K720" i="9" s="1" a="1"/>
  <c r="K720" i="9" s="1"/>
  <c r="K721" i="9" s="1" a="1"/>
  <c r="K721" i="9" s="1"/>
  <c r="K722" i="9" s="1" a="1"/>
  <c r="K722" i="9" s="1"/>
  <c r="K723" i="9" s="1" a="1"/>
  <c r="K723" i="9" s="1"/>
  <c r="K724" i="9" s="1" a="1"/>
  <c r="K724" i="9" s="1"/>
  <c r="K725" i="9" s="1" a="1"/>
  <c r="K725" i="9" s="1"/>
  <c r="H716" i="9"/>
  <c r="K715" i="9" a="1"/>
  <c r="K715" i="9" s="1"/>
  <c r="K708" i="9" a="1"/>
  <c r="K708" i="9" s="1"/>
  <c r="K709" i="9" s="1" a="1"/>
  <c r="K709" i="9" s="1"/>
  <c r="K710" i="9" s="1" a="1"/>
  <c r="K710" i="9" s="1"/>
  <c r="K711" i="9" s="1" a="1"/>
  <c r="K711" i="9" s="1"/>
  <c r="K712" i="9" s="1" a="1"/>
  <c r="K712" i="9" s="1"/>
  <c r="K713" i="9" s="1" a="1"/>
  <c r="K713" i="9" s="1"/>
  <c r="K714" i="9" s="1" a="1"/>
  <c r="K714" i="9" s="1"/>
  <c r="K705" i="9" a="1"/>
  <c r="K705" i="9" s="1"/>
  <c r="H706" i="9"/>
  <c r="K692" i="9" a="1"/>
  <c r="K692" i="9" s="1"/>
  <c r="K695" i="9" a="1"/>
  <c r="K695" i="9" s="1"/>
  <c r="K696" i="9" s="1" a="1"/>
  <c r="K696" i="9" s="1"/>
  <c r="K697" i="9" s="1" a="1"/>
  <c r="K697" i="9" s="1"/>
  <c r="K698" i="9" s="1" a="1"/>
  <c r="K698" i="9" s="1"/>
  <c r="K699" i="9" s="1" a="1"/>
  <c r="K699" i="9" s="1"/>
  <c r="K700" i="9" s="1" a="1"/>
  <c r="K700" i="9" s="1"/>
  <c r="K701" i="9" s="1" a="1"/>
  <c r="K701" i="9" s="1"/>
  <c r="K702" i="9" s="1" a="1"/>
  <c r="K702" i="9" s="1"/>
  <c r="K703" i="9" s="1" a="1"/>
  <c r="K703" i="9" s="1"/>
  <c r="K704" i="9" s="1" a="1"/>
  <c r="K704" i="9" s="1"/>
  <c r="H693" i="9"/>
  <c r="K684" i="9" a="1"/>
  <c r="K684" i="9" s="1"/>
  <c r="K685" i="9" s="1" a="1"/>
  <c r="K685" i="9" s="1"/>
  <c r="K686" i="9" s="1" a="1"/>
  <c r="K686" i="9" s="1"/>
  <c r="K687" i="9" s="1" a="1"/>
  <c r="K687" i="9" s="1"/>
  <c r="K688" i="9" s="1" a="1"/>
  <c r="K688" i="9" s="1"/>
  <c r="K689" i="9" s="1" a="1"/>
  <c r="K689" i="9" s="1"/>
  <c r="K690" i="9" s="1" a="1"/>
  <c r="K690" i="9" s="1"/>
  <c r="K691" i="9" s="1" a="1"/>
  <c r="K691" i="9" s="1"/>
  <c r="K681" i="9" a="1"/>
  <c r="K681" i="9" s="1"/>
  <c r="H165" i="11"/>
  <c r="H83" i="11"/>
  <c r="J216" i="11"/>
  <c r="J31" i="11"/>
  <c r="J191" i="11"/>
  <c r="H157" i="11"/>
  <c r="J59" i="11"/>
  <c r="J27" i="11"/>
  <c r="J187" i="11"/>
  <c r="J161" i="11"/>
  <c r="H195" i="11"/>
  <c r="J195" i="11"/>
  <c r="J177" i="11"/>
  <c r="J103" i="11"/>
  <c r="H103" i="11"/>
  <c r="H67" i="11"/>
  <c r="J67" i="11"/>
  <c r="H125" i="11"/>
  <c r="J125" i="11"/>
  <c r="H216" i="11"/>
  <c r="J83" i="11"/>
  <c r="J165" i="11"/>
  <c r="J35" i="11"/>
  <c r="H141" i="11"/>
  <c r="J141" i="11"/>
  <c r="J121" i="11"/>
  <c r="H27" i="11"/>
  <c r="H63" i="11"/>
  <c r="J63" i="11"/>
  <c r="J157" i="11"/>
  <c r="J87" i="11"/>
  <c r="H87" i="11"/>
  <c r="H59" i="11"/>
  <c r="H15" i="11"/>
  <c r="J15" i="11"/>
  <c r="H113" i="11"/>
  <c r="J113" i="11"/>
  <c r="H45" i="11"/>
  <c r="J45" i="11"/>
  <c r="J93" i="11"/>
  <c r="H93" i="11"/>
  <c r="J220" i="11"/>
  <c r="H220" i="11"/>
  <c r="J205" i="11"/>
  <c r="H205" i="11"/>
  <c r="H73" i="11"/>
  <c r="J73" i="11"/>
  <c r="H161" i="11"/>
  <c r="H147" i="11"/>
  <c r="H137" i="11"/>
  <c r="H31" i="11"/>
  <c r="H187" i="11"/>
  <c r="H121" i="11"/>
  <c r="H177" i="11"/>
  <c r="G4" i="9" a="1"/>
  <c r="G4" i="9" s="1"/>
  <c r="G5" i="9" a="1"/>
  <c r="G5" i="9" s="1"/>
  <c r="G6" i="9" a="1"/>
  <c r="G6" i="9" s="1"/>
  <c r="G7" i="9" a="1"/>
  <c r="G7" i="9" s="1"/>
  <c r="G8" i="9" a="1"/>
  <c r="G8" i="9" s="1"/>
  <c r="G9" i="9" a="1"/>
  <c r="G9" i="9" s="1"/>
  <c r="G10" i="9" a="1"/>
  <c r="G10" i="9" s="1"/>
  <c r="G11" i="9" a="1"/>
  <c r="G11" i="9" s="1"/>
  <c r="G12" i="9" a="1"/>
  <c r="G12" i="9" s="1"/>
  <c r="G13" i="9" a="1"/>
  <c r="G13" i="9" s="1"/>
  <c r="G14" i="9" a="1"/>
  <c r="G14" i="9" s="1"/>
  <c r="G15" i="9" a="1"/>
  <c r="G15" i="9" s="1"/>
  <c r="G16" i="9" a="1"/>
  <c r="G16" i="9" s="1"/>
  <c r="G17" i="9" a="1"/>
  <c r="G17" i="9" s="1"/>
  <c r="G18" i="9" a="1"/>
  <c r="G18" i="9" s="1"/>
  <c r="G19" i="9" a="1"/>
  <c r="G19" i="9" s="1"/>
  <c r="G20" i="9" a="1"/>
  <c r="G20" i="9" s="1"/>
  <c r="G21" i="9" a="1"/>
  <c r="G21" i="9" s="1"/>
  <c r="G22" i="9" a="1"/>
  <c r="G22" i="9" s="1"/>
  <c r="G23" i="9" a="1"/>
  <c r="G23" i="9" s="1"/>
  <c r="G24" i="9" a="1"/>
  <c r="G24" i="9" s="1"/>
  <c r="G25" i="9" a="1"/>
  <c r="G25" i="9" s="1"/>
  <c r="G26" i="9" a="1"/>
  <c r="G26" i="9" s="1"/>
  <c r="G27" i="9" a="1"/>
  <c r="G27" i="9" s="1"/>
  <c r="G28" i="9" a="1"/>
  <c r="G28" i="9" s="1"/>
  <c r="G29" i="9" a="1"/>
  <c r="G29" i="9" s="1"/>
  <c r="G30" i="9" a="1"/>
  <c r="G30" i="9" s="1"/>
  <c r="G31" i="9" a="1"/>
  <c r="G31" i="9" s="1"/>
  <c r="G32" i="9" a="1"/>
  <c r="G32" i="9" s="1"/>
  <c r="G33" i="9" a="1"/>
  <c r="G33" i="9" s="1"/>
  <c r="G34" i="9" a="1"/>
  <c r="G34" i="9" s="1"/>
  <c r="G35" i="9" a="1"/>
  <c r="G35" i="9" s="1"/>
  <c r="G36" i="9" a="1"/>
  <c r="G36" i="9" s="1"/>
  <c r="G37" i="9" a="1"/>
  <c r="G37" i="9" s="1"/>
  <c r="G38" i="9" a="1"/>
  <c r="G38" i="9" s="1"/>
  <c r="G39" i="9" a="1"/>
  <c r="G39" i="9" s="1"/>
  <c r="G40" i="9" a="1"/>
  <c r="G40" i="9" s="1"/>
  <c r="G41" i="9" a="1"/>
  <c r="G41" i="9" s="1"/>
  <c r="G42" i="9" a="1"/>
  <c r="G42" i="9" s="1"/>
  <c r="G43" i="9" a="1"/>
  <c r="G43" i="9" s="1"/>
  <c r="G44" i="9" a="1"/>
  <c r="G44" i="9" s="1"/>
  <c r="G45" i="9" a="1"/>
  <c r="G45" i="9" s="1"/>
  <c r="G46" i="9" a="1"/>
  <c r="G46" i="9" s="1"/>
  <c r="G47" i="9" a="1"/>
  <c r="G47" i="9" s="1"/>
  <c r="G48" i="9" a="1"/>
  <c r="G48" i="9" s="1"/>
  <c r="G49" i="9" a="1"/>
  <c r="G49" i="9" s="1"/>
  <c r="G50" i="9" a="1"/>
  <c r="G50" i="9" s="1"/>
  <c r="G51" i="9" a="1"/>
  <c r="G51" i="9" s="1"/>
  <c r="G52" i="9" a="1"/>
  <c r="G52" i="9" s="1"/>
  <c r="G53" i="9" a="1"/>
  <c r="G53" i="9" s="1"/>
  <c r="G54" i="9" a="1"/>
  <c r="G54" i="9" s="1"/>
  <c r="G55" i="9" a="1"/>
  <c r="G55" i="9" s="1"/>
  <c r="G56" i="9" a="1"/>
  <c r="G56" i="9" s="1"/>
  <c r="G57" i="9" a="1"/>
  <c r="G57" i="9" s="1"/>
  <c r="G58" i="9" a="1"/>
  <c r="G58" i="9" s="1"/>
  <c r="G59" i="9" a="1"/>
  <c r="G59" i="9" s="1"/>
  <c r="G60" i="9" a="1"/>
  <c r="G60" i="9" s="1"/>
  <c r="G61" i="9" a="1"/>
  <c r="G61" i="9" s="1"/>
  <c r="G62" i="9" a="1"/>
  <c r="G62" i="9" s="1"/>
  <c r="G63" i="9" a="1"/>
  <c r="G63" i="9" s="1"/>
  <c r="G64" i="9" a="1"/>
  <c r="G64" i="9" s="1"/>
  <c r="G65" i="9" a="1"/>
  <c r="G65" i="9" s="1"/>
  <c r="G66" i="9" a="1"/>
  <c r="G66" i="9" s="1"/>
  <c r="G67" i="9" a="1"/>
  <c r="G67" i="9" s="1"/>
  <c r="G68" i="9" a="1"/>
  <c r="G68" i="9" s="1"/>
  <c r="G69" i="9" a="1"/>
  <c r="G69" i="9" s="1"/>
  <c r="G70" i="9" a="1"/>
  <c r="G70" i="9" s="1"/>
  <c r="G71" i="9" a="1"/>
  <c r="G71" i="9" s="1"/>
  <c r="G72" i="9" a="1"/>
  <c r="G72" i="9" s="1"/>
  <c r="G73" i="9" a="1"/>
  <c r="G73" i="9" s="1"/>
  <c r="G74" i="9" a="1"/>
  <c r="G74" i="9" s="1"/>
  <c r="G75" i="9" a="1"/>
  <c r="G75" i="9" s="1"/>
  <c r="G76" i="9" a="1"/>
  <c r="G76" i="9" s="1"/>
  <c r="G77" i="9" a="1"/>
  <c r="G77" i="9" s="1"/>
  <c r="G78" i="9" a="1"/>
  <c r="G78" i="9" s="1"/>
  <c r="G79" i="9" a="1"/>
  <c r="G79" i="9" s="1"/>
  <c r="G80" i="9" a="1"/>
  <c r="G80" i="9" s="1"/>
  <c r="G81" i="9" a="1"/>
  <c r="G81" i="9" s="1"/>
  <c r="G82" i="9" a="1"/>
  <c r="G82" i="9" s="1"/>
  <c r="G83" i="9" a="1"/>
  <c r="G83" i="9" s="1"/>
  <c r="G84" i="9" a="1"/>
  <c r="G84" i="9" s="1"/>
  <c r="G85" i="9" a="1"/>
  <c r="G85" i="9" s="1"/>
  <c r="G86" i="9" a="1"/>
  <c r="G86" i="9" s="1"/>
  <c r="G87" i="9" a="1"/>
  <c r="G87" i="9" s="1"/>
  <c r="G88" i="9" a="1"/>
  <c r="G88" i="9" s="1"/>
  <c r="G89" i="9" a="1"/>
  <c r="G89" i="9" s="1"/>
  <c r="G90" i="9" a="1"/>
  <c r="G90" i="9" s="1"/>
  <c r="G91" i="9" a="1"/>
  <c r="G91" i="9" s="1"/>
  <c r="G92" i="9" a="1"/>
  <c r="G92" i="9" s="1"/>
  <c r="G93" i="9" a="1"/>
  <c r="G93" i="9" s="1"/>
  <c r="G95" i="9" a="1"/>
  <c r="G95" i="9" s="1"/>
  <c r="G96" i="9" a="1"/>
  <c r="G96" i="9" s="1"/>
  <c r="G97" i="9" a="1"/>
  <c r="G97" i="9" s="1"/>
  <c r="G98" i="9" a="1"/>
  <c r="G98" i="9" s="1"/>
  <c r="G99" i="9" a="1"/>
  <c r="G99" i="9" s="1"/>
  <c r="G100" i="9" a="1"/>
  <c r="G100" i="9" s="1"/>
  <c r="G101" i="9" a="1"/>
  <c r="G101" i="9" s="1"/>
  <c r="G102" i="9" a="1"/>
  <c r="G102" i="9" s="1"/>
  <c r="G103" i="9" a="1"/>
  <c r="G103" i="9" s="1"/>
  <c r="G104" i="9" a="1"/>
  <c r="G104" i="9" s="1"/>
  <c r="G105" i="9" a="1"/>
  <c r="G105" i="9" s="1"/>
  <c r="G106" i="9" a="1"/>
  <c r="G106" i="9" s="1"/>
  <c r="G108" i="9" a="1"/>
  <c r="G108" i="9" s="1"/>
  <c r="G109" i="9" a="1"/>
  <c r="G109" i="9" s="1"/>
  <c r="G110" i="9" a="1"/>
  <c r="G110" i="9" s="1"/>
  <c r="G111" i="9" a="1"/>
  <c r="G111" i="9" s="1"/>
  <c r="G112" i="9" a="1"/>
  <c r="G112" i="9" s="1"/>
  <c r="G113" i="9" a="1"/>
  <c r="G113" i="9" s="1"/>
  <c r="G114" i="9" a="1"/>
  <c r="G114" i="9" s="1"/>
  <c r="G115" i="9" a="1"/>
  <c r="G115" i="9" s="1"/>
  <c r="G117" i="9" a="1"/>
  <c r="G117" i="9" s="1"/>
  <c r="G118" i="9" a="1"/>
  <c r="G118" i="9" s="1"/>
  <c r="G119" i="9" a="1"/>
  <c r="G119" i="9" s="1"/>
  <c r="G120" i="9" a="1"/>
  <c r="G120" i="9" s="1"/>
  <c r="G121" i="9" a="1"/>
  <c r="G121" i="9" s="1"/>
  <c r="G122" i="9" a="1"/>
  <c r="G122" i="9" s="1"/>
  <c r="G123" i="9" a="1"/>
  <c r="G123" i="9" s="1"/>
  <c r="G124" i="9" a="1"/>
  <c r="G124" i="9" s="1"/>
  <c r="G125" i="9" a="1"/>
  <c r="G125" i="9" s="1"/>
  <c r="G126" i="9" a="1"/>
  <c r="G126" i="9" s="1"/>
  <c r="G127" i="9" a="1"/>
  <c r="G127" i="9" s="1"/>
  <c r="G128" i="9" a="1"/>
  <c r="G128" i="9" s="1"/>
  <c r="G129" i="9" a="1"/>
  <c r="G129" i="9" s="1"/>
  <c r="G130" i="9" a="1"/>
  <c r="G130" i="9" s="1"/>
  <c r="G131" i="9" a="1"/>
  <c r="G131" i="9" s="1"/>
  <c r="G132" i="9" a="1"/>
  <c r="G132" i="9" s="1"/>
  <c r="G133" i="9" a="1"/>
  <c r="G133" i="9" s="1"/>
  <c r="G134" i="9" a="1"/>
  <c r="G134" i="9" s="1"/>
  <c r="G135" i="9" a="1"/>
  <c r="G135" i="9" s="1"/>
  <c r="G136" i="9" a="1"/>
  <c r="G136" i="9" s="1"/>
  <c r="G137" i="9" a="1"/>
  <c r="G137" i="9" s="1"/>
  <c r="G138" i="9" a="1"/>
  <c r="G138" i="9" s="1"/>
  <c r="G139" i="9" a="1"/>
  <c r="G139" i="9" s="1"/>
  <c r="G140" i="9" a="1"/>
  <c r="G140" i="9" s="1"/>
  <c r="G141" i="9" a="1"/>
  <c r="G141" i="9" s="1"/>
  <c r="G142" i="9" a="1"/>
  <c r="G142" i="9" s="1"/>
  <c r="G143" i="9" a="1"/>
  <c r="G143" i="9" s="1"/>
  <c r="G144" i="9" a="1"/>
  <c r="G144" i="9" s="1"/>
  <c r="G145" i="9" a="1"/>
  <c r="G145" i="9" s="1"/>
  <c r="G146" i="9" a="1"/>
  <c r="G146" i="9" s="1"/>
  <c r="G147" i="9" a="1"/>
  <c r="G147" i="9" s="1"/>
  <c r="G148" i="9" a="1"/>
  <c r="G148" i="9" s="1"/>
  <c r="G149" i="9" a="1"/>
  <c r="G149" i="9" s="1"/>
  <c r="G150" i="9" a="1"/>
  <c r="G150" i="9" s="1"/>
  <c r="G151" i="9" a="1"/>
  <c r="G151" i="9" s="1"/>
  <c r="G152" i="9" a="1"/>
  <c r="G152" i="9" s="1"/>
  <c r="G153" i="9" a="1"/>
  <c r="G153" i="9" s="1"/>
  <c r="G154" i="9" a="1"/>
  <c r="G154" i="9" s="1"/>
  <c r="G155" i="9" a="1"/>
  <c r="G155" i="9" s="1"/>
  <c r="G156" i="9" a="1"/>
  <c r="G156" i="9" s="1"/>
  <c r="G157" i="9" a="1"/>
  <c r="G157" i="9" s="1"/>
  <c r="G158" i="9" a="1"/>
  <c r="G158" i="9" s="1"/>
  <c r="G159" i="9" a="1"/>
  <c r="G159" i="9" s="1"/>
  <c r="G160" i="9" a="1"/>
  <c r="G160" i="9" s="1"/>
  <c r="G161" i="9" a="1"/>
  <c r="G161" i="9" s="1"/>
  <c r="G162" i="9" a="1"/>
  <c r="G162" i="9" s="1"/>
  <c r="G163" i="9" a="1"/>
  <c r="G163" i="9" s="1"/>
  <c r="G164" i="9" a="1"/>
  <c r="G164" i="9" s="1"/>
  <c r="G165" i="9" a="1"/>
  <c r="G165" i="9" s="1"/>
  <c r="G166" i="9" a="1"/>
  <c r="G166" i="9" s="1"/>
  <c r="G167" i="9" a="1"/>
  <c r="G167" i="9" s="1"/>
  <c r="G168" i="9" a="1"/>
  <c r="G168" i="9" s="1"/>
  <c r="G169" i="9" a="1"/>
  <c r="G169" i="9" s="1"/>
  <c r="G170" i="9" a="1"/>
  <c r="G170" i="9" s="1"/>
  <c r="G171" i="9" a="1"/>
  <c r="G171" i="9" s="1"/>
  <c r="G172" i="9" a="1"/>
  <c r="G172" i="9" s="1"/>
  <c r="G173" i="9" a="1"/>
  <c r="G173" i="9" s="1"/>
  <c r="G174" i="9" a="1"/>
  <c r="G174" i="9" s="1"/>
  <c r="G175" i="9" a="1"/>
  <c r="G175" i="9" s="1"/>
  <c r="G176" i="9" a="1"/>
  <c r="G176" i="9" s="1"/>
  <c r="G177" i="9" a="1"/>
  <c r="G177" i="9" s="1"/>
  <c r="G178" i="9" a="1"/>
  <c r="G178" i="9" s="1"/>
  <c r="G179" i="9" a="1"/>
  <c r="G179" i="9" s="1"/>
  <c r="G180" i="9" a="1"/>
  <c r="G180" i="9" s="1"/>
  <c r="G181" i="9" a="1"/>
  <c r="G181" i="9" s="1"/>
  <c r="G182" i="9" a="1"/>
  <c r="G182" i="9" s="1"/>
  <c r="G183" i="9" a="1"/>
  <c r="G183" i="9" s="1"/>
  <c r="G184" i="9" a="1"/>
  <c r="G184" i="9" s="1"/>
  <c r="G185" i="9" a="1"/>
  <c r="G185" i="9" s="1"/>
  <c r="G186" i="9" a="1"/>
  <c r="G186" i="9" s="1"/>
  <c r="G187" i="9" a="1"/>
  <c r="G187" i="9" s="1"/>
  <c r="G188" i="9" a="1"/>
  <c r="G188" i="9" s="1"/>
  <c r="G189" i="9" a="1"/>
  <c r="G189" i="9" s="1"/>
  <c r="G190" i="9" a="1"/>
  <c r="G190" i="9" s="1"/>
  <c r="G191" i="9" a="1"/>
  <c r="G191" i="9" s="1"/>
  <c r="G192" i="9" a="1"/>
  <c r="G192" i="9" s="1"/>
  <c r="G193" i="9" a="1"/>
  <c r="G193" i="9" s="1"/>
  <c r="G194" i="9" a="1"/>
  <c r="G194" i="9" s="1"/>
  <c r="G195" i="9" a="1"/>
  <c r="G195" i="9" s="1"/>
  <c r="G196" i="9" a="1"/>
  <c r="G196" i="9" s="1"/>
  <c r="G197" i="9" a="1"/>
  <c r="G197" i="9" s="1"/>
  <c r="G198" i="9" a="1"/>
  <c r="G198" i="9" s="1"/>
  <c r="G199" i="9" a="1"/>
  <c r="G199" i="9" s="1"/>
  <c r="G200" i="9" a="1"/>
  <c r="G200" i="9" s="1"/>
  <c r="G201" i="9" a="1"/>
  <c r="G201" i="9" s="1"/>
  <c r="G202" i="9" a="1"/>
  <c r="G202" i="9" s="1"/>
  <c r="G203" i="9" a="1"/>
  <c r="G203" i="9" s="1"/>
  <c r="G204" i="9" a="1"/>
  <c r="G204" i="9" s="1"/>
  <c r="G205" i="9" a="1"/>
  <c r="G205" i="9" s="1"/>
  <c r="G206" i="9" a="1"/>
  <c r="G206" i="9" s="1"/>
  <c r="G207" i="9" a="1"/>
  <c r="G207" i="9" s="1"/>
  <c r="G208" i="9" a="1"/>
  <c r="G208" i="9" s="1"/>
  <c r="G209" i="9" a="1"/>
  <c r="G209" i="9" s="1"/>
  <c r="G210" i="9" a="1"/>
  <c r="G210" i="9" s="1"/>
  <c r="G211" i="9" a="1"/>
  <c r="G211" i="9" s="1"/>
  <c r="G212" i="9" a="1"/>
  <c r="G212" i="9" s="1"/>
  <c r="G213" i="9" a="1"/>
  <c r="G213" i="9" s="1"/>
  <c r="G214" i="9" a="1"/>
  <c r="G214" i="9" s="1"/>
  <c r="G215" i="9" a="1"/>
  <c r="G215" i="9" s="1"/>
  <c r="G216" i="9" a="1"/>
  <c r="G216" i="9" s="1"/>
  <c r="G217" i="9" a="1"/>
  <c r="G217" i="9" s="1"/>
  <c r="G218" i="9" a="1"/>
  <c r="G218" i="9" s="1"/>
  <c r="G219" i="9" a="1"/>
  <c r="G219" i="9" s="1"/>
  <c r="G220" i="9" a="1"/>
  <c r="G220" i="9" s="1"/>
  <c r="G221" i="9" a="1"/>
  <c r="G221" i="9" s="1"/>
  <c r="G222" i="9" a="1"/>
  <c r="G222" i="9" s="1"/>
  <c r="G223" i="9" a="1"/>
  <c r="G223" i="9" s="1"/>
  <c r="G224" i="9" a="1"/>
  <c r="G224" i="9" s="1"/>
  <c r="G225" i="9" a="1"/>
  <c r="G225" i="9" s="1"/>
  <c r="G226" i="9" a="1"/>
  <c r="G226" i="9" s="1"/>
  <c r="G227" i="9" a="1"/>
  <c r="G227" i="9" s="1"/>
  <c r="G228" i="9" a="1"/>
  <c r="G228" i="9" s="1"/>
  <c r="G229" i="9" a="1"/>
  <c r="G229" i="9" s="1"/>
  <c r="G230" i="9" a="1"/>
  <c r="G230" i="9" s="1"/>
  <c r="G231" i="9" a="1"/>
  <c r="G231" i="9" s="1"/>
  <c r="G232" i="9" a="1"/>
  <c r="G232" i="9" s="1"/>
  <c r="G233" i="9" a="1"/>
  <c r="G233" i="9" s="1"/>
  <c r="G234" i="9" a="1"/>
  <c r="G234" i="9" s="1"/>
  <c r="G235" i="9" a="1"/>
  <c r="G235" i="9" s="1"/>
  <c r="G236" i="9" a="1"/>
  <c r="G236" i="9" s="1"/>
  <c r="G237" i="9" a="1"/>
  <c r="G237" i="9" s="1"/>
  <c r="G238" i="9" a="1"/>
  <c r="G238" i="9" s="1"/>
  <c r="G239" i="9" a="1"/>
  <c r="G239" i="9" s="1"/>
  <c r="G240" i="9" a="1"/>
  <c r="G240" i="9" s="1"/>
  <c r="G241" i="9" a="1"/>
  <c r="G241" i="9" s="1"/>
  <c r="G242" i="9" a="1"/>
  <c r="G242" i="9" s="1"/>
  <c r="G243" i="9" a="1"/>
  <c r="G243" i="9" s="1"/>
  <c r="G244" i="9" a="1"/>
  <c r="G244" i="9" s="1"/>
  <c r="G245" i="9" a="1"/>
  <c r="G245" i="9" s="1"/>
  <c r="G246" i="9" a="1"/>
  <c r="G246" i="9" s="1"/>
  <c r="G247" i="9" a="1"/>
  <c r="G247" i="9" s="1"/>
  <c r="G248" i="9" a="1"/>
  <c r="G248" i="9" s="1"/>
  <c r="G249" i="9" a="1"/>
  <c r="G249" i="9" s="1"/>
  <c r="G250" i="9" a="1"/>
  <c r="G250" i="9" s="1"/>
  <c r="G251" i="9" a="1"/>
  <c r="G251" i="9" s="1"/>
  <c r="G252" i="9" a="1"/>
  <c r="G252" i="9" s="1"/>
  <c r="G253" i="9" a="1"/>
  <c r="G253" i="9" s="1"/>
  <c r="G254" i="9" a="1"/>
  <c r="G254" i="9" s="1"/>
  <c r="G255" i="9" a="1"/>
  <c r="G255" i="9" s="1"/>
  <c r="G256" i="9" a="1"/>
  <c r="G256" i="9" s="1"/>
  <c r="G257" i="9" a="1"/>
  <c r="G257" i="9" s="1"/>
  <c r="G258" i="9" a="1"/>
  <c r="G258" i="9" s="1"/>
  <c r="G259" i="9" a="1"/>
  <c r="G259" i="9" s="1"/>
  <c r="G260" i="9" a="1"/>
  <c r="G260" i="9" s="1"/>
  <c r="G261" i="9" a="1"/>
  <c r="G261" i="9" s="1"/>
  <c r="G262" i="9" a="1"/>
  <c r="G262" i="9" s="1"/>
  <c r="G263" i="9" a="1"/>
  <c r="G263" i="9" s="1"/>
  <c r="G264" i="9" a="1"/>
  <c r="G264" i="9" s="1"/>
  <c r="G265" i="9" a="1"/>
  <c r="G265" i="9" s="1"/>
  <c r="G266" i="9" a="1"/>
  <c r="G266" i="9" s="1"/>
  <c r="G267" i="9" a="1"/>
  <c r="G267" i="9" s="1"/>
  <c r="G268" i="9" a="1"/>
  <c r="G268" i="9" s="1"/>
  <c r="G269" i="9" a="1"/>
  <c r="G269" i="9" s="1"/>
  <c r="G270" i="9" a="1"/>
  <c r="G270" i="9" s="1"/>
  <c r="G271" i="9" a="1"/>
  <c r="G271" i="9" s="1"/>
  <c r="G272" i="9" a="1"/>
  <c r="G272" i="9" s="1"/>
  <c r="G273" i="9" a="1"/>
  <c r="G273" i="9" s="1"/>
  <c r="G274" i="9" a="1"/>
  <c r="G274" i="9" s="1"/>
  <c r="G275" i="9" a="1"/>
  <c r="G275" i="9" s="1"/>
  <c r="G276" i="9" a="1"/>
  <c r="G276" i="9" s="1"/>
  <c r="G277" i="9" a="1"/>
  <c r="G277" i="9" s="1"/>
  <c r="G278" i="9" a="1"/>
  <c r="G278" i="9" s="1"/>
  <c r="G279" i="9" a="1"/>
  <c r="G279" i="9" s="1"/>
  <c r="G280" i="9" a="1"/>
  <c r="G280" i="9" s="1"/>
  <c r="G281" i="9" a="1"/>
  <c r="G281" i="9" s="1"/>
  <c r="G282" i="9" a="1"/>
  <c r="G282" i="9" s="1"/>
  <c r="G283" i="9" a="1"/>
  <c r="G283" i="9" s="1"/>
  <c r="G284" i="9" a="1"/>
  <c r="G284" i="9" s="1"/>
  <c r="G285" i="9" a="1"/>
  <c r="G285" i="9" s="1"/>
  <c r="G286" i="9" a="1"/>
  <c r="G286" i="9" s="1"/>
  <c r="G287" i="9" a="1"/>
  <c r="G287" i="9" s="1"/>
  <c r="G288" i="9" a="1"/>
  <c r="G288" i="9" s="1"/>
  <c r="G289" i="9" a="1"/>
  <c r="G289" i="9" s="1"/>
  <c r="G290" i="9" a="1"/>
  <c r="G290" i="9" s="1"/>
  <c r="G291" i="9" a="1"/>
  <c r="G291" i="9" s="1"/>
  <c r="G292" i="9" a="1"/>
  <c r="G292" i="9" s="1"/>
  <c r="G293" i="9" a="1"/>
  <c r="G293" i="9" s="1"/>
  <c r="G294" i="9" a="1"/>
  <c r="G294" i="9" s="1"/>
  <c r="G295" i="9" a="1"/>
  <c r="G295" i="9" s="1"/>
  <c r="G296" i="9" a="1"/>
  <c r="G296" i="9" s="1"/>
  <c r="G297" i="9" a="1"/>
  <c r="G297" i="9" s="1"/>
  <c r="G298" i="9" a="1"/>
  <c r="G298" i="9" s="1"/>
  <c r="G299" i="9" a="1"/>
  <c r="G299" i="9" s="1"/>
  <c r="G300" i="9" a="1"/>
  <c r="G300" i="9" s="1"/>
  <c r="G301" i="9" a="1"/>
  <c r="G301" i="9" s="1"/>
  <c r="G302" i="9" a="1"/>
  <c r="G302" i="9" s="1"/>
  <c r="G303" i="9" a="1"/>
  <c r="G303" i="9" s="1"/>
  <c r="G304" i="9" a="1"/>
  <c r="G304" i="9" s="1"/>
  <c r="G305" i="9" a="1"/>
  <c r="G305" i="9" s="1"/>
  <c r="G306" i="9" a="1"/>
  <c r="G306" i="9" s="1"/>
  <c r="G307" i="9" a="1"/>
  <c r="G307" i="9" s="1"/>
  <c r="G308" i="9" a="1"/>
  <c r="G308" i="9" s="1"/>
  <c r="G309" i="9" a="1"/>
  <c r="G309" i="9" s="1"/>
  <c r="G310" i="9" a="1"/>
  <c r="G310" i="9" s="1"/>
  <c r="G311" i="9" a="1"/>
  <c r="G311" i="9" s="1"/>
  <c r="G312" i="9" a="1"/>
  <c r="G312" i="9" s="1"/>
  <c r="G313" i="9" a="1"/>
  <c r="G313" i="9" s="1"/>
  <c r="G314" i="9" a="1"/>
  <c r="G314" i="9" s="1"/>
  <c r="G315" i="9" a="1"/>
  <c r="G315" i="9" s="1"/>
  <c r="G316" i="9" a="1"/>
  <c r="G316" i="9" s="1"/>
  <c r="G317" i="9" a="1"/>
  <c r="G317" i="9" s="1"/>
  <c r="G318" i="9" a="1"/>
  <c r="G318" i="9" s="1"/>
  <c r="G319" i="9" a="1"/>
  <c r="G319" i="9" s="1"/>
  <c r="G320" i="9" a="1"/>
  <c r="G320" i="9" s="1"/>
  <c r="G321" i="9" a="1"/>
  <c r="G321" i="9" s="1"/>
  <c r="G322" i="9" a="1"/>
  <c r="G322" i="9" s="1"/>
  <c r="G323" i="9" a="1"/>
  <c r="G323" i="9" s="1"/>
  <c r="G324" i="9" a="1"/>
  <c r="G324" i="9" s="1"/>
  <c r="G325" i="9" a="1"/>
  <c r="G325" i="9" s="1"/>
  <c r="G326" i="9" a="1"/>
  <c r="G326" i="9" s="1"/>
  <c r="G327" i="9" a="1"/>
  <c r="G327" i="9" s="1"/>
  <c r="G328" i="9" a="1"/>
  <c r="G328" i="9" s="1"/>
  <c r="G329" i="9" a="1"/>
  <c r="G329" i="9" s="1"/>
  <c r="G330" i="9" a="1"/>
  <c r="G330" i="9" s="1"/>
  <c r="G331" i="9" a="1"/>
  <c r="G331" i="9" s="1"/>
  <c r="G332" i="9" a="1"/>
  <c r="G332" i="9" s="1"/>
  <c r="G333" i="9" a="1"/>
  <c r="G333" i="9" s="1"/>
  <c r="G334" i="9" a="1"/>
  <c r="G334" i="9" s="1"/>
  <c r="G335" i="9" a="1"/>
  <c r="G335" i="9" s="1"/>
  <c r="G336" i="9" a="1"/>
  <c r="G336" i="9" s="1"/>
  <c r="G337" i="9" a="1"/>
  <c r="G337" i="9" s="1"/>
  <c r="G338" i="9" a="1"/>
  <c r="G338" i="9" s="1"/>
  <c r="G339" i="9" a="1"/>
  <c r="G339" i="9" s="1"/>
  <c r="G340" i="9" a="1"/>
  <c r="G340" i="9" s="1"/>
  <c r="G341" i="9" a="1"/>
  <c r="G341" i="9" s="1"/>
  <c r="G342" i="9" a="1"/>
  <c r="G342" i="9" s="1"/>
  <c r="G343" i="9" a="1"/>
  <c r="G343" i="9" s="1"/>
  <c r="G344" i="9" a="1"/>
  <c r="G344" i="9" s="1"/>
  <c r="G345" i="9" a="1"/>
  <c r="G345" i="9" s="1"/>
  <c r="G346" i="9" a="1"/>
  <c r="G346" i="9" s="1"/>
  <c r="G347" i="9" a="1"/>
  <c r="G347" i="9" s="1"/>
  <c r="G348" i="9" a="1"/>
  <c r="G348" i="9" s="1"/>
  <c r="G349" i="9" a="1"/>
  <c r="G349" i="9" s="1"/>
  <c r="G350" i="9" a="1"/>
  <c r="G350" i="9" s="1"/>
  <c r="G351" i="9" a="1"/>
  <c r="G351" i="9" s="1"/>
  <c r="G352" i="9" a="1"/>
  <c r="G352" i="9" s="1"/>
  <c r="G353" i="9" a="1"/>
  <c r="G353" i="9" s="1"/>
  <c r="G354" i="9" a="1"/>
  <c r="G354" i="9" s="1"/>
  <c r="G355" i="9" a="1"/>
  <c r="G355" i="9" s="1"/>
  <c r="G356" i="9" a="1"/>
  <c r="G356" i="9" s="1"/>
  <c r="G357" i="9" a="1"/>
  <c r="G357" i="9" s="1"/>
  <c r="G358" i="9" a="1"/>
  <c r="G358" i="9" s="1"/>
  <c r="G359" i="9" a="1"/>
  <c r="G359" i="9" s="1"/>
  <c r="G360" i="9" a="1"/>
  <c r="G360" i="9" s="1"/>
  <c r="G361" i="9" a="1"/>
  <c r="G361" i="9" s="1"/>
  <c r="G362" i="9" a="1"/>
  <c r="G362" i="9" s="1"/>
  <c r="G363" i="9" a="1"/>
  <c r="G363" i="9" s="1"/>
  <c r="G364" i="9" a="1"/>
  <c r="G364" i="9" s="1"/>
  <c r="G365" i="9" a="1"/>
  <c r="G365" i="9" s="1"/>
  <c r="G366" i="9" a="1"/>
  <c r="G366" i="9" s="1"/>
  <c r="G367" i="9" a="1"/>
  <c r="G367" i="9" s="1"/>
  <c r="G368" i="9" a="1"/>
  <c r="G368" i="9" s="1"/>
  <c r="G369" i="9" a="1"/>
  <c r="G369" i="9" s="1"/>
  <c r="G370" i="9" a="1"/>
  <c r="G370" i="9" s="1"/>
  <c r="G371" i="9" a="1"/>
  <c r="G371" i="9" s="1"/>
  <c r="G372" i="9" a="1"/>
  <c r="G372" i="9" s="1"/>
  <c r="G373" i="9" a="1"/>
  <c r="G373" i="9" s="1"/>
  <c r="G374" i="9" a="1"/>
  <c r="G374" i="9" s="1"/>
  <c r="G375" i="9" a="1"/>
  <c r="G375" i="9" s="1"/>
  <c r="G376" i="9" a="1"/>
  <c r="G376" i="9" s="1"/>
  <c r="G377" i="9" a="1"/>
  <c r="G377" i="9" s="1"/>
  <c r="G378" i="9" a="1"/>
  <c r="G378" i="9" s="1"/>
  <c r="G379" i="9" a="1"/>
  <c r="G379" i="9" s="1"/>
  <c r="G380" i="9" a="1"/>
  <c r="G380" i="9" s="1"/>
  <c r="G381" i="9" a="1"/>
  <c r="G381" i="9" s="1"/>
  <c r="G382" i="9" a="1"/>
  <c r="G382" i="9" s="1"/>
  <c r="G383" i="9" a="1"/>
  <c r="G383" i="9" s="1"/>
  <c r="G384" i="9" a="1"/>
  <c r="G384" i="9" s="1"/>
  <c r="G385" i="9" a="1"/>
  <c r="G385" i="9" s="1"/>
  <c r="G386" i="9" a="1"/>
  <c r="G386" i="9" s="1"/>
  <c r="G387" i="9" a="1"/>
  <c r="G387" i="9" s="1"/>
  <c r="G388" i="9" a="1"/>
  <c r="G388" i="9" s="1"/>
  <c r="G389" i="9" a="1"/>
  <c r="G389" i="9" s="1"/>
  <c r="G390" i="9" a="1"/>
  <c r="G390" i="9" s="1"/>
  <c r="G391" i="9" a="1"/>
  <c r="G391" i="9" s="1"/>
  <c r="G392" i="9" a="1"/>
  <c r="G392" i="9" s="1"/>
  <c r="G393" i="9" a="1"/>
  <c r="G393" i="9" s="1"/>
  <c r="G394" i="9" a="1"/>
  <c r="G394" i="9" s="1"/>
  <c r="G395" i="9" a="1"/>
  <c r="G395" i="9" s="1"/>
  <c r="G396" i="9" a="1"/>
  <c r="G396" i="9" s="1"/>
  <c r="G397" i="9" a="1"/>
  <c r="G397" i="9" s="1"/>
  <c r="G398" i="9" a="1"/>
  <c r="G398" i="9" s="1"/>
  <c r="G399" i="9" a="1"/>
  <c r="G399" i="9" s="1"/>
  <c r="G400" i="9" a="1"/>
  <c r="G400" i="9" s="1"/>
  <c r="G401" i="9" a="1"/>
  <c r="G401" i="9" s="1"/>
  <c r="G402" i="9" a="1"/>
  <c r="G402" i="9" s="1"/>
  <c r="G403" i="9" a="1"/>
  <c r="G403" i="9" s="1"/>
  <c r="G404" i="9" a="1"/>
  <c r="G404" i="9" s="1"/>
  <c r="G405" i="9" a="1"/>
  <c r="G405" i="9" s="1"/>
  <c r="G406" i="9" a="1"/>
  <c r="G406" i="9" s="1"/>
  <c r="G407" i="9" a="1"/>
  <c r="G407" i="9" s="1"/>
  <c r="G408" i="9" a="1"/>
  <c r="G408" i="9" s="1"/>
  <c r="G409" i="9" a="1"/>
  <c r="G409" i="9" s="1"/>
  <c r="G410" i="9" a="1"/>
  <c r="G410" i="9" s="1"/>
  <c r="G411" i="9" a="1"/>
  <c r="G411" i="9" s="1"/>
  <c r="G412" i="9" a="1"/>
  <c r="G412" i="9" s="1"/>
  <c r="G413" i="9" a="1"/>
  <c r="G413" i="9" s="1"/>
  <c r="G414" i="9" a="1"/>
  <c r="G414" i="9" s="1"/>
  <c r="G415" i="9" a="1"/>
  <c r="G415" i="9" s="1"/>
  <c r="G416" i="9" a="1"/>
  <c r="G416" i="9" s="1"/>
  <c r="G417" i="9" a="1"/>
  <c r="G417" i="9" s="1"/>
  <c r="G418" i="9" a="1"/>
  <c r="G418" i="9" s="1"/>
  <c r="G419" i="9" a="1"/>
  <c r="G419" i="9" s="1"/>
  <c r="G420" i="9" a="1"/>
  <c r="G420" i="9" s="1"/>
  <c r="G421" i="9" a="1"/>
  <c r="G421" i="9" s="1"/>
  <c r="G422" i="9" a="1"/>
  <c r="G422" i="9" s="1"/>
  <c r="G423" i="9" a="1"/>
  <c r="G423" i="9" s="1"/>
  <c r="G424" i="9" a="1"/>
  <c r="G424" i="9" s="1"/>
  <c r="G425" i="9" a="1"/>
  <c r="G425" i="9" s="1"/>
  <c r="G426" i="9" a="1"/>
  <c r="G426" i="9" s="1"/>
  <c r="G427" i="9" a="1"/>
  <c r="G427" i="9" s="1"/>
  <c r="G428" i="9" a="1"/>
  <c r="G428" i="9" s="1"/>
  <c r="G429" i="9" a="1"/>
  <c r="G429" i="9" s="1"/>
  <c r="G430" i="9" a="1"/>
  <c r="G430" i="9" s="1"/>
  <c r="G431" i="9" a="1"/>
  <c r="G431" i="9" s="1"/>
  <c r="G432" i="9" a="1"/>
  <c r="G432" i="9" s="1"/>
  <c r="G433" i="9" a="1"/>
  <c r="G433" i="9" s="1"/>
  <c r="G434" i="9" a="1"/>
  <c r="G434" i="9" s="1"/>
  <c r="G435" i="9" a="1"/>
  <c r="G435" i="9" s="1"/>
  <c r="G436" i="9" a="1"/>
  <c r="G436" i="9" s="1"/>
  <c r="G437" i="9" a="1"/>
  <c r="G437" i="9" s="1"/>
  <c r="G438" i="9" a="1"/>
  <c r="G438" i="9" s="1"/>
  <c r="G439" i="9" a="1"/>
  <c r="G439" i="9" s="1"/>
  <c r="G440" i="9" a="1"/>
  <c r="G440" i="9" s="1"/>
  <c r="G441" i="9" a="1"/>
  <c r="G441" i="9" s="1"/>
  <c r="G442" i="9" a="1"/>
  <c r="G442" i="9" s="1"/>
  <c r="G443" i="9" a="1"/>
  <c r="G443" i="9" s="1"/>
  <c r="G444" i="9" a="1"/>
  <c r="G444" i="9" s="1"/>
  <c r="G445" i="9" a="1"/>
  <c r="G445" i="9" s="1"/>
  <c r="G446" i="9" a="1"/>
  <c r="G446" i="9" s="1"/>
  <c r="G447" i="9" a="1"/>
  <c r="G447" i="9" s="1"/>
  <c r="G448" i="9" a="1"/>
  <c r="G448" i="9" s="1"/>
  <c r="G449" i="9" a="1"/>
  <c r="G449" i="9" s="1"/>
  <c r="G450" i="9" a="1"/>
  <c r="G450" i="9" s="1"/>
  <c r="G451" i="9" a="1"/>
  <c r="G451" i="9" s="1"/>
  <c r="G452" i="9" a="1"/>
  <c r="G452" i="9" s="1"/>
  <c r="G453" i="9" a="1"/>
  <c r="G453" i="9" s="1"/>
  <c r="G454" i="9" a="1"/>
  <c r="G454" i="9" s="1"/>
  <c r="G455" i="9" a="1"/>
  <c r="G455" i="9" s="1"/>
  <c r="G456" i="9" a="1"/>
  <c r="G456" i="9" s="1"/>
  <c r="G457" i="9" a="1"/>
  <c r="G457" i="9" s="1"/>
  <c r="G458" i="9" a="1"/>
  <c r="G458" i="9" s="1"/>
  <c r="G459" i="9" a="1"/>
  <c r="G459" i="9" s="1"/>
  <c r="G460" i="9" a="1"/>
  <c r="G460" i="9" s="1"/>
  <c r="G461" i="9" a="1"/>
  <c r="G461" i="9" s="1"/>
  <c r="G462" i="9" a="1"/>
  <c r="G462" i="9" s="1"/>
  <c r="G463" i="9" a="1"/>
  <c r="G463" i="9" s="1"/>
  <c r="G464" i="9" a="1"/>
  <c r="G464" i="9" s="1"/>
  <c r="G465" i="9" a="1"/>
  <c r="G465" i="9" s="1"/>
  <c r="G466" i="9" a="1"/>
  <c r="G466" i="9" s="1"/>
  <c r="G467" i="9" a="1"/>
  <c r="G467" i="9" s="1"/>
  <c r="G468" i="9" a="1"/>
  <c r="G468" i="9" s="1"/>
  <c r="G469" i="9" a="1"/>
  <c r="G469" i="9" s="1"/>
  <c r="G470" i="9" a="1"/>
  <c r="G470" i="9" s="1"/>
  <c r="G471" i="9" a="1"/>
  <c r="G471" i="9" s="1"/>
  <c r="G472" i="9" a="1"/>
  <c r="G472" i="9" s="1"/>
  <c r="G473" i="9" a="1"/>
  <c r="G473" i="9" s="1"/>
  <c r="G474" i="9" a="1"/>
  <c r="G474" i="9" s="1"/>
  <c r="G475" i="9" a="1"/>
  <c r="G475" i="9" s="1"/>
  <c r="G476" i="9" a="1"/>
  <c r="G476" i="9" s="1"/>
  <c r="G477" i="9" a="1"/>
  <c r="G477" i="9" s="1"/>
  <c r="G478" i="9" a="1"/>
  <c r="G478" i="9" s="1"/>
  <c r="G479" i="9" a="1"/>
  <c r="G479" i="9" s="1"/>
  <c r="G480" i="9" a="1"/>
  <c r="G480" i="9" s="1"/>
  <c r="G481" i="9" a="1"/>
  <c r="G481" i="9" s="1"/>
  <c r="G482" i="9" a="1"/>
  <c r="G482" i="9" s="1"/>
  <c r="G483" i="9" a="1"/>
  <c r="G483" i="9" s="1"/>
  <c r="G484" i="9" a="1"/>
  <c r="G484" i="9" s="1"/>
  <c r="G485" i="9" a="1"/>
  <c r="G485" i="9" s="1"/>
  <c r="G486" i="9" a="1"/>
  <c r="G486" i="9" s="1"/>
  <c r="G487" i="9" a="1"/>
  <c r="G487" i="9" s="1"/>
  <c r="G488" i="9" a="1"/>
  <c r="G488" i="9" s="1"/>
  <c r="G489" i="9" a="1"/>
  <c r="G489" i="9" s="1"/>
  <c r="G490" i="9" a="1"/>
  <c r="G490" i="9" s="1"/>
  <c r="G491" i="9" a="1"/>
  <c r="G491" i="9" s="1"/>
  <c r="G492" i="9" a="1"/>
  <c r="G492" i="9" s="1"/>
  <c r="G493" i="9" a="1"/>
  <c r="G493" i="9" s="1"/>
  <c r="G494" i="9" a="1"/>
  <c r="G494" i="9" s="1"/>
  <c r="G495" i="9" a="1"/>
  <c r="G495" i="9" s="1"/>
  <c r="G496" i="9" a="1"/>
  <c r="G496" i="9" s="1"/>
  <c r="G497" i="9" a="1"/>
  <c r="G497" i="9" s="1"/>
  <c r="G498" i="9" a="1"/>
  <c r="G498" i="9" s="1"/>
  <c r="G499" i="9" a="1"/>
  <c r="G499" i="9" s="1"/>
  <c r="G500" i="9" a="1"/>
  <c r="G500" i="9" s="1"/>
  <c r="G501" i="9" a="1"/>
  <c r="G501" i="9" s="1"/>
  <c r="G502" i="9" a="1"/>
  <c r="G502" i="9" s="1"/>
  <c r="G503" i="9" a="1"/>
  <c r="G503" i="9" s="1"/>
  <c r="G504" i="9" a="1"/>
  <c r="G504" i="9" s="1"/>
  <c r="G505" i="9" a="1"/>
  <c r="G505" i="9" s="1"/>
  <c r="G506" i="9" a="1"/>
  <c r="G506" i="9" s="1"/>
  <c r="G507" i="9" a="1"/>
  <c r="G507" i="9" s="1"/>
  <c r="G508" i="9" a="1"/>
  <c r="G508" i="9" s="1"/>
  <c r="G509" i="9" a="1"/>
  <c r="G509" i="9" s="1"/>
  <c r="G510" i="9" a="1"/>
  <c r="G510" i="9" s="1"/>
  <c r="G511" i="9" a="1"/>
  <c r="G511" i="9" s="1"/>
  <c r="G512" i="9" a="1"/>
  <c r="G512" i="9" s="1"/>
  <c r="G513" i="9" a="1"/>
  <c r="G513" i="9" s="1"/>
  <c r="G514" i="9" a="1"/>
  <c r="G514" i="9" s="1"/>
  <c r="G515" i="9" a="1"/>
  <c r="G515" i="9" s="1"/>
  <c r="G516" i="9" a="1"/>
  <c r="G516" i="9" s="1"/>
  <c r="G517" i="9" a="1"/>
  <c r="G517" i="9" s="1"/>
  <c r="G518" i="9" a="1"/>
  <c r="G518" i="9" s="1"/>
  <c r="G519" i="9" a="1"/>
  <c r="G519" i="9" s="1"/>
  <c r="G520" i="9" a="1"/>
  <c r="G520" i="9" s="1"/>
  <c r="G521" i="9" a="1"/>
  <c r="G521" i="9" s="1"/>
  <c r="G522" i="9" a="1"/>
  <c r="G522" i="9" s="1"/>
  <c r="G523" i="9" a="1"/>
  <c r="G523" i="9" s="1"/>
  <c r="G524" i="9" a="1"/>
  <c r="G524" i="9" s="1"/>
  <c r="G525" i="9" a="1"/>
  <c r="G525" i="9" s="1"/>
  <c r="G526" i="9" a="1"/>
  <c r="G526" i="9" s="1"/>
  <c r="G527" i="9" a="1"/>
  <c r="G527" i="9" s="1"/>
  <c r="G528" i="9" a="1"/>
  <c r="G528" i="9" s="1"/>
  <c r="G529" i="9" a="1"/>
  <c r="G529" i="9" s="1"/>
  <c r="G530" i="9" a="1"/>
  <c r="G530" i="9" s="1"/>
  <c r="G531" i="9" a="1"/>
  <c r="G531" i="9" s="1"/>
  <c r="G532" i="9" a="1"/>
  <c r="G532" i="9" s="1"/>
  <c r="G533" i="9" a="1"/>
  <c r="G533" i="9" s="1"/>
  <c r="G534" i="9" a="1"/>
  <c r="G534" i="9" s="1"/>
  <c r="G535" i="9" a="1"/>
  <c r="G535" i="9" s="1"/>
  <c r="G536" i="9" a="1"/>
  <c r="G536" i="9" s="1"/>
  <c r="G537" i="9" a="1"/>
  <c r="G537" i="9" s="1"/>
  <c r="G538" i="9" a="1"/>
  <c r="G538" i="9" s="1"/>
  <c r="G539" i="9" a="1"/>
  <c r="G539" i="9" s="1"/>
  <c r="G540" i="9" a="1"/>
  <c r="G540" i="9" s="1"/>
  <c r="G541" i="9" a="1"/>
  <c r="G541" i="9" s="1"/>
  <c r="G542" i="9" a="1"/>
  <c r="G542" i="9" s="1"/>
  <c r="G543" i="9" a="1"/>
  <c r="G543" i="9" s="1"/>
  <c r="G544" i="9" a="1"/>
  <c r="G544" i="9" s="1"/>
  <c r="G545" i="9" a="1"/>
  <c r="G545" i="9" s="1"/>
  <c r="G546" i="9" a="1"/>
  <c r="G546" i="9" s="1"/>
  <c r="G547" i="9" a="1"/>
  <c r="G547" i="9" s="1"/>
  <c r="G548" i="9" a="1"/>
  <c r="G548" i="9" s="1"/>
  <c r="G549" i="9" a="1"/>
  <c r="G549" i="9" s="1"/>
  <c r="G550" i="9" a="1"/>
  <c r="G550" i="9" s="1"/>
  <c r="G551" i="9" a="1"/>
  <c r="G551" i="9" s="1"/>
  <c r="G552" i="9" a="1"/>
  <c r="G552" i="9" s="1"/>
  <c r="G553" i="9" a="1"/>
  <c r="G553" i="9" s="1"/>
  <c r="G554" i="9" a="1"/>
  <c r="G554" i="9" s="1"/>
  <c r="G555" i="9" a="1"/>
  <c r="G555" i="9" s="1"/>
  <c r="G556" i="9" a="1"/>
  <c r="G556" i="9" s="1"/>
  <c r="G557" i="9" a="1"/>
  <c r="G557" i="9" s="1"/>
  <c r="G558" i="9" a="1"/>
  <c r="G558" i="9" s="1"/>
  <c r="G559" i="9" a="1"/>
  <c r="G559" i="9" s="1"/>
  <c r="G560" i="9" a="1"/>
  <c r="G560" i="9" s="1"/>
  <c r="G561" i="9" a="1"/>
  <c r="G561" i="9" s="1"/>
  <c r="G562" i="9" a="1"/>
  <c r="G562" i="9" s="1"/>
  <c r="G563" i="9" a="1"/>
  <c r="G563" i="9" s="1"/>
  <c r="G564" i="9" a="1"/>
  <c r="G564" i="9" s="1"/>
  <c r="G565" i="9" a="1"/>
  <c r="G565" i="9" s="1"/>
  <c r="G566" i="9" a="1"/>
  <c r="G566" i="9" s="1"/>
  <c r="G567" i="9" a="1"/>
  <c r="G567" i="9" s="1"/>
  <c r="G568" i="9" a="1"/>
  <c r="G568" i="9" s="1"/>
  <c r="G569" i="9" a="1"/>
  <c r="G569" i="9" s="1"/>
  <c r="G570" i="9" a="1"/>
  <c r="G570" i="9" s="1"/>
  <c r="G571" i="9" a="1"/>
  <c r="G571" i="9" s="1"/>
  <c r="G572" i="9" a="1"/>
  <c r="G572" i="9" s="1"/>
  <c r="G573" i="9" a="1"/>
  <c r="G573" i="9" s="1"/>
  <c r="G574" i="9" a="1"/>
  <c r="G574" i="9" s="1"/>
  <c r="G575" i="9" a="1"/>
  <c r="G575" i="9" s="1"/>
  <c r="G576" i="9" a="1"/>
  <c r="G576" i="9" s="1"/>
  <c r="G577" i="9" a="1"/>
  <c r="G577" i="9" s="1"/>
  <c r="G578" i="9" a="1"/>
  <c r="G578" i="9" s="1"/>
  <c r="G579" i="9" a="1"/>
  <c r="G579" i="9" s="1"/>
  <c r="G580" i="9" a="1"/>
  <c r="G580" i="9" s="1"/>
  <c r="G581" i="9" a="1"/>
  <c r="G581" i="9" s="1"/>
  <c r="G582" i="9" a="1"/>
  <c r="G582" i="9" s="1"/>
  <c r="G583" i="9" a="1"/>
  <c r="G583" i="9" s="1"/>
  <c r="G584" i="9" a="1"/>
  <c r="G584" i="9" s="1"/>
  <c r="G585" i="9" a="1"/>
  <c r="G585" i="9" s="1"/>
  <c r="G586" i="9" a="1"/>
  <c r="G586" i="9" s="1"/>
  <c r="G587" i="9" a="1"/>
  <c r="G587" i="9" s="1"/>
  <c r="G588" i="9" a="1"/>
  <c r="G588" i="9" s="1"/>
  <c r="G589" i="9" a="1"/>
  <c r="G589" i="9" s="1"/>
  <c r="G590" i="9" a="1"/>
  <c r="G590" i="9" s="1"/>
  <c r="G591" i="9" a="1"/>
  <c r="G591" i="9" s="1"/>
  <c r="G592" i="9" a="1"/>
  <c r="G592" i="9" s="1"/>
  <c r="G593" i="9" a="1"/>
  <c r="G593" i="9" s="1"/>
  <c r="G594" i="9" a="1"/>
  <c r="G594" i="9" s="1"/>
  <c r="G595" i="9" a="1"/>
  <c r="G595" i="9" s="1"/>
  <c r="G596" i="9" a="1"/>
  <c r="G596" i="9" s="1"/>
  <c r="G597" i="9" a="1"/>
  <c r="G597" i="9" s="1"/>
  <c r="G598" i="9" a="1"/>
  <c r="G598" i="9" s="1"/>
  <c r="G599" i="9" a="1"/>
  <c r="G599" i="9" s="1"/>
  <c r="G600" i="9" a="1"/>
  <c r="G600" i="9" s="1"/>
  <c r="G601" i="9" a="1"/>
  <c r="G601" i="9" s="1"/>
  <c r="G602" i="9" a="1"/>
  <c r="G602" i="9" s="1"/>
  <c r="G603" i="9" a="1"/>
  <c r="G603" i="9" s="1"/>
  <c r="G604" i="9" a="1"/>
  <c r="G604" i="9" s="1"/>
  <c r="G605" i="9" a="1"/>
  <c r="G605" i="9" s="1"/>
  <c r="G606" i="9" a="1"/>
  <c r="G606" i="9" s="1"/>
  <c r="G607" i="9" a="1"/>
  <c r="G607" i="9" s="1"/>
  <c r="G608" i="9" a="1"/>
  <c r="G608" i="9" s="1"/>
  <c r="G609" i="9" a="1"/>
  <c r="G609" i="9" s="1"/>
  <c r="G610" i="9" a="1"/>
  <c r="G610" i="9" s="1"/>
  <c r="G611" i="9" a="1"/>
  <c r="G611" i="9" s="1"/>
  <c r="G612" i="9" a="1"/>
  <c r="G612" i="9" s="1"/>
  <c r="G613" i="9" a="1"/>
  <c r="G613" i="9" s="1"/>
  <c r="G614" i="9" a="1"/>
  <c r="G614" i="9" s="1"/>
  <c r="G615" i="9" a="1"/>
  <c r="G615" i="9" s="1"/>
  <c r="G616" i="9" a="1"/>
  <c r="G616" i="9" s="1"/>
  <c r="G617" i="9" a="1"/>
  <c r="G617" i="9" s="1"/>
  <c r="G618" i="9" a="1"/>
  <c r="G618" i="9" s="1"/>
  <c r="G619" i="9" a="1"/>
  <c r="G619" i="9" s="1"/>
  <c r="G620" i="9" a="1"/>
  <c r="G620" i="9" s="1"/>
  <c r="G621" i="9" a="1"/>
  <c r="G621" i="9" s="1"/>
  <c r="G622" i="9" a="1"/>
  <c r="G622" i="9" s="1"/>
  <c r="G623" i="9" a="1"/>
  <c r="G623" i="9" s="1"/>
  <c r="G624" i="9" a="1"/>
  <c r="G624" i="9" s="1"/>
  <c r="G625" i="9" a="1"/>
  <c r="G625" i="9" s="1"/>
  <c r="G626" i="9" a="1"/>
  <c r="G626" i="9" s="1"/>
  <c r="G627" i="9" a="1"/>
  <c r="G627" i="9" s="1"/>
  <c r="G628" i="9" a="1"/>
  <c r="G628" i="9" s="1"/>
  <c r="G629" i="9" a="1"/>
  <c r="G629" i="9" s="1"/>
  <c r="G630" i="9" a="1"/>
  <c r="G630" i="9" s="1"/>
  <c r="G631" i="9" a="1"/>
  <c r="G631" i="9" s="1"/>
  <c r="G632" i="9" a="1"/>
  <c r="G632" i="9" s="1"/>
  <c r="G633" i="9" a="1"/>
  <c r="G633" i="9" s="1"/>
  <c r="G634" i="9" a="1"/>
  <c r="G634" i="9" s="1"/>
  <c r="G635" i="9" a="1"/>
  <c r="G635" i="9" s="1"/>
  <c r="G636" i="9" a="1"/>
  <c r="G636" i="9" s="1"/>
  <c r="G637" i="9" a="1"/>
  <c r="G637" i="9" s="1"/>
  <c r="G638" i="9" a="1"/>
  <c r="G638" i="9" s="1"/>
  <c r="G639" i="9" a="1"/>
  <c r="G639" i="9" s="1"/>
  <c r="G640" i="9" a="1"/>
  <c r="G640" i="9" s="1"/>
  <c r="G641" i="9" a="1"/>
  <c r="G641" i="9" s="1"/>
  <c r="G642" i="9" a="1"/>
  <c r="G642" i="9" s="1"/>
  <c r="G643" i="9" a="1"/>
  <c r="G643" i="9" s="1"/>
  <c r="G644" i="9" a="1"/>
  <c r="G644" i="9" s="1"/>
  <c r="G645" i="9" a="1"/>
  <c r="G645" i="9" s="1"/>
  <c r="G646" i="9" a="1"/>
  <c r="G646" i="9" s="1"/>
  <c r="G647" i="9" a="1"/>
  <c r="G647" i="9" s="1"/>
  <c r="G648" i="9" a="1"/>
  <c r="G648" i="9" s="1"/>
  <c r="G649" i="9" a="1"/>
  <c r="G649" i="9" s="1"/>
  <c r="G650" i="9" a="1"/>
  <c r="G650" i="9" s="1"/>
  <c r="G651" i="9" a="1"/>
  <c r="G651" i="9" s="1"/>
  <c r="G652" i="9" a="1"/>
  <c r="G652" i="9" s="1"/>
  <c r="G653" i="9" a="1"/>
  <c r="G653" i="9" s="1"/>
  <c r="G654" i="9" a="1"/>
  <c r="G654" i="9" s="1"/>
  <c r="G655" i="9" a="1"/>
  <c r="G655" i="9" s="1"/>
  <c r="G656" i="9" a="1"/>
  <c r="G656" i="9" s="1"/>
  <c r="G657" i="9" a="1"/>
  <c r="G657" i="9" s="1"/>
  <c r="G658" i="9" a="1"/>
  <c r="G658" i="9" s="1"/>
  <c r="G659" i="9" a="1"/>
  <c r="G659" i="9" s="1"/>
  <c r="G660" i="9" a="1"/>
  <c r="G660" i="9" s="1"/>
  <c r="G661" i="9" a="1"/>
  <c r="G661" i="9" s="1"/>
  <c r="G662" i="9" a="1"/>
  <c r="G662" i="9" s="1"/>
  <c r="G663" i="9" a="1"/>
  <c r="G663" i="9" s="1"/>
  <c r="G664" i="9" a="1"/>
  <c r="G664" i="9" s="1"/>
  <c r="G665" i="9" a="1"/>
  <c r="G665" i="9" s="1"/>
  <c r="G666" i="9" a="1"/>
  <c r="G666" i="9" s="1"/>
  <c r="G667" i="9" a="1"/>
  <c r="G667" i="9" s="1"/>
  <c r="G668" i="9" a="1"/>
  <c r="G668" i="9" s="1"/>
  <c r="G669" i="9" a="1"/>
  <c r="G669" i="9" s="1"/>
  <c r="G670" i="9" a="1"/>
  <c r="G670" i="9" s="1"/>
  <c r="G671" i="9" a="1"/>
  <c r="G671" i="9" s="1"/>
  <c r="G672" i="9" a="1"/>
  <c r="G672" i="9" s="1"/>
  <c r="G673" i="9" a="1"/>
  <c r="G673" i="9" s="1"/>
  <c r="G674" i="9" a="1"/>
  <c r="G674" i="9" s="1"/>
  <c r="G675" i="9" a="1"/>
  <c r="G675" i="9" s="1"/>
  <c r="G676" i="9" a="1"/>
  <c r="G676" i="9" s="1"/>
  <c r="H4" i="9"/>
  <c r="H5" i="9"/>
  <c r="H6" i="9"/>
  <c r="H7" i="9"/>
  <c r="H8" i="9"/>
  <c r="H10" i="9"/>
  <c r="H11" i="9"/>
  <c r="H12" i="9"/>
  <c r="H13" i="9"/>
  <c r="H14" i="9"/>
  <c r="H15" i="9"/>
  <c r="H16" i="9"/>
  <c r="H17" i="9"/>
  <c r="H18" i="9"/>
  <c r="H19" i="9"/>
  <c r="H21" i="9"/>
  <c r="H22" i="9"/>
  <c r="H23" i="9"/>
  <c r="H24" i="9"/>
  <c r="H25" i="9"/>
  <c r="H26" i="9"/>
  <c r="H27" i="9"/>
  <c r="H28" i="9"/>
  <c r="H30" i="9"/>
  <c r="H31" i="9"/>
  <c r="H32" i="9"/>
  <c r="H33" i="9"/>
  <c r="H34" i="9"/>
  <c r="H35" i="9"/>
  <c r="H36" i="9"/>
  <c r="H37" i="9"/>
  <c r="H38" i="9"/>
  <c r="H39" i="9"/>
  <c r="H40" i="9"/>
  <c r="H41" i="9"/>
  <c r="H43" i="9"/>
  <c r="H44" i="9"/>
  <c r="H45" i="9"/>
  <c r="H46" i="9"/>
  <c r="H47" i="9"/>
  <c r="H48" i="9"/>
  <c r="H49" i="9"/>
  <c r="H50" i="9"/>
  <c r="H51" i="9"/>
  <c r="H52" i="9"/>
  <c r="H53" i="9"/>
  <c r="H54" i="9"/>
  <c r="H55" i="9"/>
  <c r="H57" i="9"/>
  <c r="H58" i="9"/>
  <c r="H59" i="9"/>
  <c r="H60" i="9"/>
  <c r="H61" i="9"/>
  <c r="H62" i="9"/>
  <c r="H63" i="9"/>
  <c r="H64" i="9"/>
  <c r="H65" i="9"/>
  <c r="H66" i="9"/>
  <c r="H67" i="9"/>
  <c r="H68" i="9"/>
  <c r="H70" i="9"/>
  <c r="H71" i="9"/>
  <c r="H72" i="9"/>
  <c r="H73" i="9"/>
  <c r="H74" i="9"/>
  <c r="H75" i="9"/>
  <c r="H76" i="9"/>
  <c r="H77" i="9"/>
  <c r="H78" i="9"/>
  <c r="H79" i="9"/>
  <c r="H80" i="9"/>
  <c r="H81" i="9"/>
  <c r="H83" i="9"/>
  <c r="H84" i="9"/>
  <c r="H85" i="9"/>
  <c r="H86" i="9"/>
  <c r="H87" i="9"/>
  <c r="H88" i="9"/>
  <c r="H89" i="9"/>
  <c r="H90" i="9"/>
  <c r="H91" i="9"/>
  <c r="H92" i="9"/>
  <c r="H93" i="9"/>
  <c r="H95" i="9"/>
  <c r="H97" i="9"/>
  <c r="H98" i="9"/>
  <c r="H99" i="9"/>
  <c r="H100" i="9"/>
  <c r="H101" i="9"/>
  <c r="H102" i="9"/>
  <c r="H103" i="9"/>
  <c r="H104" i="9"/>
  <c r="H105" i="9"/>
  <c r="H106" i="9"/>
  <c r="H108" i="9"/>
  <c r="H110" i="9"/>
  <c r="H111" i="9"/>
  <c r="H112" i="9"/>
  <c r="H113" i="9"/>
  <c r="H114" i="9"/>
  <c r="H115" i="9"/>
  <c r="H117" i="9"/>
  <c r="H118" i="9"/>
  <c r="H120" i="9"/>
  <c r="H121" i="9"/>
  <c r="H122" i="9"/>
  <c r="H123" i="9"/>
  <c r="H124" i="9"/>
  <c r="H125" i="9"/>
  <c r="H126" i="9"/>
  <c r="H127" i="9"/>
  <c r="H128" i="9"/>
  <c r="H129" i="9"/>
  <c r="H130" i="9"/>
  <c r="H131" i="9"/>
  <c r="H132" i="9"/>
  <c r="H133" i="9"/>
  <c r="H134" i="9"/>
  <c r="H136" i="9"/>
  <c r="H137" i="9"/>
  <c r="H138" i="9"/>
  <c r="H139" i="9"/>
  <c r="H140" i="9"/>
  <c r="H141" i="9"/>
  <c r="H142" i="9"/>
  <c r="H143" i="9"/>
  <c r="H144" i="9"/>
  <c r="H145" i="9"/>
  <c r="H146" i="9"/>
  <c r="H147" i="9"/>
  <c r="H148" i="9"/>
  <c r="H149" i="9"/>
  <c r="H151" i="9"/>
  <c r="H152" i="9"/>
  <c r="H153" i="9"/>
  <c r="H154" i="9"/>
  <c r="H155" i="9"/>
  <c r="H156" i="9"/>
  <c r="H157" i="9"/>
  <c r="H158" i="9"/>
  <c r="H159" i="9"/>
  <c r="H160" i="9"/>
  <c r="H161" i="9"/>
  <c r="H162" i="9"/>
  <c r="H163" i="9"/>
  <c r="H164" i="9"/>
  <c r="H165" i="9"/>
  <c r="H166" i="9"/>
  <c r="H167" i="9"/>
  <c r="H169" i="9"/>
  <c r="H170" i="9"/>
  <c r="H171" i="9"/>
  <c r="H172" i="9"/>
  <c r="H173" i="9"/>
  <c r="H174" i="9"/>
  <c r="H175" i="9"/>
  <c r="H176" i="9"/>
  <c r="H177" i="9"/>
  <c r="H178" i="9"/>
  <c r="H179" i="9"/>
  <c r="H180" i="9"/>
  <c r="H181" i="9"/>
  <c r="H183" i="9"/>
  <c r="H184" i="9"/>
  <c r="H185" i="9"/>
  <c r="H186" i="9"/>
  <c r="H187" i="9"/>
  <c r="H188" i="9"/>
  <c r="H189" i="9"/>
  <c r="H190" i="9"/>
  <c r="H191" i="9"/>
  <c r="H192" i="9"/>
  <c r="H193" i="9"/>
  <c r="H194" i="9"/>
  <c r="H195" i="9"/>
  <c r="H196" i="9"/>
  <c r="H197" i="9"/>
  <c r="H198" i="9"/>
  <c r="H199" i="9"/>
  <c r="H200" i="9"/>
  <c r="H201" i="9"/>
  <c r="H202" i="9"/>
  <c r="H203" i="9"/>
  <c r="H204" i="9"/>
  <c r="H206" i="9"/>
  <c r="H207" i="9"/>
  <c r="H208" i="9"/>
  <c r="H209" i="9"/>
  <c r="H210" i="9"/>
  <c r="H211" i="9"/>
  <c r="H212" i="9"/>
  <c r="H213" i="9"/>
  <c r="H214" i="9"/>
  <c r="H215" i="9"/>
  <c r="H216" i="9"/>
  <c r="H217" i="9"/>
  <c r="H218" i="9"/>
  <c r="H219" i="9"/>
  <c r="H220" i="9"/>
  <c r="H221" i="9"/>
  <c r="H223" i="9"/>
  <c r="H224" i="9"/>
  <c r="H225" i="9"/>
  <c r="H226" i="9"/>
  <c r="H227" i="9"/>
  <c r="H228" i="9"/>
  <c r="H229" i="9"/>
  <c r="H230" i="9"/>
  <c r="H231" i="9"/>
  <c r="H232" i="9"/>
  <c r="H233" i="9"/>
  <c r="H234" i="9"/>
  <c r="H235" i="9"/>
  <c r="H236" i="9"/>
  <c r="H237" i="9"/>
  <c r="H238" i="9"/>
  <c r="H239" i="9"/>
  <c r="H240" i="9"/>
  <c r="H241" i="9"/>
  <c r="H242" i="9"/>
  <c r="H243" i="9"/>
  <c r="H245" i="9"/>
  <c r="H246" i="9"/>
  <c r="H247" i="9"/>
  <c r="H248" i="9"/>
  <c r="H249" i="9"/>
  <c r="H250" i="9"/>
  <c r="H251" i="9"/>
  <c r="H252" i="9"/>
  <c r="H253" i="9"/>
  <c r="H254" i="9"/>
  <c r="H256" i="9"/>
  <c r="H257" i="9"/>
  <c r="H258" i="9"/>
  <c r="H259" i="9"/>
  <c r="H260" i="9"/>
  <c r="H261" i="9"/>
  <c r="H262" i="9"/>
  <c r="H263" i="9"/>
  <c r="H264" i="9"/>
  <c r="H265" i="9"/>
  <c r="H266" i="9"/>
  <c r="H267" i="9"/>
  <c r="H268" i="9"/>
  <c r="H269" i="9"/>
  <c r="H270" i="9"/>
  <c r="H271" i="9"/>
  <c r="H272" i="9"/>
  <c r="H273" i="9"/>
  <c r="H275" i="9"/>
  <c r="H276" i="9"/>
  <c r="H277" i="9"/>
  <c r="H278" i="9"/>
  <c r="H279" i="9"/>
  <c r="H280" i="9"/>
  <c r="H281" i="9"/>
  <c r="H282" i="9"/>
  <c r="H283" i="9"/>
  <c r="H284" i="9"/>
  <c r="H285" i="9"/>
  <c r="H286" i="9"/>
  <c r="H287" i="9"/>
  <c r="H288" i="9"/>
  <c r="H289" i="9"/>
  <c r="H290" i="9"/>
  <c r="H292" i="9"/>
  <c r="H293" i="9"/>
  <c r="H294" i="9"/>
  <c r="H295" i="9"/>
  <c r="H296" i="9"/>
  <c r="H297" i="9"/>
  <c r="H298" i="9"/>
  <c r="H299" i="9"/>
  <c r="H300" i="9"/>
  <c r="H302" i="9"/>
  <c r="H303" i="9"/>
  <c r="H304" i="9"/>
  <c r="H305" i="9"/>
  <c r="H306" i="9"/>
  <c r="H307" i="9"/>
  <c r="H308" i="9"/>
  <c r="H309" i="9"/>
  <c r="H310" i="9"/>
  <c r="H311" i="9"/>
  <c r="H313" i="9"/>
  <c r="H314" i="9"/>
  <c r="H315" i="9"/>
  <c r="H316" i="9"/>
  <c r="H317" i="9"/>
  <c r="H318" i="9"/>
  <c r="H319" i="9"/>
  <c r="H320" i="9"/>
  <c r="H321" i="9"/>
  <c r="H322" i="9"/>
  <c r="H323" i="9"/>
  <c r="H324" i="9"/>
  <c r="H325" i="9"/>
  <c r="H326" i="9"/>
  <c r="H328" i="9"/>
  <c r="H329" i="9"/>
  <c r="H330" i="9"/>
  <c r="H331" i="9"/>
  <c r="H332" i="9"/>
  <c r="H333" i="9"/>
  <c r="H334" i="9"/>
  <c r="H335" i="9"/>
  <c r="H336" i="9"/>
  <c r="H337" i="9"/>
  <c r="H338" i="9"/>
  <c r="H339" i="9"/>
  <c r="H340" i="9"/>
  <c r="H341" i="9"/>
  <c r="H342" i="9"/>
  <c r="H343" i="9"/>
  <c r="H345" i="9"/>
  <c r="H346" i="9"/>
  <c r="H347" i="9"/>
  <c r="H348" i="9"/>
  <c r="H349" i="9"/>
  <c r="H350" i="9"/>
  <c r="H351" i="9"/>
  <c r="H352" i="9"/>
  <c r="H353" i="9"/>
  <c r="H354" i="9"/>
  <c r="H355" i="9"/>
  <c r="H356" i="9"/>
  <c r="H357" i="9"/>
  <c r="H358" i="9"/>
  <c r="H359" i="9"/>
  <c r="H360" i="9"/>
  <c r="H361" i="9"/>
  <c r="H363" i="9"/>
  <c r="H364" i="9"/>
  <c r="H365" i="9"/>
  <c r="H366" i="9"/>
  <c r="H367" i="9"/>
  <c r="H368" i="9"/>
  <c r="H369" i="9"/>
  <c r="H370" i="9"/>
  <c r="H371" i="9"/>
  <c r="H372" i="9"/>
  <c r="H373" i="9"/>
  <c r="H374" i="9"/>
  <c r="H375" i="9"/>
  <c r="H376" i="9"/>
  <c r="H377" i="9"/>
  <c r="H378" i="9"/>
  <c r="H379" i="9"/>
  <c r="H381" i="9"/>
  <c r="H382" i="9"/>
  <c r="H383" i="9"/>
  <c r="H384" i="9"/>
  <c r="H385" i="9"/>
  <c r="H386" i="9"/>
  <c r="H387" i="9"/>
  <c r="H388" i="9"/>
  <c r="H389" i="9"/>
  <c r="H390" i="9"/>
  <c r="H391" i="9"/>
  <c r="H392" i="9"/>
  <c r="H394" i="9"/>
  <c r="H395" i="9"/>
  <c r="H396" i="9"/>
  <c r="H397" i="9"/>
  <c r="H398" i="9"/>
  <c r="H399" i="9"/>
  <c r="H400" i="9"/>
  <c r="H401" i="9"/>
  <c r="H402" i="9"/>
  <c r="H403" i="9"/>
  <c r="H404" i="9"/>
  <c r="H405" i="9"/>
  <c r="H406" i="9"/>
  <c r="H407" i="9"/>
  <c r="H408" i="9"/>
  <c r="H409" i="9"/>
  <c r="H410" i="9"/>
  <c r="H411" i="9"/>
  <c r="H413" i="9"/>
  <c r="H414" i="9"/>
  <c r="H415" i="9"/>
  <c r="H416" i="9"/>
  <c r="H417" i="9"/>
  <c r="H418" i="9"/>
  <c r="H419" i="9"/>
  <c r="H420" i="9"/>
  <c r="H421" i="9"/>
  <c r="H422" i="9"/>
  <c r="H423" i="9"/>
  <c r="H424" i="9"/>
  <c r="H425" i="9"/>
  <c r="H427" i="9"/>
  <c r="H428" i="9"/>
  <c r="H429" i="9"/>
  <c r="H430" i="9"/>
  <c r="H431" i="9"/>
  <c r="H432" i="9"/>
  <c r="H433" i="9"/>
  <c r="H434" i="9"/>
  <c r="H435" i="9"/>
  <c r="H436" i="9"/>
  <c r="H437" i="9"/>
  <c r="H438" i="9"/>
  <c r="H439" i="9"/>
  <c r="H441" i="9"/>
  <c r="H442" i="9"/>
  <c r="H443" i="9"/>
  <c r="H444" i="9"/>
  <c r="H445" i="9"/>
  <c r="H446" i="9"/>
  <c r="H447" i="9"/>
  <c r="H448" i="9"/>
  <c r="H449" i="9"/>
  <c r="H450" i="9"/>
  <c r="H451" i="9"/>
  <c r="H452" i="9"/>
  <c r="H453" i="9"/>
  <c r="H454" i="9"/>
  <c r="H455" i="9"/>
  <c r="H456" i="9"/>
  <c r="H457" i="9"/>
  <c r="H459" i="9"/>
  <c r="H460" i="9"/>
  <c r="H461" i="9"/>
  <c r="H462" i="9"/>
  <c r="H463" i="9"/>
  <c r="H464" i="9"/>
  <c r="H465" i="9"/>
  <c r="H466" i="9"/>
  <c r="H467" i="9"/>
  <c r="H468" i="9"/>
  <c r="H470" i="9"/>
  <c r="H471" i="9"/>
  <c r="H472" i="9"/>
  <c r="H473" i="9"/>
  <c r="H474" i="9"/>
  <c r="H475" i="9"/>
  <c r="H476" i="9"/>
  <c r="H477" i="9"/>
  <c r="H478" i="9"/>
  <c r="H479" i="9"/>
  <c r="H480" i="9"/>
  <c r="H481" i="9"/>
  <c r="H482" i="9"/>
  <c r="H483" i="9"/>
  <c r="H484" i="9"/>
  <c r="H485" i="9"/>
  <c r="H486" i="9"/>
  <c r="H487" i="9"/>
  <c r="H488" i="9"/>
  <c r="H489" i="9"/>
  <c r="H490" i="9"/>
  <c r="H491" i="9"/>
  <c r="H493" i="9"/>
  <c r="H494" i="9"/>
  <c r="H495" i="9"/>
  <c r="H496" i="9"/>
  <c r="H497" i="9"/>
  <c r="H498" i="9"/>
  <c r="H499" i="9"/>
  <c r="H500" i="9"/>
  <c r="H501" i="9"/>
  <c r="H502" i="9"/>
  <c r="H503" i="9"/>
  <c r="H504" i="9"/>
  <c r="H505" i="9"/>
  <c r="H506" i="9"/>
  <c r="H507" i="9"/>
  <c r="H508" i="9"/>
  <c r="H509" i="9"/>
  <c r="H510" i="9"/>
  <c r="H511" i="9"/>
  <c r="H512" i="9"/>
  <c r="H513" i="9"/>
  <c r="H515" i="9"/>
  <c r="H516" i="9"/>
  <c r="H517" i="9"/>
  <c r="H518" i="9"/>
  <c r="H519" i="9"/>
  <c r="H520" i="9"/>
  <c r="H521" i="9"/>
  <c r="H522" i="9"/>
  <c r="H523" i="9"/>
  <c r="H524" i="9"/>
  <c r="H525" i="9"/>
  <c r="H526" i="9"/>
  <c r="H527" i="9"/>
  <c r="H528" i="9"/>
  <c r="H529" i="9"/>
  <c r="H530" i="9"/>
  <c r="H532" i="9"/>
  <c r="H533" i="9"/>
  <c r="H534" i="9"/>
  <c r="H535" i="9"/>
  <c r="H536" i="9"/>
  <c r="H537" i="9"/>
  <c r="H538" i="9"/>
  <c r="H539" i="9"/>
  <c r="H540" i="9"/>
  <c r="H541" i="9"/>
  <c r="H542" i="9"/>
  <c r="H543" i="9"/>
  <c r="H544" i="9"/>
  <c r="H545" i="9"/>
  <c r="H546" i="9"/>
  <c r="H548" i="9"/>
  <c r="H549" i="9"/>
  <c r="H550" i="9"/>
  <c r="H551" i="9"/>
  <c r="H552" i="9"/>
  <c r="H553" i="9"/>
  <c r="H554" i="9"/>
  <c r="H555" i="9"/>
  <c r="H556" i="9"/>
  <c r="H557" i="9"/>
  <c r="H558" i="9"/>
  <c r="H559" i="9"/>
  <c r="H560" i="9"/>
  <c r="H561" i="9"/>
  <c r="H562" i="9"/>
  <c r="H563" i="9"/>
  <c r="H564" i="9"/>
  <c r="H565" i="9"/>
  <c r="H566" i="9"/>
  <c r="H567" i="9"/>
  <c r="H569" i="9"/>
  <c r="H570" i="9"/>
  <c r="H571" i="9"/>
  <c r="H572" i="9"/>
  <c r="H573" i="9"/>
  <c r="H574" i="9"/>
  <c r="H575" i="9"/>
  <c r="H576" i="9"/>
  <c r="H577" i="9"/>
  <c r="H578" i="9"/>
  <c r="H579" i="9"/>
  <c r="H580" i="9"/>
  <c r="H581" i="9"/>
  <c r="H582" i="9"/>
  <c r="H583" i="9"/>
  <c r="H584" i="9"/>
  <c r="H585" i="9"/>
  <c r="H586" i="9"/>
  <c r="H587" i="9"/>
  <c r="H588" i="9"/>
  <c r="H589" i="9"/>
  <c r="H590" i="9"/>
  <c r="H592" i="9"/>
  <c r="H593" i="9"/>
  <c r="H594" i="9"/>
  <c r="H595" i="9"/>
  <c r="H596" i="9"/>
  <c r="H597" i="9"/>
  <c r="H598" i="9"/>
  <c r="H599" i="9"/>
  <c r="H600" i="9"/>
  <c r="H601" i="9"/>
  <c r="H602" i="9"/>
  <c r="H603" i="9"/>
  <c r="H604" i="9"/>
  <c r="H605" i="9"/>
  <c r="H606" i="9"/>
  <c r="H607" i="9"/>
  <c r="H608" i="9"/>
  <c r="H609" i="9"/>
  <c r="H610" i="9"/>
  <c r="H611" i="9"/>
  <c r="H612" i="9"/>
  <c r="H613" i="9"/>
  <c r="H614" i="9"/>
  <c r="H615" i="9"/>
  <c r="H617" i="9"/>
  <c r="H618" i="9"/>
  <c r="H619" i="9"/>
  <c r="H620" i="9"/>
  <c r="H621" i="9"/>
  <c r="H622" i="9"/>
  <c r="H623" i="9"/>
  <c r="H624" i="9"/>
  <c r="H625" i="9"/>
  <c r="H626" i="9"/>
  <c r="H627" i="9"/>
  <c r="H629" i="9"/>
  <c r="H630" i="9"/>
  <c r="H631" i="9"/>
  <c r="H632" i="9"/>
  <c r="H633" i="9"/>
  <c r="H634" i="9"/>
  <c r="H635" i="9"/>
  <c r="H636" i="9"/>
  <c r="H637" i="9"/>
  <c r="H638" i="9"/>
  <c r="H640" i="9"/>
  <c r="H641" i="9"/>
  <c r="H642" i="9"/>
  <c r="H643" i="9"/>
  <c r="H644" i="9"/>
  <c r="H645" i="9"/>
  <c r="H646" i="9"/>
  <c r="H647" i="9"/>
  <c r="H648" i="9"/>
  <c r="H649" i="9"/>
  <c r="H650" i="9"/>
  <c r="H651" i="9"/>
  <c r="H653" i="9"/>
  <c r="H654" i="9"/>
  <c r="H655" i="9"/>
  <c r="H656" i="9"/>
  <c r="H657" i="9"/>
  <c r="H658" i="9"/>
  <c r="H659" i="9"/>
  <c r="H660" i="9"/>
  <c r="H662" i="9"/>
  <c r="H663" i="9"/>
  <c r="H664" i="9"/>
  <c r="H665" i="9"/>
  <c r="H666" i="9"/>
  <c r="H667" i="9"/>
  <c r="H668" i="9"/>
  <c r="H669" i="9"/>
  <c r="H670" i="9"/>
  <c r="H671" i="9"/>
  <c r="H672" i="9"/>
  <c r="H674" i="9"/>
  <c r="H675" i="9"/>
  <c r="H676" i="9"/>
  <c r="J4" i="9" a="1"/>
  <c r="J4" i="9" s="1"/>
  <c r="K4" i="9" s="1" a="1"/>
  <c r="K4" i="9" s="1"/>
  <c r="J5" i="9" a="1"/>
  <c r="J5" i="9" s="1"/>
  <c r="K5" i="9" s="1" a="1"/>
  <c r="K5" i="9" s="1"/>
  <c r="J6" i="9" a="1"/>
  <c r="J6" i="9" s="1"/>
  <c r="K6" i="9" s="1" a="1"/>
  <c r="K6" i="9" s="1"/>
  <c r="J7" i="9" a="1"/>
  <c r="J7" i="9" s="1"/>
  <c r="K7" i="9" s="1" a="1"/>
  <c r="K7" i="9" s="1"/>
  <c r="J8" i="9" a="1"/>
  <c r="J8" i="9" s="1"/>
  <c r="K8" i="9" s="1" a="1"/>
  <c r="K8" i="9" s="1"/>
  <c r="J9" i="9" a="1"/>
  <c r="J9" i="9" s="1"/>
  <c r="J10" i="9" a="1"/>
  <c r="J10" i="9" s="1"/>
  <c r="J11" i="9" a="1"/>
  <c r="J11" i="9" s="1"/>
  <c r="J12" i="9" a="1"/>
  <c r="J12" i="9" s="1"/>
  <c r="J13" i="9" a="1"/>
  <c r="J13" i="9" s="1"/>
  <c r="J14" i="9" a="1"/>
  <c r="J14" i="9" s="1"/>
  <c r="J15" i="9" a="1"/>
  <c r="J15" i="9" s="1"/>
  <c r="J16" i="9" a="1"/>
  <c r="J16" i="9" s="1"/>
  <c r="J17" i="9" a="1"/>
  <c r="J17" i="9" s="1"/>
  <c r="J18" i="9" a="1"/>
  <c r="J18" i="9" s="1"/>
  <c r="J19" i="9" a="1"/>
  <c r="J19" i="9" s="1"/>
  <c r="J20" i="9" a="1"/>
  <c r="J20" i="9" s="1"/>
  <c r="J21" i="9" a="1"/>
  <c r="J21" i="9" s="1"/>
  <c r="J22" i="9" a="1"/>
  <c r="J22" i="9" s="1"/>
  <c r="J23" i="9" a="1"/>
  <c r="J23" i="9" s="1"/>
  <c r="J24" i="9" a="1"/>
  <c r="J24" i="9" s="1"/>
  <c r="J25" i="9" a="1"/>
  <c r="J25" i="9" s="1"/>
  <c r="J26" i="9" a="1"/>
  <c r="J26" i="9" s="1"/>
  <c r="J27" i="9" a="1"/>
  <c r="J27" i="9" s="1"/>
  <c r="J28" i="9" a="1"/>
  <c r="J28" i="9" s="1"/>
  <c r="J29" i="9" a="1"/>
  <c r="J29" i="9" s="1"/>
  <c r="J30" i="9" a="1"/>
  <c r="J30" i="9" s="1"/>
  <c r="J31" i="9" a="1"/>
  <c r="J31" i="9" s="1"/>
  <c r="J32" i="9" a="1"/>
  <c r="J32" i="9" s="1"/>
  <c r="J33" i="9" a="1"/>
  <c r="J33" i="9" s="1"/>
  <c r="J34" i="9" a="1"/>
  <c r="J34" i="9" s="1"/>
  <c r="J35" i="9" a="1"/>
  <c r="J35" i="9" s="1"/>
  <c r="J36" i="9" a="1"/>
  <c r="J36" i="9" s="1"/>
  <c r="J37" i="9" a="1"/>
  <c r="J37" i="9" s="1"/>
  <c r="J38" i="9" a="1"/>
  <c r="J38" i="9" s="1"/>
  <c r="J39" i="9" a="1"/>
  <c r="J39" i="9" s="1"/>
  <c r="J40" i="9" a="1"/>
  <c r="J40" i="9" s="1"/>
  <c r="J41" i="9" a="1"/>
  <c r="J41" i="9" s="1"/>
  <c r="K41" i="9" s="1" a="1"/>
  <c r="K41" i="9" s="1"/>
  <c r="J42" i="9" a="1"/>
  <c r="J42" i="9" s="1"/>
  <c r="J43" i="9" a="1"/>
  <c r="J43" i="9" s="1"/>
  <c r="J44" i="9" a="1"/>
  <c r="J44" i="9" s="1"/>
  <c r="J45" i="9" a="1"/>
  <c r="J45" i="9" s="1"/>
  <c r="J46" i="9" a="1"/>
  <c r="J46" i="9" s="1"/>
  <c r="J47" i="9" a="1"/>
  <c r="J47" i="9" s="1"/>
  <c r="J48" i="9" a="1"/>
  <c r="J48" i="9" s="1"/>
  <c r="J49" i="9" a="1"/>
  <c r="J49" i="9" s="1"/>
  <c r="J50" i="9" a="1"/>
  <c r="J50" i="9" s="1"/>
  <c r="J51" i="9" a="1"/>
  <c r="J51" i="9" s="1"/>
  <c r="J52" i="9" a="1"/>
  <c r="J52" i="9" s="1"/>
  <c r="J53" i="9" a="1"/>
  <c r="J53" i="9" s="1"/>
  <c r="J54" i="9" a="1"/>
  <c r="J54" i="9" s="1"/>
  <c r="J55" i="9" a="1"/>
  <c r="J55" i="9" s="1"/>
  <c r="J56" i="9" a="1"/>
  <c r="J56" i="9" s="1"/>
  <c r="J57" i="9" a="1"/>
  <c r="J57" i="9" s="1"/>
  <c r="J58" i="9" a="1"/>
  <c r="J58" i="9" s="1"/>
  <c r="J59" i="9" a="1"/>
  <c r="J59" i="9" s="1"/>
  <c r="J60" i="9" a="1"/>
  <c r="J60" i="9" s="1"/>
  <c r="J61" i="9" a="1"/>
  <c r="J61" i="9" s="1"/>
  <c r="J62" i="9" a="1"/>
  <c r="J62" i="9" s="1"/>
  <c r="J63" i="9" a="1"/>
  <c r="J63" i="9" s="1"/>
  <c r="J64" i="9" a="1"/>
  <c r="J64" i="9" s="1"/>
  <c r="J65" i="9" a="1"/>
  <c r="J65" i="9" s="1"/>
  <c r="J66" i="9" a="1"/>
  <c r="J66" i="9" s="1"/>
  <c r="J67" i="9" a="1"/>
  <c r="J67" i="9" s="1"/>
  <c r="J68" i="9" a="1"/>
  <c r="J68" i="9" s="1"/>
  <c r="J69" i="9" a="1"/>
  <c r="J69" i="9" s="1"/>
  <c r="J70" i="9" a="1"/>
  <c r="J70" i="9" s="1"/>
  <c r="J71" i="9" a="1"/>
  <c r="J71" i="9" s="1"/>
  <c r="J72" i="9" a="1"/>
  <c r="J72" i="9" s="1"/>
  <c r="J73" i="9" a="1"/>
  <c r="J73" i="9" s="1"/>
  <c r="J74" i="9" a="1"/>
  <c r="J74" i="9" s="1"/>
  <c r="J75" i="9" a="1"/>
  <c r="J75" i="9" s="1"/>
  <c r="J76" i="9" a="1"/>
  <c r="J76" i="9" s="1"/>
  <c r="J77" i="9" a="1"/>
  <c r="J77" i="9" s="1"/>
  <c r="J78" i="9" a="1"/>
  <c r="J78" i="9" s="1"/>
  <c r="J79" i="9" a="1"/>
  <c r="J79" i="9" s="1"/>
  <c r="J80" i="9" a="1"/>
  <c r="J80" i="9" s="1"/>
  <c r="J81" i="9" a="1"/>
  <c r="J81" i="9" s="1"/>
  <c r="K81" i="9" s="1" a="1"/>
  <c r="K81" i="9" s="1"/>
  <c r="J82" i="9" a="1"/>
  <c r="J82" i="9" s="1"/>
  <c r="J83" i="9" a="1"/>
  <c r="J83" i="9" s="1"/>
  <c r="J84" i="9" a="1"/>
  <c r="J84" i="9" s="1"/>
  <c r="J85" i="9" a="1"/>
  <c r="J85" i="9" s="1"/>
  <c r="J86" i="9" a="1"/>
  <c r="J86" i="9" s="1"/>
  <c r="J87" i="9" a="1"/>
  <c r="J87" i="9" s="1"/>
  <c r="J88" i="9" a="1"/>
  <c r="J88" i="9" s="1"/>
  <c r="J89" i="9" a="1"/>
  <c r="J89" i="9" s="1"/>
  <c r="J90" i="9" a="1"/>
  <c r="J90" i="9" s="1"/>
  <c r="J91" i="9" a="1"/>
  <c r="J91" i="9" s="1"/>
  <c r="J92" i="9" a="1"/>
  <c r="J92" i="9" s="1"/>
  <c r="J93" i="9" a="1"/>
  <c r="J93" i="9" s="1"/>
  <c r="J95" i="9" a="1"/>
  <c r="J95" i="9" s="1"/>
  <c r="J96" i="9" a="1"/>
  <c r="J96" i="9" s="1"/>
  <c r="J97" i="9" a="1"/>
  <c r="J97" i="9" s="1"/>
  <c r="J98" i="9" a="1"/>
  <c r="J98" i="9" s="1"/>
  <c r="J99" i="9" a="1"/>
  <c r="J99" i="9" s="1"/>
  <c r="J100" i="9" a="1"/>
  <c r="J100" i="9" s="1"/>
  <c r="J101" i="9" a="1"/>
  <c r="J101" i="9" s="1"/>
  <c r="J102" i="9" a="1"/>
  <c r="J102" i="9" s="1"/>
  <c r="J103" i="9" a="1"/>
  <c r="J103" i="9" s="1"/>
  <c r="J104" i="9" a="1"/>
  <c r="J104" i="9" s="1"/>
  <c r="J105" i="9" a="1"/>
  <c r="J105" i="9" s="1"/>
  <c r="J106" i="9" a="1"/>
  <c r="J106" i="9" s="1"/>
  <c r="J108" i="9" a="1"/>
  <c r="J108" i="9" s="1"/>
  <c r="K108" i="9" s="1" a="1"/>
  <c r="K108" i="9" s="1"/>
  <c r="J109" i="9" a="1"/>
  <c r="J109" i="9" s="1"/>
  <c r="J110" i="9" a="1"/>
  <c r="J110" i="9" s="1"/>
  <c r="J111" i="9" a="1"/>
  <c r="J111" i="9" s="1"/>
  <c r="J112" i="9" a="1"/>
  <c r="J112" i="9" s="1"/>
  <c r="J113" i="9" a="1"/>
  <c r="J113" i="9" s="1"/>
  <c r="J114" i="9" a="1"/>
  <c r="J114" i="9" s="1"/>
  <c r="J115" i="9" a="1"/>
  <c r="J115" i="9" s="1"/>
  <c r="J117" i="9" a="1"/>
  <c r="J117" i="9" s="1"/>
  <c r="J118" i="9" a="1"/>
  <c r="J118" i="9" s="1"/>
  <c r="K118" i="9" s="1" a="1"/>
  <c r="K118" i="9" s="1"/>
  <c r="J119" i="9" a="1"/>
  <c r="J119" i="9" s="1"/>
  <c r="J120" i="9" a="1"/>
  <c r="J120" i="9" s="1"/>
  <c r="J121" i="9" a="1"/>
  <c r="J121" i="9" s="1"/>
  <c r="J122" i="9" a="1"/>
  <c r="J122" i="9" s="1"/>
  <c r="J123" i="9" a="1"/>
  <c r="J123" i="9" s="1"/>
  <c r="J124" i="9" a="1"/>
  <c r="J124" i="9" s="1"/>
  <c r="J125" i="9" a="1"/>
  <c r="J125" i="9" s="1"/>
  <c r="J126" i="9" a="1"/>
  <c r="J126" i="9" s="1"/>
  <c r="J127" i="9" a="1"/>
  <c r="J127" i="9" s="1"/>
  <c r="J128" i="9" a="1"/>
  <c r="J128" i="9" s="1"/>
  <c r="J129" i="9" a="1"/>
  <c r="J129" i="9" s="1"/>
  <c r="J130" i="9" a="1"/>
  <c r="J130" i="9" s="1"/>
  <c r="J131" i="9" a="1"/>
  <c r="J131" i="9" s="1"/>
  <c r="J132" i="9" a="1"/>
  <c r="J132" i="9" s="1"/>
  <c r="J133" i="9" a="1"/>
  <c r="J133" i="9" s="1"/>
  <c r="J134" i="9" a="1"/>
  <c r="J134" i="9" s="1"/>
  <c r="J135" i="9" a="1"/>
  <c r="J135" i="9" s="1"/>
  <c r="J136" i="9" a="1"/>
  <c r="J136" i="9" s="1"/>
  <c r="J137" i="9" a="1"/>
  <c r="J137" i="9" s="1"/>
  <c r="J138" i="9" a="1"/>
  <c r="J138" i="9" s="1"/>
  <c r="J139" i="9" a="1"/>
  <c r="J139" i="9" s="1"/>
  <c r="J140" i="9" a="1"/>
  <c r="J140" i="9" s="1"/>
  <c r="J141" i="9" a="1"/>
  <c r="J141" i="9" s="1"/>
  <c r="J142" i="9" a="1"/>
  <c r="J142" i="9" s="1"/>
  <c r="J143" i="9" a="1"/>
  <c r="J143" i="9" s="1"/>
  <c r="J144" i="9" a="1"/>
  <c r="J144" i="9" s="1"/>
  <c r="J145" i="9" a="1"/>
  <c r="J145" i="9" s="1"/>
  <c r="J146" i="9" a="1"/>
  <c r="J146" i="9" s="1"/>
  <c r="J147" i="9" a="1"/>
  <c r="J147" i="9" s="1"/>
  <c r="J148" i="9" a="1"/>
  <c r="J148" i="9" s="1"/>
  <c r="J149" i="9" a="1"/>
  <c r="J149" i="9" s="1"/>
  <c r="K149" i="9" s="1" a="1"/>
  <c r="K149" i="9" s="1"/>
  <c r="J150" i="9" a="1"/>
  <c r="J150" i="9" s="1"/>
  <c r="J151" i="9" a="1"/>
  <c r="J151" i="9" s="1"/>
  <c r="J152" i="9" a="1"/>
  <c r="J152" i="9" s="1"/>
  <c r="J153" i="9" a="1"/>
  <c r="J153" i="9" s="1"/>
  <c r="J154" i="9" a="1"/>
  <c r="J154" i="9" s="1"/>
  <c r="J155" i="9" a="1"/>
  <c r="J155" i="9" s="1"/>
  <c r="J156" i="9" a="1"/>
  <c r="J156" i="9" s="1"/>
  <c r="J157" i="9" a="1"/>
  <c r="J157" i="9" s="1"/>
  <c r="J158" i="9" a="1"/>
  <c r="J158" i="9" s="1"/>
  <c r="J159" i="9" a="1"/>
  <c r="J159" i="9" s="1"/>
  <c r="J160" i="9" a="1"/>
  <c r="J160" i="9" s="1"/>
  <c r="J161" i="9" a="1"/>
  <c r="J161" i="9" s="1"/>
  <c r="J162" i="9" a="1"/>
  <c r="J162" i="9" s="1"/>
  <c r="J163" i="9" a="1"/>
  <c r="J163" i="9" s="1"/>
  <c r="J164" i="9" a="1"/>
  <c r="J164" i="9" s="1"/>
  <c r="J165" i="9" a="1"/>
  <c r="J165" i="9" s="1"/>
  <c r="J166" i="9" a="1"/>
  <c r="J166" i="9" s="1"/>
  <c r="J167" i="9" a="1"/>
  <c r="J167" i="9" s="1"/>
  <c r="J168" i="9" a="1"/>
  <c r="J168" i="9" s="1"/>
  <c r="J169" i="9" a="1"/>
  <c r="J169" i="9" s="1"/>
  <c r="J170" i="9" a="1"/>
  <c r="J170" i="9" s="1"/>
  <c r="J171" i="9" a="1"/>
  <c r="J171" i="9" s="1"/>
  <c r="J172" i="9" a="1"/>
  <c r="J172" i="9" s="1"/>
  <c r="J173" i="9" a="1"/>
  <c r="J173" i="9" s="1"/>
  <c r="J174" i="9" a="1"/>
  <c r="J174" i="9" s="1"/>
  <c r="J175" i="9" a="1"/>
  <c r="J175" i="9" s="1"/>
  <c r="J176" i="9" a="1"/>
  <c r="J176" i="9" s="1"/>
  <c r="J177" i="9" a="1"/>
  <c r="J177" i="9" s="1"/>
  <c r="J178" i="9" a="1"/>
  <c r="J178" i="9" s="1"/>
  <c r="J179" i="9" a="1"/>
  <c r="J179" i="9" s="1"/>
  <c r="J180" i="9" a="1"/>
  <c r="J180" i="9" s="1"/>
  <c r="J181" i="9" a="1"/>
  <c r="J181" i="9" s="1"/>
  <c r="J182" i="9" a="1"/>
  <c r="J182" i="9" s="1"/>
  <c r="J183" i="9" a="1"/>
  <c r="J183" i="9" s="1"/>
  <c r="J184" i="9" a="1"/>
  <c r="J184" i="9" s="1"/>
  <c r="J185" i="9" a="1"/>
  <c r="J185" i="9" s="1"/>
  <c r="J186" i="9" a="1"/>
  <c r="J186" i="9" s="1"/>
  <c r="J187" i="9" a="1"/>
  <c r="J187" i="9" s="1"/>
  <c r="J188" i="9" a="1"/>
  <c r="J188" i="9" s="1"/>
  <c r="J189" i="9" a="1"/>
  <c r="J189" i="9" s="1"/>
  <c r="J190" i="9" a="1"/>
  <c r="J190" i="9" s="1"/>
  <c r="J191" i="9" a="1"/>
  <c r="J191" i="9" s="1"/>
  <c r="J192" i="9" a="1"/>
  <c r="J192" i="9" s="1"/>
  <c r="J193" i="9" a="1"/>
  <c r="J193" i="9" s="1"/>
  <c r="J194" i="9" a="1"/>
  <c r="J194" i="9" s="1"/>
  <c r="J195" i="9" a="1"/>
  <c r="J195" i="9" s="1"/>
  <c r="J196" i="9" a="1"/>
  <c r="J196" i="9" s="1"/>
  <c r="J197" i="9" a="1"/>
  <c r="J197" i="9" s="1"/>
  <c r="J198" i="9" a="1"/>
  <c r="J198" i="9" s="1"/>
  <c r="J199" i="9" a="1"/>
  <c r="J199" i="9" s="1"/>
  <c r="J200" i="9" a="1"/>
  <c r="J200" i="9" s="1"/>
  <c r="J201" i="9" a="1"/>
  <c r="J201" i="9" s="1"/>
  <c r="J202" i="9" a="1"/>
  <c r="J202" i="9" s="1"/>
  <c r="J203" i="9" a="1"/>
  <c r="J203" i="9" s="1"/>
  <c r="J204" i="9" a="1"/>
  <c r="J204" i="9" s="1"/>
  <c r="J205" i="9" a="1"/>
  <c r="J205" i="9" s="1"/>
  <c r="J206" i="9" a="1"/>
  <c r="J206" i="9" s="1"/>
  <c r="J207" i="9" a="1"/>
  <c r="J207" i="9" s="1"/>
  <c r="J208" i="9" a="1"/>
  <c r="J208" i="9" s="1"/>
  <c r="J209" i="9" a="1"/>
  <c r="J209" i="9" s="1"/>
  <c r="J210" i="9" a="1"/>
  <c r="J210" i="9" s="1"/>
  <c r="J211" i="9" a="1"/>
  <c r="J211" i="9" s="1"/>
  <c r="J212" i="9" a="1"/>
  <c r="J212" i="9" s="1"/>
  <c r="J213" i="9" a="1"/>
  <c r="J213" i="9" s="1"/>
  <c r="J214" i="9" a="1"/>
  <c r="J214" i="9" s="1"/>
  <c r="J215" i="9" a="1"/>
  <c r="J215" i="9" s="1"/>
  <c r="J216" i="9" a="1"/>
  <c r="J216" i="9" s="1"/>
  <c r="J217" i="9" a="1"/>
  <c r="J217" i="9" s="1"/>
  <c r="J218" i="9" a="1"/>
  <c r="J218" i="9" s="1"/>
  <c r="J219" i="9" a="1"/>
  <c r="J219" i="9" s="1"/>
  <c r="J220" i="9" a="1"/>
  <c r="J220" i="9" s="1"/>
  <c r="J221" i="9" a="1"/>
  <c r="J221" i="9" s="1"/>
  <c r="K221" i="9" s="1" a="1"/>
  <c r="K221" i="9" s="1"/>
  <c r="J222" i="9" a="1"/>
  <c r="J222" i="9" s="1"/>
  <c r="J223" i="9" a="1"/>
  <c r="J223" i="9" s="1"/>
  <c r="J224" i="9" a="1"/>
  <c r="J224" i="9" s="1"/>
  <c r="J225" i="9" a="1"/>
  <c r="J225" i="9" s="1"/>
  <c r="J226" i="9" a="1"/>
  <c r="J226" i="9" s="1"/>
  <c r="J227" i="9" a="1"/>
  <c r="J227" i="9" s="1"/>
  <c r="J228" i="9" a="1"/>
  <c r="J228" i="9" s="1"/>
  <c r="J229" i="9" a="1"/>
  <c r="J229" i="9" s="1"/>
  <c r="J230" i="9" a="1"/>
  <c r="J230" i="9" s="1"/>
  <c r="J231" i="9" a="1"/>
  <c r="J231" i="9" s="1"/>
  <c r="J232" i="9" a="1"/>
  <c r="J232" i="9" s="1"/>
  <c r="J233" i="9" a="1"/>
  <c r="J233" i="9" s="1"/>
  <c r="J234" i="9" a="1"/>
  <c r="J234" i="9" s="1"/>
  <c r="J235" i="9" a="1"/>
  <c r="J235" i="9" s="1"/>
  <c r="J236" i="9" a="1"/>
  <c r="J236" i="9" s="1"/>
  <c r="J237" i="9" a="1"/>
  <c r="J237" i="9" s="1"/>
  <c r="J238" i="9" a="1"/>
  <c r="J238" i="9" s="1"/>
  <c r="J239" i="9" a="1"/>
  <c r="J239" i="9" s="1"/>
  <c r="J240" i="9" a="1"/>
  <c r="J240" i="9" s="1"/>
  <c r="J241" i="9" a="1"/>
  <c r="J241" i="9" s="1"/>
  <c r="J242" i="9" a="1"/>
  <c r="J242" i="9" s="1"/>
  <c r="J243" i="9" a="1"/>
  <c r="J243" i="9" s="1"/>
  <c r="K243" i="9" s="1" a="1"/>
  <c r="K243" i="9" s="1"/>
  <c r="J244" i="9" a="1"/>
  <c r="J244" i="9" s="1"/>
  <c r="J245" i="9" a="1"/>
  <c r="J245" i="9" s="1"/>
  <c r="J246" i="9" a="1"/>
  <c r="J246" i="9" s="1"/>
  <c r="J247" i="9" a="1"/>
  <c r="J247" i="9" s="1"/>
  <c r="J248" i="9" a="1"/>
  <c r="J248" i="9" s="1"/>
  <c r="J249" i="9" a="1"/>
  <c r="J249" i="9" s="1"/>
  <c r="J250" i="9" a="1"/>
  <c r="J250" i="9" s="1"/>
  <c r="J251" i="9" a="1"/>
  <c r="J251" i="9" s="1"/>
  <c r="J252" i="9" a="1"/>
  <c r="J252" i="9" s="1"/>
  <c r="J253" i="9" a="1"/>
  <c r="J253" i="9" s="1"/>
  <c r="J254" i="9" a="1"/>
  <c r="J254" i="9" s="1"/>
  <c r="K254" i="9" s="1" a="1"/>
  <c r="K254" i="9" s="1"/>
  <c r="J255" i="9" a="1"/>
  <c r="J255" i="9" s="1"/>
  <c r="J256" i="9" a="1"/>
  <c r="J256" i="9" s="1"/>
  <c r="J257" i="9" a="1"/>
  <c r="J257" i="9" s="1"/>
  <c r="J258" i="9" a="1"/>
  <c r="J258" i="9" s="1"/>
  <c r="J259" i="9" a="1"/>
  <c r="J259" i="9" s="1"/>
  <c r="J260" i="9" a="1"/>
  <c r="J260" i="9" s="1"/>
  <c r="J261" i="9" a="1"/>
  <c r="J261" i="9" s="1"/>
  <c r="J262" i="9" a="1"/>
  <c r="J262" i="9" s="1"/>
  <c r="J263" i="9" a="1"/>
  <c r="J263" i="9" s="1"/>
  <c r="J264" i="9" a="1"/>
  <c r="J264" i="9" s="1"/>
  <c r="J265" i="9" a="1"/>
  <c r="J265" i="9" s="1"/>
  <c r="J266" i="9" a="1"/>
  <c r="J266" i="9" s="1"/>
  <c r="J267" i="9" a="1"/>
  <c r="J267" i="9" s="1"/>
  <c r="J268" i="9" a="1"/>
  <c r="J268" i="9" s="1"/>
  <c r="J269" i="9" a="1"/>
  <c r="J269" i="9" s="1"/>
  <c r="J270" i="9" a="1"/>
  <c r="J270" i="9" s="1"/>
  <c r="J271" i="9" a="1"/>
  <c r="J271" i="9" s="1"/>
  <c r="J272" i="9" a="1"/>
  <c r="J272" i="9" s="1"/>
  <c r="J273" i="9" a="1"/>
  <c r="J273" i="9" s="1"/>
  <c r="J274" i="9" a="1"/>
  <c r="J274" i="9" s="1"/>
  <c r="J275" i="9" a="1"/>
  <c r="J275" i="9" s="1"/>
  <c r="J276" i="9" a="1"/>
  <c r="J276" i="9" s="1"/>
  <c r="J277" i="9" a="1"/>
  <c r="J277" i="9" s="1"/>
  <c r="J278" i="9" a="1"/>
  <c r="J278" i="9" s="1"/>
  <c r="J279" i="9" a="1"/>
  <c r="J279" i="9" s="1"/>
  <c r="J280" i="9" a="1"/>
  <c r="J280" i="9" s="1"/>
  <c r="J281" i="9" a="1"/>
  <c r="J281" i="9" s="1"/>
  <c r="J282" i="9" a="1"/>
  <c r="J282" i="9" s="1"/>
  <c r="J283" i="9" a="1"/>
  <c r="J283" i="9" s="1"/>
  <c r="J284" i="9" a="1"/>
  <c r="J284" i="9" s="1"/>
  <c r="J285" i="9" a="1"/>
  <c r="J285" i="9" s="1"/>
  <c r="J286" i="9" a="1"/>
  <c r="J286" i="9" s="1"/>
  <c r="J287" i="9" a="1"/>
  <c r="J287" i="9" s="1"/>
  <c r="J288" i="9" a="1"/>
  <c r="J288" i="9" s="1"/>
  <c r="J289" i="9" a="1"/>
  <c r="J289" i="9" s="1"/>
  <c r="J290" i="9" a="1"/>
  <c r="J290" i="9" s="1"/>
  <c r="J291" i="9" a="1"/>
  <c r="J291" i="9" s="1"/>
  <c r="J292" i="9" a="1"/>
  <c r="J292" i="9" s="1"/>
  <c r="J293" i="9" a="1"/>
  <c r="J293" i="9" s="1"/>
  <c r="J294" i="9" a="1"/>
  <c r="J294" i="9" s="1"/>
  <c r="J295" i="9" a="1"/>
  <c r="J295" i="9" s="1"/>
  <c r="J296" i="9" a="1"/>
  <c r="J296" i="9" s="1"/>
  <c r="J297" i="9" a="1"/>
  <c r="J297" i="9" s="1"/>
  <c r="J298" i="9" a="1"/>
  <c r="J298" i="9" s="1"/>
  <c r="J299" i="9" a="1"/>
  <c r="J299" i="9" s="1"/>
  <c r="J300" i="9" a="1"/>
  <c r="J300" i="9" s="1"/>
  <c r="K300" i="9" s="1" a="1"/>
  <c r="K300" i="9" s="1"/>
  <c r="J301" i="9" a="1"/>
  <c r="J301" i="9" s="1"/>
  <c r="J302" i="9" a="1"/>
  <c r="J302" i="9" s="1"/>
  <c r="J303" i="9" a="1"/>
  <c r="J303" i="9" s="1"/>
  <c r="J304" i="9" a="1"/>
  <c r="J304" i="9" s="1"/>
  <c r="J305" i="9" a="1"/>
  <c r="J305" i="9" s="1"/>
  <c r="J306" i="9" a="1"/>
  <c r="J306" i="9" s="1"/>
  <c r="J307" i="9" a="1"/>
  <c r="J307" i="9" s="1"/>
  <c r="J308" i="9" a="1"/>
  <c r="J308" i="9" s="1"/>
  <c r="J309" i="9" a="1"/>
  <c r="J309" i="9" s="1"/>
  <c r="J310" i="9" a="1"/>
  <c r="J310" i="9" s="1"/>
  <c r="J311" i="9" a="1"/>
  <c r="J311" i="9" s="1"/>
  <c r="K311" i="9" s="1" a="1"/>
  <c r="K311" i="9" s="1"/>
  <c r="J312" i="9" a="1"/>
  <c r="J312" i="9" s="1"/>
  <c r="J313" i="9" a="1"/>
  <c r="J313" i="9" s="1"/>
  <c r="J314" i="9" a="1"/>
  <c r="J314" i="9" s="1"/>
  <c r="J315" i="9" a="1"/>
  <c r="J315" i="9" s="1"/>
  <c r="J316" i="9" a="1"/>
  <c r="J316" i="9" s="1"/>
  <c r="J317" i="9" a="1"/>
  <c r="J317" i="9" s="1"/>
  <c r="J318" i="9" a="1"/>
  <c r="J318" i="9" s="1"/>
  <c r="J319" i="9" a="1"/>
  <c r="J319" i="9" s="1"/>
  <c r="J320" i="9" a="1"/>
  <c r="J320" i="9" s="1"/>
  <c r="J321" i="9" a="1"/>
  <c r="J321" i="9" s="1"/>
  <c r="J322" i="9" a="1"/>
  <c r="J322" i="9" s="1"/>
  <c r="J323" i="9" a="1"/>
  <c r="J323" i="9" s="1"/>
  <c r="J324" i="9" a="1"/>
  <c r="J324" i="9" s="1"/>
  <c r="J325" i="9" a="1"/>
  <c r="J325" i="9" s="1"/>
  <c r="J326" i="9" a="1"/>
  <c r="J326" i="9" s="1"/>
  <c r="K326" i="9" s="1" a="1"/>
  <c r="K326" i="9" s="1"/>
  <c r="J327" i="9" a="1"/>
  <c r="J327" i="9" s="1"/>
  <c r="J328" i="9" a="1"/>
  <c r="J328" i="9" s="1"/>
  <c r="J329" i="9" a="1"/>
  <c r="J329" i="9" s="1"/>
  <c r="J330" i="9" a="1"/>
  <c r="J330" i="9" s="1"/>
  <c r="J331" i="9" a="1"/>
  <c r="J331" i="9" s="1"/>
  <c r="J332" i="9" a="1"/>
  <c r="J332" i="9" s="1"/>
  <c r="J333" i="9" a="1"/>
  <c r="J333" i="9" s="1"/>
  <c r="J334" i="9" a="1"/>
  <c r="J334" i="9" s="1"/>
  <c r="J335" i="9" a="1"/>
  <c r="J335" i="9" s="1"/>
  <c r="J336" i="9" a="1"/>
  <c r="J336" i="9" s="1"/>
  <c r="J337" i="9" a="1"/>
  <c r="J337" i="9" s="1"/>
  <c r="J338" i="9" a="1"/>
  <c r="J338" i="9" s="1"/>
  <c r="J339" i="9" a="1"/>
  <c r="J339" i="9" s="1"/>
  <c r="J340" i="9" a="1"/>
  <c r="J340" i="9" s="1"/>
  <c r="J341" i="9" a="1"/>
  <c r="J341" i="9" s="1"/>
  <c r="J342" i="9" a="1"/>
  <c r="J342" i="9" s="1"/>
  <c r="J343" i="9" a="1"/>
  <c r="J343" i="9" s="1"/>
  <c r="K343" i="9" s="1" a="1"/>
  <c r="K343" i="9" s="1"/>
  <c r="J344" i="9" a="1"/>
  <c r="J344" i="9" s="1"/>
  <c r="J345" i="9" a="1"/>
  <c r="J345" i="9" s="1"/>
  <c r="J346" i="9" a="1"/>
  <c r="J346" i="9" s="1"/>
  <c r="J347" i="9" a="1"/>
  <c r="J347" i="9" s="1"/>
  <c r="J348" i="9" a="1"/>
  <c r="J348" i="9" s="1"/>
  <c r="J349" i="9" a="1"/>
  <c r="J349" i="9" s="1"/>
  <c r="J350" i="9" a="1"/>
  <c r="J350" i="9" s="1"/>
  <c r="J351" i="9" a="1"/>
  <c r="J351" i="9" s="1"/>
  <c r="J352" i="9" a="1"/>
  <c r="J352" i="9" s="1"/>
  <c r="J353" i="9" a="1"/>
  <c r="J353" i="9" s="1"/>
  <c r="J354" i="9" a="1"/>
  <c r="J354" i="9" s="1"/>
  <c r="J355" i="9" a="1"/>
  <c r="J355" i="9" s="1"/>
  <c r="J356" i="9" a="1"/>
  <c r="J356" i="9" s="1"/>
  <c r="J357" i="9" a="1"/>
  <c r="J357" i="9" s="1"/>
  <c r="J358" i="9" a="1"/>
  <c r="J358" i="9" s="1"/>
  <c r="J359" i="9" a="1"/>
  <c r="J359" i="9" s="1"/>
  <c r="J360" i="9" a="1"/>
  <c r="J360" i="9" s="1"/>
  <c r="J361" i="9" a="1"/>
  <c r="J361" i="9" s="1"/>
  <c r="K361" i="9" s="1" a="1"/>
  <c r="K361" i="9" s="1"/>
  <c r="J362" i="9" a="1"/>
  <c r="J362" i="9" s="1"/>
  <c r="J363" i="9" a="1"/>
  <c r="J363" i="9" s="1"/>
  <c r="J364" i="9" a="1"/>
  <c r="J364" i="9" s="1"/>
  <c r="J365" i="9" a="1"/>
  <c r="J365" i="9" s="1"/>
  <c r="J366" i="9" a="1"/>
  <c r="J366" i="9" s="1"/>
  <c r="J367" i="9" a="1"/>
  <c r="J367" i="9" s="1"/>
  <c r="J368" i="9" a="1"/>
  <c r="J368" i="9" s="1"/>
  <c r="J369" i="9" a="1"/>
  <c r="J369" i="9" s="1"/>
  <c r="J370" i="9" a="1"/>
  <c r="J370" i="9" s="1"/>
  <c r="J371" i="9" a="1"/>
  <c r="J371" i="9" s="1"/>
  <c r="J372" i="9" a="1"/>
  <c r="J372" i="9" s="1"/>
  <c r="J373" i="9" a="1"/>
  <c r="J373" i="9" s="1"/>
  <c r="J374" i="9" a="1"/>
  <c r="J374" i="9" s="1"/>
  <c r="J375" i="9" a="1"/>
  <c r="J375" i="9" s="1"/>
  <c r="J376" i="9" a="1"/>
  <c r="J376" i="9" s="1"/>
  <c r="J377" i="9" a="1"/>
  <c r="J377" i="9" s="1"/>
  <c r="J378" i="9" a="1"/>
  <c r="J378" i="9" s="1"/>
  <c r="J379" i="9" a="1"/>
  <c r="J379" i="9" s="1"/>
  <c r="K379" i="9" s="1" a="1"/>
  <c r="K379" i="9" s="1"/>
  <c r="J380" i="9" a="1"/>
  <c r="J380" i="9" s="1"/>
  <c r="J381" i="9" a="1"/>
  <c r="J381" i="9" s="1"/>
  <c r="J382" i="9" a="1"/>
  <c r="J382" i="9" s="1"/>
  <c r="J383" i="9" a="1"/>
  <c r="J383" i="9" s="1"/>
  <c r="J384" i="9" a="1"/>
  <c r="J384" i="9" s="1"/>
  <c r="J385" i="9" a="1"/>
  <c r="J385" i="9" s="1"/>
  <c r="J386" i="9" a="1"/>
  <c r="J386" i="9" s="1"/>
  <c r="J387" i="9" a="1"/>
  <c r="J387" i="9" s="1"/>
  <c r="J388" i="9" a="1"/>
  <c r="J388" i="9" s="1"/>
  <c r="J389" i="9" a="1"/>
  <c r="J389" i="9" s="1"/>
  <c r="J390" i="9" a="1"/>
  <c r="J390" i="9" s="1"/>
  <c r="J391" i="9" a="1"/>
  <c r="J391" i="9" s="1"/>
  <c r="J392" i="9" a="1"/>
  <c r="J392" i="9" s="1"/>
  <c r="K392" i="9" s="1" a="1"/>
  <c r="K392" i="9" s="1"/>
  <c r="J393" i="9" a="1"/>
  <c r="J393" i="9" s="1"/>
  <c r="J394" i="9" a="1"/>
  <c r="J394" i="9" s="1"/>
  <c r="J395" i="9" a="1"/>
  <c r="J395" i="9" s="1"/>
  <c r="J396" i="9" a="1"/>
  <c r="J396" i="9" s="1"/>
  <c r="J397" i="9" a="1"/>
  <c r="J397" i="9" s="1"/>
  <c r="J398" i="9" a="1"/>
  <c r="J398" i="9" s="1"/>
  <c r="J399" i="9" a="1"/>
  <c r="J399" i="9" s="1"/>
  <c r="J400" i="9" a="1"/>
  <c r="J400" i="9" s="1"/>
  <c r="J401" i="9" a="1"/>
  <c r="J401" i="9" s="1"/>
  <c r="J402" i="9" a="1"/>
  <c r="J402" i="9" s="1"/>
  <c r="J403" i="9" a="1"/>
  <c r="J403" i="9" s="1"/>
  <c r="J404" i="9" a="1"/>
  <c r="J404" i="9" s="1"/>
  <c r="J405" i="9" a="1"/>
  <c r="J405" i="9" s="1"/>
  <c r="J406" i="9" a="1"/>
  <c r="J406" i="9" s="1"/>
  <c r="J407" i="9" a="1"/>
  <c r="J407" i="9" s="1"/>
  <c r="J408" i="9" a="1"/>
  <c r="J408" i="9" s="1"/>
  <c r="J409" i="9" a="1"/>
  <c r="J409" i="9" s="1"/>
  <c r="J410" i="9" a="1"/>
  <c r="J410" i="9" s="1"/>
  <c r="J411" i="9" a="1"/>
  <c r="J411" i="9" s="1"/>
  <c r="K411" i="9" s="1" a="1"/>
  <c r="K411" i="9" s="1"/>
  <c r="J412" i="9" a="1"/>
  <c r="J412" i="9" s="1"/>
  <c r="J413" i="9" a="1"/>
  <c r="J413" i="9" s="1"/>
  <c r="J414" i="9" a="1"/>
  <c r="J414" i="9" s="1"/>
  <c r="J415" i="9" a="1"/>
  <c r="J415" i="9" s="1"/>
  <c r="J416" i="9" a="1"/>
  <c r="J416" i="9" s="1"/>
  <c r="J417" i="9" a="1"/>
  <c r="J417" i="9" s="1"/>
  <c r="J418" i="9" a="1"/>
  <c r="J418" i="9" s="1"/>
  <c r="J419" i="9" a="1"/>
  <c r="J419" i="9" s="1"/>
  <c r="J420" i="9" a="1"/>
  <c r="J420" i="9" s="1"/>
  <c r="J421" i="9" a="1"/>
  <c r="J421" i="9" s="1"/>
  <c r="J422" i="9" a="1"/>
  <c r="J422" i="9" s="1"/>
  <c r="J423" i="9" a="1"/>
  <c r="J423" i="9" s="1"/>
  <c r="J424" i="9" a="1"/>
  <c r="J424" i="9" s="1"/>
  <c r="J425" i="9" a="1"/>
  <c r="J425" i="9" s="1"/>
  <c r="J426" i="9" a="1"/>
  <c r="J426" i="9" s="1"/>
  <c r="J427" i="9" a="1"/>
  <c r="J427" i="9" s="1"/>
  <c r="J428" i="9" a="1"/>
  <c r="J428" i="9" s="1"/>
  <c r="J429" i="9" a="1"/>
  <c r="J429" i="9" s="1"/>
  <c r="J430" i="9" a="1"/>
  <c r="J430" i="9" s="1"/>
  <c r="J431" i="9" a="1"/>
  <c r="J431" i="9" s="1"/>
  <c r="J432" i="9" a="1"/>
  <c r="J432" i="9" s="1"/>
  <c r="J433" i="9" a="1"/>
  <c r="J433" i="9" s="1"/>
  <c r="J434" i="9" a="1"/>
  <c r="J434" i="9" s="1"/>
  <c r="J435" i="9" a="1"/>
  <c r="J435" i="9" s="1"/>
  <c r="J436" i="9" a="1"/>
  <c r="J436" i="9" s="1"/>
  <c r="J437" i="9" a="1"/>
  <c r="J437" i="9" s="1"/>
  <c r="J438" i="9" a="1"/>
  <c r="J438" i="9" s="1"/>
  <c r="J439" i="9" a="1"/>
  <c r="J439" i="9" s="1"/>
  <c r="J440" i="9" a="1"/>
  <c r="J440" i="9" s="1"/>
  <c r="J441" i="9" a="1"/>
  <c r="J441" i="9" s="1"/>
  <c r="J442" i="9" a="1"/>
  <c r="J442" i="9" s="1"/>
  <c r="J443" i="9" a="1"/>
  <c r="J443" i="9" s="1"/>
  <c r="J444" i="9" a="1"/>
  <c r="J444" i="9" s="1"/>
  <c r="J445" i="9" a="1"/>
  <c r="J445" i="9" s="1"/>
  <c r="J446" i="9" a="1"/>
  <c r="J446" i="9" s="1"/>
  <c r="J447" i="9" a="1"/>
  <c r="J447" i="9" s="1"/>
  <c r="J448" i="9" a="1"/>
  <c r="J448" i="9" s="1"/>
  <c r="J449" i="9" a="1"/>
  <c r="J449" i="9" s="1"/>
  <c r="J450" i="9" a="1"/>
  <c r="J450" i="9" s="1"/>
  <c r="J451" i="9" a="1"/>
  <c r="J451" i="9" s="1"/>
  <c r="J452" i="9" a="1"/>
  <c r="J452" i="9" s="1"/>
  <c r="J453" i="9" a="1"/>
  <c r="J453" i="9" s="1"/>
  <c r="J454" i="9" a="1"/>
  <c r="J454" i="9" s="1"/>
  <c r="J455" i="9" a="1"/>
  <c r="J455" i="9" s="1"/>
  <c r="J456" i="9" a="1"/>
  <c r="J456" i="9" s="1"/>
  <c r="J457" i="9" a="1"/>
  <c r="J457" i="9" s="1"/>
  <c r="J458" i="9" a="1"/>
  <c r="J458" i="9" s="1"/>
  <c r="J459" i="9" a="1"/>
  <c r="J459" i="9" s="1"/>
  <c r="J460" i="9" a="1"/>
  <c r="J460" i="9" s="1"/>
  <c r="J461" i="9" a="1"/>
  <c r="J461" i="9" s="1"/>
  <c r="J462" i="9" a="1"/>
  <c r="J462" i="9" s="1"/>
  <c r="J463" i="9" a="1"/>
  <c r="J463" i="9" s="1"/>
  <c r="J464" i="9" a="1"/>
  <c r="J464" i="9" s="1"/>
  <c r="J465" i="9" a="1"/>
  <c r="J465" i="9" s="1"/>
  <c r="J466" i="9" a="1"/>
  <c r="J466" i="9" s="1"/>
  <c r="J467" i="9" a="1"/>
  <c r="J467" i="9" s="1"/>
  <c r="J468" i="9" a="1"/>
  <c r="J468" i="9" s="1"/>
  <c r="J469" i="9" a="1"/>
  <c r="J469" i="9" s="1"/>
  <c r="J470" i="9" a="1"/>
  <c r="J470" i="9" s="1"/>
  <c r="J471" i="9" a="1"/>
  <c r="J471" i="9" s="1"/>
  <c r="J472" i="9" a="1"/>
  <c r="J472" i="9" s="1"/>
  <c r="J473" i="9" a="1"/>
  <c r="J473" i="9" s="1"/>
  <c r="J474" i="9" a="1"/>
  <c r="J474" i="9" s="1"/>
  <c r="J475" i="9" a="1"/>
  <c r="J475" i="9" s="1"/>
  <c r="J476" i="9" a="1"/>
  <c r="J476" i="9" s="1"/>
  <c r="J477" i="9" a="1"/>
  <c r="J477" i="9" s="1"/>
  <c r="J478" i="9" a="1"/>
  <c r="J478" i="9" s="1"/>
  <c r="J479" i="9" a="1"/>
  <c r="J479" i="9" s="1"/>
  <c r="J480" i="9" a="1"/>
  <c r="J480" i="9" s="1"/>
  <c r="J481" i="9" a="1"/>
  <c r="J481" i="9" s="1"/>
  <c r="J482" i="9" a="1"/>
  <c r="J482" i="9" s="1"/>
  <c r="J483" i="9" a="1"/>
  <c r="J483" i="9" s="1"/>
  <c r="J484" i="9" a="1"/>
  <c r="J484" i="9" s="1"/>
  <c r="J485" i="9" a="1"/>
  <c r="J485" i="9" s="1"/>
  <c r="J486" i="9" a="1"/>
  <c r="J486" i="9" s="1"/>
  <c r="J487" i="9" a="1"/>
  <c r="J487" i="9" s="1"/>
  <c r="J488" i="9" a="1"/>
  <c r="J488" i="9" s="1"/>
  <c r="J489" i="9" a="1"/>
  <c r="J489" i="9" s="1"/>
  <c r="J490" i="9" a="1"/>
  <c r="J490" i="9" s="1"/>
  <c r="J491" i="9" a="1"/>
  <c r="J491" i="9" s="1"/>
  <c r="J492" i="9" a="1"/>
  <c r="J492" i="9" s="1"/>
  <c r="J493" i="9" a="1"/>
  <c r="J493" i="9" s="1"/>
  <c r="J494" i="9" a="1"/>
  <c r="J494" i="9" s="1"/>
  <c r="J495" i="9" a="1"/>
  <c r="J495" i="9" s="1"/>
  <c r="J496" i="9" a="1"/>
  <c r="J496" i="9" s="1"/>
  <c r="J497" i="9" a="1"/>
  <c r="J497" i="9" s="1"/>
  <c r="J498" i="9" a="1"/>
  <c r="J498" i="9" s="1"/>
  <c r="J499" i="9" a="1"/>
  <c r="J499" i="9" s="1"/>
  <c r="J500" i="9" a="1"/>
  <c r="J500" i="9" s="1"/>
  <c r="J501" i="9" a="1"/>
  <c r="J501" i="9" s="1"/>
  <c r="J502" i="9" a="1"/>
  <c r="J502" i="9" s="1"/>
  <c r="J503" i="9" a="1"/>
  <c r="J503" i="9" s="1"/>
  <c r="J504" i="9" a="1"/>
  <c r="J504" i="9" s="1"/>
  <c r="J505" i="9" a="1"/>
  <c r="J505" i="9" s="1"/>
  <c r="J506" i="9" a="1"/>
  <c r="J506" i="9" s="1"/>
  <c r="J507" i="9" a="1"/>
  <c r="J507" i="9" s="1"/>
  <c r="J508" i="9" a="1"/>
  <c r="J508" i="9" s="1"/>
  <c r="J509" i="9" a="1"/>
  <c r="J509" i="9" s="1"/>
  <c r="J510" i="9" a="1"/>
  <c r="J510" i="9" s="1"/>
  <c r="J511" i="9" a="1"/>
  <c r="J511" i="9" s="1"/>
  <c r="J512" i="9" a="1"/>
  <c r="J512" i="9" s="1"/>
  <c r="J513" i="9" a="1"/>
  <c r="J513" i="9" s="1"/>
  <c r="K513" i="9" s="1" a="1"/>
  <c r="K513" i="9" s="1"/>
  <c r="J514" i="9" a="1"/>
  <c r="J514" i="9" s="1"/>
  <c r="J515" i="9" a="1"/>
  <c r="J515" i="9" s="1"/>
  <c r="J516" i="9" a="1"/>
  <c r="J516" i="9" s="1"/>
  <c r="J517" i="9" a="1"/>
  <c r="J517" i="9" s="1"/>
  <c r="J518" i="9" a="1"/>
  <c r="J518" i="9" s="1"/>
  <c r="J519" i="9" a="1"/>
  <c r="J519" i="9" s="1"/>
  <c r="J520" i="9" a="1"/>
  <c r="J520" i="9" s="1"/>
  <c r="J521" i="9" a="1"/>
  <c r="J521" i="9" s="1"/>
  <c r="J522" i="9" a="1"/>
  <c r="J522" i="9" s="1"/>
  <c r="J523" i="9" a="1"/>
  <c r="J523" i="9" s="1"/>
  <c r="J524" i="9" a="1"/>
  <c r="J524" i="9" s="1"/>
  <c r="J525" i="9" a="1"/>
  <c r="J525" i="9" s="1"/>
  <c r="J526" i="9" a="1"/>
  <c r="J526" i="9" s="1"/>
  <c r="J527" i="9" a="1"/>
  <c r="J527" i="9" s="1"/>
  <c r="J528" i="9" a="1"/>
  <c r="J528" i="9" s="1"/>
  <c r="J529" i="9" a="1"/>
  <c r="J529" i="9" s="1"/>
  <c r="J530" i="9" a="1"/>
  <c r="J530" i="9" s="1"/>
  <c r="J531" i="9" a="1"/>
  <c r="J531" i="9" s="1"/>
  <c r="J532" i="9" a="1"/>
  <c r="J532" i="9" s="1"/>
  <c r="J533" i="9" a="1"/>
  <c r="J533" i="9" s="1"/>
  <c r="J534" i="9" a="1"/>
  <c r="J534" i="9" s="1"/>
  <c r="J535" i="9" a="1"/>
  <c r="J535" i="9" s="1"/>
  <c r="J536" i="9" a="1"/>
  <c r="J536" i="9" s="1"/>
  <c r="J537" i="9" a="1"/>
  <c r="J537" i="9" s="1"/>
  <c r="J538" i="9" a="1"/>
  <c r="J538" i="9" s="1"/>
  <c r="J539" i="9" a="1"/>
  <c r="J539" i="9" s="1"/>
  <c r="J540" i="9" a="1"/>
  <c r="J540" i="9" s="1"/>
  <c r="J541" i="9" a="1"/>
  <c r="J541" i="9" s="1"/>
  <c r="J542" i="9" a="1"/>
  <c r="J542" i="9" s="1"/>
  <c r="J543" i="9" a="1"/>
  <c r="J543" i="9" s="1"/>
  <c r="J544" i="9" a="1"/>
  <c r="J544" i="9" s="1"/>
  <c r="J545" i="9" a="1"/>
  <c r="J545" i="9" s="1"/>
  <c r="J546" i="9" a="1"/>
  <c r="J546" i="9" s="1"/>
  <c r="K546" i="9" s="1" a="1"/>
  <c r="K546" i="9" s="1"/>
  <c r="J547" i="9" a="1"/>
  <c r="J547" i="9" s="1"/>
  <c r="J548" i="9" a="1"/>
  <c r="J548" i="9" s="1"/>
  <c r="J549" i="9" a="1"/>
  <c r="J549" i="9" s="1"/>
  <c r="J550" i="9" a="1"/>
  <c r="J550" i="9" s="1"/>
  <c r="J551" i="9" a="1"/>
  <c r="J551" i="9" s="1"/>
  <c r="J552" i="9" a="1"/>
  <c r="J552" i="9" s="1"/>
  <c r="J553" i="9" a="1"/>
  <c r="J553" i="9" s="1"/>
  <c r="J554" i="9" a="1"/>
  <c r="J554" i="9" s="1"/>
  <c r="J555" i="9" a="1"/>
  <c r="J555" i="9" s="1"/>
  <c r="J556" i="9" a="1"/>
  <c r="J556" i="9" s="1"/>
  <c r="J557" i="9" a="1"/>
  <c r="J557" i="9" s="1"/>
  <c r="J558" i="9" a="1"/>
  <c r="J558" i="9" s="1"/>
  <c r="J559" i="9" a="1"/>
  <c r="J559" i="9" s="1"/>
  <c r="J560" i="9" a="1"/>
  <c r="J560" i="9" s="1"/>
  <c r="J561" i="9" a="1"/>
  <c r="J561" i="9" s="1"/>
  <c r="J562" i="9" a="1"/>
  <c r="J562" i="9" s="1"/>
  <c r="J563" i="9" a="1"/>
  <c r="J563" i="9" s="1"/>
  <c r="J564" i="9" a="1"/>
  <c r="J564" i="9" s="1"/>
  <c r="J565" i="9" a="1"/>
  <c r="J565" i="9" s="1"/>
  <c r="J566" i="9" a="1"/>
  <c r="J566" i="9" s="1"/>
  <c r="J567" i="9" a="1"/>
  <c r="J567" i="9" s="1"/>
  <c r="J568" i="9" a="1"/>
  <c r="J568" i="9" s="1"/>
  <c r="J569" i="9" a="1"/>
  <c r="J569" i="9" s="1"/>
  <c r="J570" i="9" a="1"/>
  <c r="J570" i="9" s="1"/>
  <c r="J571" i="9" a="1"/>
  <c r="J571" i="9" s="1"/>
  <c r="J572" i="9" a="1"/>
  <c r="J572" i="9" s="1"/>
  <c r="J573" i="9" a="1"/>
  <c r="J573" i="9" s="1"/>
  <c r="J574" i="9" a="1"/>
  <c r="J574" i="9" s="1"/>
  <c r="J575" i="9" a="1"/>
  <c r="J575" i="9" s="1"/>
  <c r="J576" i="9" a="1"/>
  <c r="J576" i="9" s="1"/>
  <c r="J577" i="9" a="1"/>
  <c r="J577" i="9" s="1"/>
  <c r="J578" i="9" a="1"/>
  <c r="J578" i="9" s="1"/>
  <c r="J579" i="9" a="1"/>
  <c r="J579" i="9" s="1"/>
  <c r="J580" i="9" a="1"/>
  <c r="J580" i="9" s="1"/>
  <c r="J581" i="9" a="1"/>
  <c r="J581" i="9" s="1"/>
  <c r="J582" i="9" a="1"/>
  <c r="J582" i="9" s="1"/>
  <c r="J583" i="9" a="1"/>
  <c r="J583" i="9" s="1"/>
  <c r="J584" i="9" a="1"/>
  <c r="J584" i="9" s="1"/>
  <c r="J585" i="9" a="1"/>
  <c r="J585" i="9" s="1"/>
  <c r="J586" i="9" a="1"/>
  <c r="J586" i="9" s="1"/>
  <c r="J587" i="9" a="1"/>
  <c r="J587" i="9" s="1"/>
  <c r="J588" i="9" a="1"/>
  <c r="J588" i="9" s="1"/>
  <c r="J589" i="9" a="1"/>
  <c r="J589" i="9" s="1"/>
  <c r="J590" i="9" a="1"/>
  <c r="J590" i="9" s="1"/>
  <c r="J591" i="9" a="1"/>
  <c r="J591" i="9" s="1"/>
  <c r="J592" i="9" a="1"/>
  <c r="J592" i="9" s="1"/>
  <c r="J593" i="9" a="1"/>
  <c r="J593" i="9" s="1"/>
  <c r="J594" i="9" a="1"/>
  <c r="J594" i="9" s="1"/>
  <c r="J595" i="9" a="1"/>
  <c r="J595" i="9" s="1"/>
  <c r="J596" i="9" a="1"/>
  <c r="J596" i="9" s="1"/>
  <c r="J597" i="9" a="1"/>
  <c r="J597" i="9" s="1"/>
  <c r="J598" i="9" a="1"/>
  <c r="J598" i="9" s="1"/>
  <c r="J599" i="9" a="1"/>
  <c r="J599" i="9" s="1"/>
  <c r="J600" i="9" a="1"/>
  <c r="J600" i="9" s="1"/>
  <c r="J601" i="9" a="1"/>
  <c r="J601" i="9" s="1"/>
  <c r="J602" i="9" a="1"/>
  <c r="J602" i="9" s="1"/>
  <c r="J603" i="9" a="1"/>
  <c r="J603" i="9" s="1"/>
  <c r="J604" i="9" a="1"/>
  <c r="J604" i="9" s="1"/>
  <c r="J605" i="9" a="1"/>
  <c r="J605" i="9" s="1"/>
  <c r="J606" i="9" a="1"/>
  <c r="J606" i="9" s="1"/>
  <c r="J607" i="9" a="1"/>
  <c r="J607" i="9" s="1"/>
  <c r="J608" i="9" a="1"/>
  <c r="J608" i="9" s="1"/>
  <c r="J609" i="9" a="1"/>
  <c r="J609" i="9" s="1"/>
  <c r="J610" i="9" a="1"/>
  <c r="J610" i="9" s="1"/>
  <c r="J611" i="9" a="1"/>
  <c r="J611" i="9" s="1"/>
  <c r="J612" i="9" a="1"/>
  <c r="J612" i="9" s="1"/>
  <c r="J613" i="9" a="1"/>
  <c r="J613" i="9" s="1"/>
  <c r="J614" i="9" a="1"/>
  <c r="J614" i="9" s="1"/>
  <c r="J615" i="9" a="1"/>
  <c r="J615" i="9" s="1"/>
  <c r="J616" i="9" a="1"/>
  <c r="J616" i="9" s="1"/>
  <c r="J617" i="9" a="1"/>
  <c r="J617" i="9" s="1"/>
  <c r="J618" i="9" a="1"/>
  <c r="J618" i="9" s="1"/>
  <c r="J619" i="9" a="1"/>
  <c r="J619" i="9" s="1"/>
  <c r="J620" i="9" a="1"/>
  <c r="J620" i="9" s="1"/>
  <c r="J621" i="9" a="1"/>
  <c r="J621" i="9" s="1"/>
  <c r="J622" i="9" a="1"/>
  <c r="J622" i="9" s="1"/>
  <c r="J623" i="9" a="1"/>
  <c r="J623" i="9" s="1"/>
  <c r="J624" i="9" a="1"/>
  <c r="J624" i="9" s="1"/>
  <c r="J625" i="9" a="1"/>
  <c r="J625" i="9" s="1"/>
  <c r="J626" i="9" a="1"/>
  <c r="J626" i="9" s="1"/>
  <c r="J627" i="9" a="1"/>
  <c r="J627" i="9" s="1"/>
  <c r="J628" i="9" a="1"/>
  <c r="J628" i="9" s="1"/>
  <c r="J629" i="9" a="1"/>
  <c r="J629" i="9" s="1"/>
  <c r="J630" i="9" a="1"/>
  <c r="J630" i="9" s="1"/>
  <c r="J631" i="9" a="1"/>
  <c r="J631" i="9" s="1"/>
  <c r="J632" i="9" a="1"/>
  <c r="J632" i="9" s="1"/>
  <c r="J633" i="9" a="1"/>
  <c r="J633" i="9" s="1"/>
  <c r="J634" i="9" a="1"/>
  <c r="J634" i="9" s="1"/>
  <c r="J635" i="9" a="1"/>
  <c r="J635" i="9" s="1"/>
  <c r="J636" i="9" a="1"/>
  <c r="J636" i="9" s="1"/>
  <c r="J637" i="9" a="1"/>
  <c r="J637" i="9" s="1"/>
  <c r="J638" i="9" a="1"/>
  <c r="J638" i="9" s="1"/>
  <c r="K638" i="9" s="1" a="1"/>
  <c r="K638" i="9" s="1"/>
  <c r="J639" i="9" a="1"/>
  <c r="J639" i="9" s="1"/>
  <c r="J640" i="9" a="1"/>
  <c r="J640" i="9" s="1"/>
  <c r="J641" i="9" a="1"/>
  <c r="J641" i="9" s="1"/>
  <c r="J642" i="9" a="1"/>
  <c r="J642" i="9" s="1"/>
  <c r="J643" i="9" a="1"/>
  <c r="J643" i="9" s="1"/>
  <c r="J644" i="9" a="1"/>
  <c r="J644" i="9" s="1"/>
  <c r="J645" i="9" a="1"/>
  <c r="J645" i="9" s="1"/>
  <c r="J646" i="9" a="1"/>
  <c r="J646" i="9" s="1"/>
  <c r="J647" i="9" a="1"/>
  <c r="J647" i="9" s="1"/>
  <c r="J648" i="9" a="1"/>
  <c r="J648" i="9" s="1"/>
  <c r="J649" i="9" a="1"/>
  <c r="J649" i="9" s="1"/>
  <c r="J650" i="9" a="1"/>
  <c r="J650" i="9" s="1"/>
  <c r="J651" i="9" a="1"/>
  <c r="J651" i="9" s="1"/>
  <c r="J652" i="9" a="1"/>
  <c r="J652" i="9" s="1"/>
  <c r="J653" i="9" a="1"/>
  <c r="J653" i="9" s="1"/>
  <c r="J654" i="9" a="1"/>
  <c r="J654" i="9" s="1"/>
  <c r="J655" i="9" a="1"/>
  <c r="J655" i="9" s="1"/>
  <c r="J656" i="9" a="1"/>
  <c r="J656" i="9" s="1"/>
  <c r="J657" i="9" a="1"/>
  <c r="J657" i="9" s="1"/>
  <c r="J658" i="9" a="1"/>
  <c r="J658" i="9" s="1"/>
  <c r="J659" i="9" a="1"/>
  <c r="J659" i="9" s="1"/>
  <c r="J660" i="9" a="1"/>
  <c r="J660" i="9" s="1"/>
  <c r="J661" i="9" a="1"/>
  <c r="J661" i="9" s="1"/>
  <c r="J662" i="9" a="1"/>
  <c r="J662" i="9" s="1"/>
  <c r="J663" i="9" a="1"/>
  <c r="J663" i="9" s="1"/>
  <c r="J664" i="9" a="1"/>
  <c r="J664" i="9" s="1"/>
  <c r="J665" i="9" a="1"/>
  <c r="J665" i="9" s="1"/>
  <c r="J666" i="9" a="1"/>
  <c r="J666" i="9" s="1"/>
  <c r="J667" i="9" a="1"/>
  <c r="J667" i="9" s="1"/>
  <c r="J668" i="9" a="1"/>
  <c r="J668" i="9" s="1"/>
  <c r="J669" i="9" a="1"/>
  <c r="J669" i="9" s="1"/>
  <c r="J670" i="9" a="1"/>
  <c r="J670" i="9" s="1"/>
  <c r="J671" i="9" a="1"/>
  <c r="J671" i="9" s="1"/>
  <c r="J672" i="9" a="1"/>
  <c r="J672" i="9" s="1"/>
  <c r="K672" i="9" s="1" a="1"/>
  <c r="K672" i="9" s="1"/>
  <c r="J673" i="9" a="1"/>
  <c r="J673" i="9" s="1"/>
  <c r="J674" i="9" a="1"/>
  <c r="J674" i="9" s="1"/>
  <c r="J675" i="9" a="1"/>
  <c r="J675" i="9" s="1"/>
  <c r="J676" i="9" a="1"/>
  <c r="J676" i="9" s="1"/>
  <c r="K9" i="9" a="1"/>
  <c r="K9" i="9" s="1"/>
  <c r="K10" i="9" a="1"/>
  <c r="K10" i="9" s="1"/>
  <c r="K20" i="9" a="1"/>
  <c r="K20" i="9" s="1"/>
  <c r="K21" i="9" a="1"/>
  <c r="K21" i="9" s="1"/>
  <c r="K29" i="9" a="1"/>
  <c r="K29" i="9" s="1"/>
  <c r="K30" i="9" a="1"/>
  <c r="K30" i="9" s="1"/>
  <c r="K42" i="9" a="1"/>
  <c r="K42" i="9" s="1"/>
  <c r="K43" i="9" a="1"/>
  <c r="K43" i="9" s="1"/>
  <c r="K56" i="9" a="1"/>
  <c r="K56" i="9" s="1"/>
  <c r="K57" i="9" a="1"/>
  <c r="K57" i="9" s="1"/>
  <c r="K69" i="9" a="1"/>
  <c r="K69" i="9" s="1"/>
  <c r="K70" i="9" a="1"/>
  <c r="K70" i="9" s="1"/>
  <c r="K82" i="9" a="1"/>
  <c r="K82" i="9" s="1"/>
  <c r="K83" i="9" a="1"/>
  <c r="K83" i="9" s="1"/>
  <c r="K96" i="9" a="1"/>
  <c r="K96" i="9" s="1"/>
  <c r="K97" i="9" a="1"/>
  <c r="K97" i="9" s="1"/>
  <c r="K109" i="9" a="1"/>
  <c r="K109" i="9" s="1"/>
  <c r="K110" i="9" a="1"/>
  <c r="K110" i="9" s="1"/>
  <c r="K119" i="9" a="1"/>
  <c r="K119" i="9" s="1"/>
  <c r="K120" i="9" a="1"/>
  <c r="K120" i="9" s="1"/>
  <c r="K135" i="9" a="1"/>
  <c r="K135" i="9" s="1"/>
  <c r="K136" i="9" a="1"/>
  <c r="K136" i="9" s="1"/>
  <c r="K150" i="9" a="1"/>
  <c r="K150" i="9" s="1"/>
  <c r="K151" i="9" a="1"/>
  <c r="K151" i="9" s="1"/>
  <c r="K168" i="9" a="1"/>
  <c r="K168" i="9" s="1"/>
  <c r="K169" i="9" a="1"/>
  <c r="K169" i="9" s="1"/>
  <c r="K182" i="9" a="1"/>
  <c r="K182" i="9" s="1"/>
  <c r="K183" i="9" a="1"/>
  <c r="K183" i="9" s="1"/>
  <c r="K205" i="9" a="1"/>
  <c r="K205" i="9" s="1"/>
  <c r="K206" i="9" a="1"/>
  <c r="K206" i="9" s="1"/>
  <c r="K222" i="9" a="1"/>
  <c r="K222" i="9" s="1"/>
  <c r="K223" i="9" a="1"/>
  <c r="K223" i="9" s="1"/>
  <c r="K244" i="9" a="1"/>
  <c r="K244" i="9" s="1"/>
  <c r="K245" i="9" a="1"/>
  <c r="K245" i="9" s="1"/>
  <c r="K255" i="9" a="1"/>
  <c r="K255" i="9" s="1"/>
  <c r="K256" i="9" a="1"/>
  <c r="K256" i="9" s="1"/>
  <c r="K274" i="9" a="1"/>
  <c r="K274" i="9" s="1"/>
  <c r="K275" i="9" a="1"/>
  <c r="K275" i="9" s="1"/>
  <c r="K291" i="9" a="1"/>
  <c r="K291" i="9" s="1"/>
  <c r="K292" i="9" a="1"/>
  <c r="K292" i="9" s="1"/>
  <c r="K301" i="9" a="1"/>
  <c r="K301" i="9" s="1"/>
  <c r="K302" i="9" a="1"/>
  <c r="K302" i="9" s="1"/>
  <c r="K312" i="9" a="1"/>
  <c r="K312" i="9" s="1"/>
  <c r="K313" i="9" a="1"/>
  <c r="K313" i="9" s="1"/>
  <c r="K327" i="9" a="1"/>
  <c r="K327" i="9" s="1"/>
  <c r="K328" i="9" a="1"/>
  <c r="K328" i="9" s="1"/>
  <c r="K344" i="9" a="1"/>
  <c r="K344" i="9" s="1"/>
  <c r="K345" i="9" a="1"/>
  <c r="K345" i="9" s="1"/>
  <c r="K362" i="9" a="1"/>
  <c r="K362" i="9" s="1"/>
  <c r="K363" i="9" a="1"/>
  <c r="K363" i="9" s="1"/>
  <c r="K380" i="9" a="1"/>
  <c r="K380" i="9" s="1"/>
  <c r="K381" i="9" a="1"/>
  <c r="K381" i="9" s="1"/>
  <c r="K393" i="9" a="1"/>
  <c r="K393" i="9" s="1"/>
  <c r="K394" i="9" a="1"/>
  <c r="K394" i="9" s="1"/>
  <c r="K412" i="9" a="1"/>
  <c r="K412" i="9" s="1"/>
  <c r="K413" i="9" a="1"/>
  <c r="K413" i="9" s="1"/>
  <c r="K426" i="9" a="1"/>
  <c r="K426" i="9" s="1"/>
  <c r="K427" i="9" a="1"/>
  <c r="K427" i="9" s="1"/>
  <c r="K440" i="9" a="1"/>
  <c r="K440" i="9" s="1"/>
  <c r="K441" i="9" a="1"/>
  <c r="K441" i="9" s="1"/>
  <c r="K458" i="9" a="1"/>
  <c r="K458" i="9" s="1"/>
  <c r="K459" i="9" a="1"/>
  <c r="K459" i="9" s="1"/>
  <c r="K469" i="9" a="1"/>
  <c r="K469" i="9" s="1"/>
  <c r="K470" i="9" a="1"/>
  <c r="K470" i="9" s="1"/>
  <c r="K492" i="9" a="1"/>
  <c r="K492" i="9" s="1"/>
  <c r="K493" i="9" a="1"/>
  <c r="K493" i="9" s="1"/>
  <c r="K514" i="9" a="1"/>
  <c r="K514" i="9" s="1"/>
  <c r="K515" i="9" a="1"/>
  <c r="K515" i="9" s="1"/>
  <c r="K531" i="9" a="1"/>
  <c r="K531" i="9" s="1"/>
  <c r="K532" i="9" a="1"/>
  <c r="K532" i="9" s="1"/>
  <c r="K547" i="9" a="1"/>
  <c r="K547" i="9" s="1"/>
  <c r="K548" i="9" a="1"/>
  <c r="K548" i="9" s="1"/>
  <c r="K568" i="9" a="1"/>
  <c r="K568" i="9" s="1"/>
  <c r="K569" i="9" a="1"/>
  <c r="K569" i="9" s="1"/>
  <c r="K591" i="9" a="1"/>
  <c r="K591" i="9" s="1"/>
  <c r="K592" i="9" a="1"/>
  <c r="K592" i="9" s="1"/>
  <c r="K616" i="9" a="1"/>
  <c r="K616" i="9" s="1"/>
  <c r="K617" i="9" a="1"/>
  <c r="K617" i="9" s="1"/>
  <c r="K628" i="9" a="1"/>
  <c r="K628" i="9" s="1"/>
  <c r="K629" i="9" a="1"/>
  <c r="K629" i="9" s="1"/>
  <c r="K639" i="9" a="1"/>
  <c r="K639" i="9" s="1"/>
  <c r="K640" i="9" a="1"/>
  <c r="K640" i="9" s="1"/>
  <c r="K652" i="9" a="1"/>
  <c r="K652" i="9" s="1"/>
  <c r="K653" i="9" a="1"/>
  <c r="K653" i="9" s="1"/>
  <c r="K661" i="9" a="1"/>
  <c r="K661" i="9" s="1"/>
  <c r="K662" i="9" a="1"/>
  <c r="K662" i="9" s="1"/>
  <c r="K673" i="9" a="1"/>
  <c r="K673" i="9" s="1"/>
  <c r="K674" i="9" a="1"/>
  <c r="K674" i="9" s="1"/>
  <c r="L4" i="9"/>
  <c r="L5" i="9"/>
  <c r="L6" i="9"/>
  <c r="L7" i="9"/>
  <c r="L8" i="9"/>
  <c r="L10" i="9"/>
  <c r="L11" i="9"/>
  <c r="L12" i="9"/>
  <c r="L13" i="9"/>
  <c r="L14" i="9"/>
  <c r="L15" i="9"/>
  <c r="L16" i="9"/>
  <c r="L17" i="9"/>
  <c r="L18" i="9"/>
  <c r="L19" i="9"/>
  <c r="L21" i="9"/>
  <c r="L22" i="9"/>
  <c r="L23" i="9"/>
  <c r="L24" i="9"/>
  <c r="L25" i="9"/>
  <c r="L26" i="9"/>
  <c r="L27" i="9"/>
  <c r="L28" i="9"/>
  <c r="L30" i="9"/>
  <c r="L31" i="9"/>
  <c r="L32" i="9"/>
  <c r="L33" i="9"/>
  <c r="L34" i="9"/>
  <c r="L35" i="9"/>
  <c r="L36" i="9"/>
  <c r="L37" i="9"/>
  <c r="L38" i="9"/>
  <c r="L39" i="9"/>
  <c r="L40" i="9"/>
  <c r="L41" i="9"/>
  <c r="L43" i="9"/>
  <c r="L44" i="9"/>
  <c r="L45" i="9"/>
  <c r="L46" i="9"/>
  <c r="L47" i="9"/>
  <c r="L48" i="9"/>
  <c r="L49" i="9"/>
  <c r="L50" i="9"/>
  <c r="L51" i="9"/>
  <c r="L52" i="9"/>
  <c r="L53" i="9"/>
  <c r="L54" i="9"/>
  <c r="L55" i="9"/>
  <c r="L57" i="9"/>
  <c r="L58" i="9"/>
  <c r="L59" i="9"/>
  <c r="L60" i="9"/>
  <c r="L61" i="9"/>
  <c r="L62" i="9"/>
  <c r="L63" i="9"/>
  <c r="L64" i="9"/>
  <c r="L65" i="9"/>
  <c r="L66" i="9"/>
  <c r="L67" i="9"/>
  <c r="L68" i="9"/>
  <c r="L70" i="9"/>
  <c r="L71" i="9"/>
  <c r="L72" i="9"/>
  <c r="L73" i="9"/>
  <c r="L74" i="9"/>
  <c r="L75" i="9"/>
  <c r="L76" i="9"/>
  <c r="L77" i="9"/>
  <c r="L78" i="9"/>
  <c r="L79" i="9"/>
  <c r="L80" i="9"/>
  <c r="L81" i="9"/>
  <c r="L83" i="9"/>
  <c r="L84" i="9"/>
  <c r="L85" i="9"/>
  <c r="L86" i="9"/>
  <c r="L87" i="9"/>
  <c r="L88" i="9"/>
  <c r="L89" i="9"/>
  <c r="L90" i="9"/>
  <c r="L91" i="9"/>
  <c r="L92" i="9"/>
  <c r="L93" i="9"/>
  <c r="L95" i="9"/>
  <c r="L97" i="9"/>
  <c r="L98" i="9"/>
  <c r="L99" i="9"/>
  <c r="L100" i="9"/>
  <c r="L101" i="9"/>
  <c r="L102" i="9"/>
  <c r="L103" i="9"/>
  <c r="L104" i="9"/>
  <c r="L105" i="9"/>
  <c r="L106" i="9"/>
  <c r="L108" i="9"/>
  <c r="L110" i="9"/>
  <c r="L111" i="9"/>
  <c r="L112" i="9"/>
  <c r="L113" i="9"/>
  <c r="L114" i="9"/>
  <c r="L115" i="9"/>
  <c r="L117" i="9"/>
  <c r="L118" i="9"/>
  <c r="L120" i="9"/>
  <c r="L121" i="9"/>
  <c r="L122" i="9"/>
  <c r="L123" i="9"/>
  <c r="L124" i="9"/>
  <c r="L125" i="9"/>
  <c r="L126" i="9"/>
  <c r="L127" i="9"/>
  <c r="L128" i="9"/>
  <c r="L129" i="9"/>
  <c r="L130" i="9"/>
  <c r="L131" i="9"/>
  <c r="L132" i="9"/>
  <c r="L133" i="9"/>
  <c r="L134" i="9"/>
  <c r="L136" i="9"/>
  <c r="L137" i="9"/>
  <c r="L138" i="9"/>
  <c r="L139" i="9"/>
  <c r="L140" i="9"/>
  <c r="L141" i="9"/>
  <c r="L142" i="9"/>
  <c r="L143" i="9"/>
  <c r="L144" i="9"/>
  <c r="L145" i="9"/>
  <c r="L146" i="9"/>
  <c r="L147" i="9"/>
  <c r="L148" i="9"/>
  <c r="L149" i="9"/>
  <c r="L151" i="9"/>
  <c r="L152" i="9"/>
  <c r="L153" i="9"/>
  <c r="L154" i="9"/>
  <c r="L155" i="9"/>
  <c r="L156" i="9"/>
  <c r="L157" i="9"/>
  <c r="L158" i="9"/>
  <c r="L159" i="9"/>
  <c r="L160" i="9"/>
  <c r="L161" i="9"/>
  <c r="L162" i="9"/>
  <c r="L163" i="9"/>
  <c r="L164" i="9"/>
  <c r="L165" i="9"/>
  <c r="L166" i="9"/>
  <c r="L167" i="9"/>
  <c r="L169" i="9"/>
  <c r="L170" i="9"/>
  <c r="L171" i="9"/>
  <c r="L172" i="9"/>
  <c r="L173" i="9"/>
  <c r="L174" i="9"/>
  <c r="L175" i="9"/>
  <c r="L176" i="9"/>
  <c r="L177" i="9"/>
  <c r="L178" i="9"/>
  <c r="L179" i="9"/>
  <c r="L180" i="9"/>
  <c r="L181" i="9"/>
  <c r="L183" i="9"/>
  <c r="L184" i="9"/>
  <c r="L185" i="9"/>
  <c r="L186" i="9"/>
  <c r="L187" i="9"/>
  <c r="L188" i="9"/>
  <c r="L189" i="9"/>
  <c r="L190" i="9"/>
  <c r="L191" i="9"/>
  <c r="L192" i="9"/>
  <c r="L193" i="9"/>
  <c r="L194" i="9"/>
  <c r="L195" i="9"/>
  <c r="L196" i="9"/>
  <c r="L197" i="9"/>
  <c r="L198" i="9"/>
  <c r="L199" i="9"/>
  <c r="L200" i="9"/>
  <c r="L201" i="9"/>
  <c r="L202" i="9"/>
  <c r="L203" i="9"/>
  <c r="L204" i="9"/>
  <c r="L206" i="9"/>
  <c r="L207" i="9"/>
  <c r="L208" i="9"/>
  <c r="L209" i="9"/>
  <c r="L210" i="9"/>
  <c r="L211" i="9"/>
  <c r="L212" i="9"/>
  <c r="L213" i="9"/>
  <c r="L214" i="9"/>
  <c r="L215" i="9"/>
  <c r="L216" i="9"/>
  <c r="L217" i="9"/>
  <c r="L218" i="9"/>
  <c r="L219" i="9"/>
  <c r="L220" i="9"/>
  <c r="L221" i="9"/>
  <c r="L223" i="9"/>
  <c r="L224" i="9"/>
  <c r="L225" i="9"/>
  <c r="L226" i="9"/>
  <c r="L227" i="9"/>
  <c r="L228" i="9"/>
  <c r="L229" i="9"/>
  <c r="L230" i="9"/>
  <c r="L231" i="9"/>
  <c r="L232" i="9"/>
  <c r="L233" i="9"/>
  <c r="L234" i="9"/>
  <c r="L235" i="9"/>
  <c r="L236" i="9"/>
  <c r="L237" i="9"/>
  <c r="L238" i="9"/>
  <c r="L239" i="9"/>
  <c r="L240" i="9"/>
  <c r="L241" i="9"/>
  <c r="L242" i="9"/>
  <c r="L243" i="9"/>
  <c r="L245" i="9"/>
  <c r="L246" i="9"/>
  <c r="L247" i="9"/>
  <c r="L248" i="9"/>
  <c r="L249" i="9"/>
  <c r="L250" i="9"/>
  <c r="L251" i="9"/>
  <c r="L252" i="9"/>
  <c r="L253" i="9"/>
  <c r="L254" i="9"/>
  <c r="L256" i="9"/>
  <c r="L257" i="9"/>
  <c r="L258" i="9"/>
  <c r="L259" i="9"/>
  <c r="L260" i="9"/>
  <c r="L261" i="9"/>
  <c r="L262" i="9"/>
  <c r="L263" i="9"/>
  <c r="L264" i="9"/>
  <c r="L265" i="9"/>
  <c r="L266" i="9"/>
  <c r="L267" i="9"/>
  <c r="L268" i="9"/>
  <c r="L269" i="9"/>
  <c r="L270" i="9"/>
  <c r="L271" i="9"/>
  <c r="L272" i="9"/>
  <c r="L273" i="9"/>
  <c r="L275" i="9"/>
  <c r="L276" i="9"/>
  <c r="L277" i="9"/>
  <c r="L278" i="9"/>
  <c r="L279" i="9"/>
  <c r="L280" i="9"/>
  <c r="L281" i="9"/>
  <c r="L282" i="9"/>
  <c r="L283" i="9"/>
  <c r="L284" i="9"/>
  <c r="L285" i="9"/>
  <c r="L286" i="9"/>
  <c r="L287" i="9"/>
  <c r="L288" i="9"/>
  <c r="L289" i="9"/>
  <c r="L290" i="9"/>
  <c r="L292" i="9"/>
  <c r="L293" i="9"/>
  <c r="L294" i="9"/>
  <c r="L295" i="9"/>
  <c r="L296" i="9"/>
  <c r="L297" i="9"/>
  <c r="L298" i="9"/>
  <c r="L299" i="9"/>
  <c r="L300" i="9"/>
  <c r="L302" i="9"/>
  <c r="L303" i="9"/>
  <c r="L304" i="9"/>
  <c r="L305" i="9"/>
  <c r="L306" i="9"/>
  <c r="L307" i="9"/>
  <c r="L308" i="9"/>
  <c r="L309" i="9"/>
  <c r="L310" i="9"/>
  <c r="L311" i="9"/>
  <c r="L313" i="9"/>
  <c r="L314" i="9"/>
  <c r="L315" i="9"/>
  <c r="L316" i="9"/>
  <c r="L317" i="9"/>
  <c r="L318" i="9"/>
  <c r="L319" i="9"/>
  <c r="L320" i="9"/>
  <c r="L321" i="9"/>
  <c r="L322" i="9"/>
  <c r="L323" i="9"/>
  <c r="L324" i="9"/>
  <c r="L325" i="9"/>
  <c r="L326" i="9"/>
  <c r="L328" i="9"/>
  <c r="L329" i="9"/>
  <c r="L330" i="9"/>
  <c r="L331" i="9"/>
  <c r="L332" i="9"/>
  <c r="L333" i="9"/>
  <c r="L334" i="9"/>
  <c r="L335" i="9"/>
  <c r="L336" i="9"/>
  <c r="L337" i="9"/>
  <c r="L338" i="9"/>
  <c r="L339" i="9"/>
  <c r="L340" i="9"/>
  <c r="L341" i="9"/>
  <c r="L342" i="9"/>
  <c r="L343" i="9"/>
  <c r="L345" i="9"/>
  <c r="L346" i="9"/>
  <c r="L347" i="9"/>
  <c r="L348" i="9"/>
  <c r="L349" i="9"/>
  <c r="L350" i="9"/>
  <c r="L351" i="9"/>
  <c r="L352" i="9"/>
  <c r="L353" i="9"/>
  <c r="L354" i="9"/>
  <c r="L355" i="9"/>
  <c r="L356" i="9"/>
  <c r="L357" i="9"/>
  <c r="L358" i="9"/>
  <c r="L359" i="9"/>
  <c r="L360" i="9"/>
  <c r="L361" i="9"/>
  <c r="L363" i="9"/>
  <c r="L364" i="9"/>
  <c r="L365" i="9"/>
  <c r="L366" i="9"/>
  <c r="L367" i="9"/>
  <c r="L368" i="9"/>
  <c r="L369" i="9"/>
  <c r="L370" i="9"/>
  <c r="L371" i="9"/>
  <c r="L372" i="9"/>
  <c r="L373" i="9"/>
  <c r="L374" i="9"/>
  <c r="L375" i="9"/>
  <c r="L376" i="9"/>
  <c r="L377" i="9"/>
  <c r="L378" i="9"/>
  <c r="L379" i="9"/>
  <c r="L381" i="9"/>
  <c r="L382" i="9"/>
  <c r="L383" i="9"/>
  <c r="L384" i="9"/>
  <c r="L385" i="9"/>
  <c r="L386" i="9"/>
  <c r="L387" i="9"/>
  <c r="L388" i="9"/>
  <c r="L389" i="9"/>
  <c r="L390" i="9"/>
  <c r="L391" i="9"/>
  <c r="L392" i="9"/>
  <c r="L394" i="9"/>
  <c r="L395" i="9"/>
  <c r="L396" i="9"/>
  <c r="L397" i="9"/>
  <c r="L398" i="9"/>
  <c r="L399" i="9"/>
  <c r="L400" i="9"/>
  <c r="L401" i="9"/>
  <c r="L402" i="9"/>
  <c r="L403" i="9"/>
  <c r="L404" i="9"/>
  <c r="L405" i="9"/>
  <c r="L406" i="9"/>
  <c r="L407" i="9"/>
  <c r="L408" i="9"/>
  <c r="L409" i="9"/>
  <c r="L410" i="9"/>
  <c r="L411" i="9"/>
  <c r="L413" i="9"/>
  <c r="L414" i="9"/>
  <c r="L415" i="9"/>
  <c r="L416" i="9"/>
  <c r="L417" i="9"/>
  <c r="L418" i="9"/>
  <c r="L419" i="9"/>
  <c r="L420" i="9"/>
  <c r="L421" i="9"/>
  <c r="L422" i="9"/>
  <c r="L423" i="9"/>
  <c r="L424" i="9"/>
  <c r="L425" i="9"/>
  <c r="L427" i="9"/>
  <c r="L428" i="9"/>
  <c r="L429" i="9"/>
  <c r="L430" i="9"/>
  <c r="L431" i="9"/>
  <c r="L432" i="9"/>
  <c r="L433" i="9"/>
  <c r="L434" i="9"/>
  <c r="L435" i="9"/>
  <c r="L436" i="9"/>
  <c r="L437" i="9"/>
  <c r="L438" i="9"/>
  <c r="L439" i="9"/>
  <c r="L441" i="9"/>
  <c r="L442" i="9"/>
  <c r="L443" i="9"/>
  <c r="L444" i="9"/>
  <c r="L445" i="9"/>
  <c r="L446" i="9"/>
  <c r="L447" i="9"/>
  <c r="L448" i="9"/>
  <c r="L449" i="9"/>
  <c r="L450" i="9"/>
  <c r="L451" i="9"/>
  <c r="L452" i="9"/>
  <c r="L453" i="9"/>
  <c r="L454" i="9"/>
  <c r="L455" i="9"/>
  <c r="L456" i="9"/>
  <c r="L457" i="9"/>
  <c r="L459" i="9"/>
  <c r="L460" i="9"/>
  <c r="L461" i="9"/>
  <c r="L462" i="9"/>
  <c r="L463" i="9"/>
  <c r="L464" i="9"/>
  <c r="L465" i="9"/>
  <c r="L466" i="9"/>
  <c r="L467" i="9"/>
  <c r="L468" i="9"/>
  <c r="L470" i="9"/>
  <c r="L471" i="9"/>
  <c r="L472" i="9"/>
  <c r="L473" i="9"/>
  <c r="L474" i="9"/>
  <c r="L475" i="9"/>
  <c r="L476" i="9"/>
  <c r="L477" i="9"/>
  <c r="L478" i="9"/>
  <c r="L479" i="9"/>
  <c r="L480" i="9"/>
  <c r="L481" i="9"/>
  <c r="L482" i="9"/>
  <c r="L483" i="9"/>
  <c r="L484" i="9"/>
  <c r="L485" i="9"/>
  <c r="L486" i="9"/>
  <c r="L487" i="9"/>
  <c r="L488" i="9"/>
  <c r="L489" i="9"/>
  <c r="L490" i="9"/>
  <c r="L491" i="9"/>
  <c r="L493" i="9"/>
  <c r="L494" i="9"/>
  <c r="L495" i="9"/>
  <c r="L496" i="9"/>
  <c r="L497" i="9"/>
  <c r="L498" i="9"/>
  <c r="L499" i="9"/>
  <c r="L500" i="9"/>
  <c r="L501" i="9"/>
  <c r="L502" i="9"/>
  <c r="L503" i="9"/>
  <c r="L504" i="9"/>
  <c r="L505" i="9"/>
  <c r="L506" i="9"/>
  <c r="L507" i="9"/>
  <c r="L508" i="9"/>
  <c r="L509" i="9"/>
  <c r="L510" i="9"/>
  <c r="L511" i="9"/>
  <c r="L512" i="9"/>
  <c r="L513" i="9"/>
  <c r="L515" i="9"/>
  <c r="L516" i="9"/>
  <c r="L517" i="9"/>
  <c r="L518" i="9"/>
  <c r="L519" i="9"/>
  <c r="L520" i="9"/>
  <c r="L521" i="9"/>
  <c r="L522" i="9"/>
  <c r="L523" i="9"/>
  <c r="L524" i="9"/>
  <c r="L525" i="9"/>
  <c r="L526" i="9"/>
  <c r="L527" i="9"/>
  <c r="L528" i="9"/>
  <c r="L529" i="9"/>
  <c r="L530" i="9"/>
  <c r="L532" i="9"/>
  <c r="L533" i="9"/>
  <c r="L534" i="9"/>
  <c r="L535" i="9"/>
  <c r="L536" i="9"/>
  <c r="L537" i="9"/>
  <c r="L538" i="9"/>
  <c r="L539" i="9"/>
  <c r="L540" i="9"/>
  <c r="L541" i="9"/>
  <c r="L542" i="9"/>
  <c r="L543" i="9"/>
  <c r="L544" i="9"/>
  <c r="L545" i="9"/>
  <c r="L546" i="9"/>
  <c r="L548" i="9"/>
  <c r="L549" i="9"/>
  <c r="L550" i="9"/>
  <c r="L551" i="9"/>
  <c r="L552" i="9"/>
  <c r="L553" i="9"/>
  <c r="L554" i="9"/>
  <c r="L555" i="9"/>
  <c r="L556" i="9"/>
  <c r="L557" i="9"/>
  <c r="L558" i="9"/>
  <c r="L559" i="9"/>
  <c r="L560" i="9"/>
  <c r="L561" i="9"/>
  <c r="L562" i="9"/>
  <c r="L563" i="9"/>
  <c r="L564" i="9"/>
  <c r="L565" i="9"/>
  <c r="L566" i="9"/>
  <c r="L567" i="9"/>
  <c r="L569" i="9"/>
  <c r="L570" i="9"/>
  <c r="L571" i="9"/>
  <c r="L572" i="9"/>
  <c r="L573" i="9"/>
  <c r="L574" i="9"/>
  <c r="L575" i="9"/>
  <c r="L576" i="9"/>
  <c r="L577" i="9"/>
  <c r="L578" i="9"/>
  <c r="L579" i="9"/>
  <c r="L580" i="9"/>
  <c r="L581" i="9"/>
  <c r="L582" i="9"/>
  <c r="L583" i="9"/>
  <c r="L584" i="9"/>
  <c r="L585" i="9"/>
  <c r="L586" i="9"/>
  <c r="L587" i="9"/>
  <c r="L588" i="9"/>
  <c r="L589" i="9"/>
  <c r="L590" i="9"/>
  <c r="L592" i="9"/>
  <c r="L593" i="9"/>
  <c r="L594" i="9"/>
  <c r="L595" i="9"/>
  <c r="L596" i="9"/>
  <c r="L597" i="9"/>
  <c r="L598" i="9"/>
  <c r="L599" i="9"/>
  <c r="L600" i="9"/>
  <c r="L601" i="9"/>
  <c r="L602" i="9"/>
  <c r="L603" i="9"/>
  <c r="L604" i="9"/>
  <c r="L605" i="9"/>
  <c r="L606" i="9"/>
  <c r="L607" i="9"/>
  <c r="L608" i="9"/>
  <c r="L609" i="9"/>
  <c r="L610" i="9"/>
  <c r="L611" i="9"/>
  <c r="L612" i="9"/>
  <c r="L613" i="9"/>
  <c r="L614" i="9"/>
  <c r="L615" i="9"/>
  <c r="L617" i="9"/>
  <c r="L618" i="9"/>
  <c r="L619" i="9"/>
  <c r="L620" i="9"/>
  <c r="L621" i="9"/>
  <c r="L622" i="9"/>
  <c r="L623" i="9"/>
  <c r="L624" i="9"/>
  <c r="L625" i="9"/>
  <c r="L626" i="9"/>
  <c r="L627" i="9"/>
  <c r="L629" i="9"/>
  <c r="L630" i="9"/>
  <c r="L631" i="9"/>
  <c r="L632" i="9"/>
  <c r="L633" i="9"/>
  <c r="L634" i="9"/>
  <c r="L635" i="9"/>
  <c r="L636" i="9"/>
  <c r="L637" i="9"/>
  <c r="L638" i="9"/>
  <c r="L640" i="9"/>
  <c r="L641" i="9"/>
  <c r="L642" i="9"/>
  <c r="L643" i="9"/>
  <c r="L644" i="9"/>
  <c r="L645" i="9"/>
  <c r="L646" i="9"/>
  <c r="L647" i="9"/>
  <c r="L648" i="9"/>
  <c r="L649" i="9"/>
  <c r="L650" i="9"/>
  <c r="L651" i="9"/>
  <c r="L653" i="9"/>
  <c r="L654" i="9"/>
  <c r="L655" i="9"/>
  <c r="L656" i="9"/>
  <c r="L657" i="9"/>
  <c r="L658" i="9"/>
  <c r="L659" i="9"/>
  <c r="L660" i="9"/>
  <c r="L662" i="9"/>
  <c r="L663" i="9"/>
  <c r="L664" i="9"/>
  <c r="L665" i="9"/>
  <c r="L666" i="9"/>
  <c r="L667" i="9"/>
  <c r="L668" i="9"/>
  <c r="L669" i="9"/>
  <c r="L670" i="9"/>
  <c r="L671" i="9"/>
  <c r="L672" i="9"/>
  <c r="L674" i="9"/>
  <c r="L675" i="9"/>
  <c r="L676" i="9"/>
  <c r="G2" i="11" a="1"/>
  <c r="G2" i="11" s="1"/>
  <c r="H2" i="11"/>
  <c r="J2" i="11"/>
  <c r="G3" i="11" a="1"/>
  <c r="G3" i="11" s="1"/>
  <c r="H3" i="11"/>
  <c r="J3" i="11"/>
  <c r="G2" i="9" a="1"/>
  <c r="G2" i="9" s="1"/>
  <c r="H2" i="9"/>
  <c r="J2" i="9" a="1"/>
  <c r="J2" i="9" s="1"/>
  <c r="K2" i="9" a="1"/>
  <c r="K2" i="9" s="1"/>
  <c r="L2" i="9"/>
  <c r="G3" i="9" a="1"/>
  <c r="G3" i="9" s="1"/>
  <c r="H3" i="9"/>
  <c r="J3" i="9" a="1"/>
  <c r="J3" i="9" s="1"/>
  <c r="K3" i="9" s="1" a="1"/>
  <c r="K3" i="9" s="1"/>
  <c r="L3" i="9"/>
  <c r="I107" i="9" l="1"/>
  <c r="I1177" i="9"/>
  <c r="I94" i="9"/>
  <c r="I116" i="9"/>
  <c r="G1893" i="9"/>
  <c r="K9" i="11"/>
  <c r="K19" i="11"/>
  <c r="K530" i="9" a="1"/>
  <c r="K530" i="9" s="1"/>
  <c r="K204" i="9" a="1"/>
  <c r="K204" i="9" s="1"/>
  <c r="K273" i="9" a="1"/>
  <c r="K273" i="9" s="1"/>
  <c r="I1891" i="9"/>
  <c r="I1890" i="9"/>
  <c r="I1888" i="9"/>
  <c r="I1892" i="9"/>
  <c r="I1882" i="9"/>
  <c r="I1883" i="9"/>
  <c r="I1881" i="9"/>
  <c r="I1885" i="9"/>
  <c r="I1884" i="9"/>
  <c r="I1886" i="9"/>
  <c r="I1889" i="9"/>
  <c r="I1880" i="9"/>
  <c r="I1887" i="9"/>
  <c r="I1877" i="9"/>
  <c r="I1879" i="9"/>
  <c r="I1878" i="9"/>
  <c r="I1876" i="9"/>
  <c r="I1875" i="9"/>
  <c r="I1873" i="9"/>
  <c r="I1874" i="9"/>
  <c r="I1865" i="9"/>
  <c r="I1867" i="9"/>
  <c r="I1868" i="9"/>
  <c r="I1866" i="9"/>
  <c r="I1869" i="9"/>
  <c r="I1870" i="9"/>
  <c r="I1864" i="9"/>
  <c r="I1862" i="9"/>
  <c r="I1872" i="9"/>
  <c r="I1861" i="9"/>
  <c r="I1871" i="9"/>
  <c r="I1863" i="9"/>
  <c r="I1860" i="9"/>
  <c r="I1857" i="9"/>
  <c r="I1856" i="9"/>
  <c r="I1859" i="9"/>
  <c r="I1858" i="9"/>
  <c r="I1854" i="9"/>
  <c r="I1851" i="9"/>
  <c r="I1850" i="9"/>
  <c r="I1849" i="9"/>
  <c r="I1852" i="9"/>
  <c r="I1848" i="9"/>
  <c r="I1847" i="9"/>
  <c r="I1855" i="9"/>
  <c r="I1853" i="9"/>
  <c r="I1846" i="9"/>
  <c r="I1844" i="9"/>
  <c r="I1842" i="9"/>
  <c r="I1845" i="9"/>
  <c r="I1843" i="9"/>
  <c r="I1841" i="9"/>
  <c r="I1840" i="9"/>
  <c r="I1836" i="9"/>
  <c r="I1839" i="9"/>
  <c r="I1838" i="9"/>
  <c r="I1837" i="9"/>
  <c r="I1835" i="9"/>
  <c r="I58" i="11"/>
  <c r="K58" i="11"/>
  <c r="I52" i="11"/>
  <c r="K52" i="11"/>
  <c r="I1834" i="9"/>
  <c r="I1833" i="9"/>
  <c r="I1832" i="9"/>
  <c r="I1831" i="9"/>
  <c r="I1830" i="9"/>
  <c r="I1829" i="9"/>
  <c r="I1828" i="9"/>
  <c r="I1827" i="9"/>
  <c r="I1826" i="9"/>
  <c r="I1825" i="9"/>
  <c r="I1824" i="9"/>
  <c r="I1823" i="9"/>
  <c r="I1822" i="9"/>
  <c r="I1821" i="9"/>
  <c r="I1820" i="9"/>
  <c r="I1819" i="9"/>
  <c r="I1818" i="9"/>
  <c r="I1817" i="9"/>
  <c r="I1816" i="9"/>
  <c r="I1815" i="9"/>
  <c r="I1814" i="9"/>
  <c r="I1813" i="9"/>
  <c r="I1812" i="9"/>
  <c r="I1811" i="9"/>
  <c r="I1810" i="9"/>
  <c r="I1809" i="9"/>
  <c r="I1808" i="9"/>
  <c r="I1807" i="9"/>
  <c r="I1806" i="9"/>
  <c r="I1805" i="9"/>
  <c r="I1804" i="9"/>
  <c r="I1803" i="9"/>
  <c r="I1802" i="9"/>
  <c r="I1801" i="9"/>
  <c r="I1800" i="9"/>
  <c r="I1799" i="9"/>
  <c r="I1798" i="9"/>
  <c r="I1797" i="9"/>
  <c r="I1796" i="9"/>
  <c r="I1795" i="9"/>
  <c r="I1794" i="9"/>
  <c r="I1793" i="9"/>
  <c r="I1791" i="9"/>
  <c r="I1792" i="9"/>
  <c r="I1790" i="9"/>
  <c r="I1789" i="9"/>
  <c r="I1788" i="9"/>
  <c r="I1787" i="9"/>
  <c r="I1786" i="9"/>
  <c r="I1785" i="9"/>
  <c r="I1784" i="9"/>
  <c r="I1783" i="9"/>
  <c r="I1782" i="9"/>
  <c r="I1781" i="9"/>
  <c r="I1780" i="9"/>
  <c r="I1779" i="9"/>
  <c r="I1778" i="9"/>
  <c r="I1777" i="9"/>
  <c r="I1776" i="9"/>
  <c r="I1775" i="9"/>
  <c r="I1774" i="9"/>
  <c r="I1773" i="9"/>
  <c r="I1772" i="9"/>
  <c r="I1771" i="9"/>
  <c r="I1770" i="9"/>
  <c r="I1769" i="9"/>
  <c r="I1768" i="9"/>
  <c r="I1767" i="9"/>
  <c r="I1766" i="9"/>
  <c r="I1765" i="9"/>
  <c r="I1764" i="9"/>
  <c r="I1763" i="9"/>
  <c r="I1762" i="9"/>
  <c r="I1761" i="9"/>
  <c r="I1760" i="9"/>
  <c r="I1759" i="9"/>
  <c r="I1758" i="9"/>
  <c r="I1757" i="9"/>
  <c r="I1756" i="9"/>
  <c r="I1755" i="9"/>
  <c r="I1754" i="9"/>
  <c r="I1753" i="9"/>
  <c r="I1752" i="9"/>
  <c r="I1751" i="9"/>
  <c r="I1750" i="9"/>
  <c r="I1749" i="9"/>
  <c r="I1748" i="9"/>
  <c r="I1747" i="9"/>
  <c r="I1746" i="9"/>
  <c r="I1745" i="9"/>
  <c r="I1744" i="9"/>
  <c r="I1743" i="9"/>
  <c r="I1742" i="9"/>
  <c r="I1741" i="9"/>
  <c r="I1740" i="9"/>
  <c r="I1739" i="9"/>
  <c r="I1738" i="9"/>
  <c r="I1737" i="9"/>
  <c r="I1736" i="9"/>
  <c r="I1735" i="9"/>
  <c r="I1734" i="9"/>
  <c r="I1733" i="9"/>
  <c r="I1732" i="9"/>
  <c r="I1731" i="9"/>
  <c r="I1730" i="9"/>
  <c r="I1729" i="9"/>
  <c r="I1728" i="9"/>
  <c r="I1727" i="9"/>
  <c r="I1726" i="9"/>
  <c r="I1725" i="9"/>
  <c r="I1723" i="9"/>
  <c r="I1724" i="9"/>
  <c r="I1722" i="9"/>
  <c r="I1721" i="9"/>
  <c r="I1720" i="9"/>
  <c r="I1719" i="9"/>
  <c r="I1718" i="9"/>
  <c r="I1717" i="9"/>
  <c r="I1716" i="9"/>
  <c r="I1715" i="9"/>
  <c r="I1714" i="9"/>
  <c r="I1713" i="9"/>
  <c r="I1712" i="9"/>
  <c r="I1711" i="9"/>
  <c r="I1710" i="9"/>
  <c r="I1709" i="9"/>
  <c r="I1708" i="9"/>
  <c r="I1707" i="9"/>
  <c r="I1706" i="9"/>
  <c r="I1705" i="9"/>
  <c r="I1704" i="9"/>
  <c r="I1703" i="9"/>
  <c r="I1702" i="9"/>
  <c r="I1701" i="9"/>
  <c r="I1700" i="9"/>
  <c r="I1699" i="9"/>
  <c r="I1698" i="9"/>
  <c r="I1697" i="9"/>
  <c r="I1696" i="9"/>
  <c r="I1695" i="9"/>
  <c r="I1694" i="9"/>
  <c r="I1693" i="9"/>
  <c r="I1692" i="9"/>
  <c r="I1691" i="9"/>
  <c r="I1690" i="9"/>
  <c r="I1689" i="9"/>
  <c r="I1688" i="9"/>
  <c r="I1687" i="9"/>
  <c r="I1686" i="9"/>
  <c r="I1685" i="9"/>
  <c r="I1684" i="9"/>
  <c r="I1683" i="9"/>
  <c r="I1682" i="9"/>
  <c r="I1681" i="9"/>
  <c r="I1680" i="9"/>
  <c r="I1679" i="9"/>
  <c r="I1678" i="9"/>
  <c r="I1677" i="9"/>
  <c r="I1676" i="9"/>
  <c r="I1675" i="9"/>
  <c r="I1674" i="9"/>
  <c r="I1673" i="9"/>
  <c r="I1672" i="9"/>
  <c r="I1671" i="9"/>
  <c r="I1670" i="9"/>
  <c r="I1669" i="9"/>
  <c r="I1668" i="9"/>
  <c r="I1667" i="9"/>
  <c r="I1666" i="9"/>
  <c r="I1665" i="9"/>
  <c r="I1664" i="9"/>
  <c r="I1663" i="9"/>
  <c r="I1662" i="9"/>
  <c r="I1661" i="9"/>
  <c r="I1660" i="9"/>
  <c r="I1659" i="9"/>
  <c r="I1658" i="9"/>
  <c r="I1657" i="9"/>
  <c r="I1656" i="9"/>
  <c r="I1655" i="9"/>
  <c r="I1654" i="9"/>
  <c r="I1653" i="9"/>
  <c r="I1652" i="9"/>
  <c r="I1651" i="9"/>
  <c r="I1650" i="9"/>
  <c r="I1649" i="9"/>
  <c r="I1648" i="9"/>
  <c r="I1647" i="9"/>
  <c r="I1646" i="9"/>
  <c r="I1645" i="9"/>
  <c r="I1644" i="9"/>
  <c r="K55" i="9" a="1"/>
  <c r="K55" i="9" s="1"/>
  <c r="I1643" i="9"/>
  <c r="I1642" i="9"/>
  <c r="I1641" i="9"/>
  <c r="I1640" i="9"/>
  <c r="I1639" i="9"/>
  <c r="I1638" i="9"/>
  <c r="I1637" i="9"/>
  <c r="I1636" i="9"/>
  <c r="I1635" i="9"/>
  <c r="I1634" i="9"/>
  <c r="I1633" i="9"/>
  <c r="I1632" i="9"/>
  <c r="I1631" i="9"/>
  <c r="I1630" i="9"/>
  <c r="I1629" i="9"/>
  <c r="I1628" i="9"/>
  <c r="I1627" i="9"/>
  <c r="I1626" i="9"/>
  <c r="I1625" i="9"/>
  <c r="I1624" i="9"/>
  <c r="I1623" i="9"/>
  <c r="I1622" i="9"/>
  <c r="K134" i="9" a="1"/>
  <c r="K134" i="9" s="1"/>
  <c r="I1621" i="9"/>
  <c r="I742" i="11"/>
  <c r="K742" i="11"/>
  <c r="I741" i="11"/>
  <c r="K741" i="11"/>
  <c r="I740" i="11"/>
  <c r="K740" i="11"/>
  <c r="I739" i="11"/>
  <c r="K739" i="11"/>
  <c r="I738" i="11"/>
  <c r="K738" i="11"/>
  <c r="I737" i="11"/>
  <c r="K737" i="11"/>
  <c r="I736" i="11"/>
  <c r="K736" i="11"/>
  <c r="I735" i="11"/>
  <c r="K735" i="11"/>
  <c r="I734" i="11"/>
  <c r="K734" i="11"/>
  <c r="I733" i="11"/>
  <c r="K733" i="11"/>
  <c r="I732" i="11"/>
  <c r="K732" i="11"/>
  <c r="I731" i="11"/>
  <c r="K731" i="11"/>
  <c r="I730" i="11"/>
  <c r="K730" i="11"/>
  <c r="I729" i="11"/>
  <c r="K729" i="11"/>
  <c r="I728" i="11"/>
  <c r="K728" i="11"/>
  <c r="I727" i="11"/>
  <c r="K727" i="11"/>
  <c r="I1620" i="9"/>
  <c r="I1619" i="9"/>
  <c r="I1618" i="9"/>
  <c r="I1617" i="9"/>
  <c r="I1616" i="9"/>
  <c r="I1615" i="9"/>
  <c r="I1614" i="9"/>
  <c r="I1613" i="9"/>
  <c r="I1612" i="9"/>
  <c r="I1611" i="9"/>
  <c r="I1610" i="9"/>
  <c r="I1609" i="9"/>
  <c r="I1608" i="9"/>
  <c r="I1607" i="9"/>
  <c r="I1606" i="9"/>
  <c r="I1605" i="9"/>
  <c r="K590" i="9" a="1"/>
  <c r="K590" i="9" s="1"/>
  <c r="I1604" i="9"/>
  <c r="I1603" i="9"/>
  <c r="I1602" i="9"/>
  <c r="I1601" i="9"/>
  <c r="I1600" i="9"/>
  <c r="I1599" i="9"/>
  <c r="I1598" i="9"/>
  <c r="I1597" i="9"/>
  <c r="I1596" i="9"/>
  <c r="I1595" i="9"/>
  <c r="I1594" i="9"/>
  <c r="I1593" i="9"/>
  <c r="I1592" i="9"/>
  <c r="I1591" i="9"/>
  <c r="I1590" i="9"/>
  <c r="I1589" i="9"/>
  <c r="I1588" i="9"/>
  <c r="I1587" i="9"/>
  <c r="I1586" i="9"/>
  <c r="I1585" i="9"/>
  <c r="I1584" i="9"/>
  <c r="I1583" i="9"/>
  <c r="I1582" i="9"/>
  <c r="I1581" i="9"/>
  <c r="I1580" i="9"/>
  <c r="I1579" i="9"/>
  <c r="I1578" i="9"/>
  <c r="I1577" i="9"/>
  <c r="I1576" i="9"/>
  <c r="I1575" i="9"/>
  <c r="I1574" i="9"/>
  <c r="I1573" i="9"/>
  <c r="I1572" i="9"/>
  <c r="I1571" i="9"/>
  <c r="I1570" i="9"/>
  <c r="I1569" i="9"/>
  <c r="I1568" i="9"/>
  <c r="I1567" i="9"/>
  <c r="I1566" i="9"/>
  <c r="I1565" i="9"/>
  <c r="I1564" i="9"/>
  <c r="I1563" i="9"/>
  <c r="I1562" i="9"/>
  <c r="I1561" i="9"/>
  <c r="I1560" i="9"/>
  <c r="I1559" i="9"/>
  <c r="I1558" i="9"/>
  <c r="I1557" i="9"/>
  <c r="I1556" i="9"/>
  <c r="I1555" i="9"/>
  <c r="I1554" i="9"/>
  <c r="I1553" i="9"/>
  <c r="I1552" i="9"/>
  <c r="I1551" i="9"/>
  <c r="I1550" i="9"/>
  <c r="I1549" i="9"/>
  <c r="I1548" i="9"/>
  <c r="I1547" i="9"/>
  <c r="I1546" i="9"/>
  <c r="I1545" i="9"/>
  <c r="I1544" i="9"/>
  <c r="I1543" i="9"/>
  <c r="I1542" i="9"/>
  <c r="I1541" i="9"/>
  <c r="I1540" i="9"/>
  <c r="I1539" i="9"/>
  <c r="I1538" i="9"/>
  <c r="I1537" i="9"/>
  <c r="I1536" i="9"/>
  <c r="I1535" i="9"/>
  <c r="I1534" i="9"/>
  <c r="I1533" i="9"/>
  <c r="I1532" i="9"/>
  <c r="I1531" i="9"/>
  <c r="I1530" i="9"/>
  <c r="I1529" i="9"/>
  <c r="I1528" i="9"/>
  <c r="I1527" i="9"/>
  <c r="I1526" i="9"/>
  <c r="I1525" i="9"/>
  <c r="I1524" i="9"/>
  <c r="I1523" i="9"/>
  <c r="I1522" i="9"/>
  <c r="I1521" i="9"/>
  <c r="I1520" i="9"/>
  <c r="I1519" i="9"/>
  <c r="I1518" i="9"/>
  <c r="I1517" i="9"/>
  <c r="I1516" i="9"/>
  <c r="I1515" i="9"/>
  <c r="I1514" i="9"/>
  <c r="I1513" i="9"/>
  <c r="I1512" i="9"/>
  <c r="K651" i="9" a="1"/>
  <c r="K651" i="9" s="1"/>
  <c r="I1511" i="9"/>
  <c r="I1510" i="9"/>
  <c r="I1509" i="9"/>
  <c r="I1508" i="9"/>
  <c r="I1507" i="9"/>
  <c r="I1506" i="9"/>
  <c r="I1505" i="9"/>
  <c r="I1504" i="9"/>
  <c r="I1503" i="9"/>
  <c r="I1502" i="9"/>
  <c r="I1501" i="9"/>
  <c r="I1500" i="9"/>
  <c r="I1499" i="9"/>
  <c r="I1498" i="9"/>
  <c r="I1497" i="9"/>
  <c r="I1496" i="9"/>
  <c r="I1495" i="9"/>
  <c r="I1494" i="9"/>
  <c r="I1493" i="9"/>
  <c r="I1492" i="9"/>
  <c r="I1491" i="9"/>
  <c r="I1490" i="9"/>
  <c r="I1489" i="9"/>
  <c r="I1488" i="9"/>
  <c r="I1487" i="9"/>
  <c r="I1486" i="9"/>
  <c r="I1485" i="9"/>
  <c r="I1484" i="9"/>
  <c r="I1483" i="9"/>
  <c r="I1482" i="9"/>
  <c r="I1480" i="9"/>
  <c r="I1481" i="9"/>
  <c r="I1479" i="9"/>
  <c r="I1478" i="9"/>
  <c r="I1477" i="9"/>
  <c r="I1476" i="9"/>
  <c r="I1475" i="9"/>
  <c r="I1474" i="9"/>
  <c r="I1473" i="9"/>
  <c r="I1472" i="9"/>
  <c r="I1471" i="9"/>
  <c r="I1470" i="9"/>
  <c r="I1469" i="9"/>
  <c r="I1468" i="9"/>
  <c r="I1467" i="9"/>
  <c r="I1466" i="9"/>
  <c r="I1465" i="9"/>
  <c r="I1464" i="9"/>
  <c r="I1463" i="9"/>
  <c r="I1462" i="9"/>
  <c r="I1461" i="9"/>
  <c r="I1460" i="9"/>
  <c r="I1459" i="9"/>
  <c r="I1458" i="9"/>
  <c r="I1457" i="9"/>
  <c r="I1456" i="9"/>
  <c r="I1455" i="9"/>
  <c r="I1454" i="9"/>
  <c r="I1453" i="9"/>
  <c r="I1452" i="9"/>
  <c r="I1451" i="9"/>
  <c r="I1450" i="9"/>
  <c r="I1449" i="9"/>
  <c r="I1448" i="9"/>
  <c r="I1447" i="9"/>
  <c r="I1446" i="9"/>
  <c r="I1445" i="9"/>
  <c r="I1444" i="9"/>
  <c r="I1443" i="9"/>
  <c r="I1442" i="9"/>
  <c r="I1441" i="9"/>
  <c r="I1440" i="9"/>
  <c r="I1439" i="9"/>
  <c r="I1438" i="9"/>
  <c r="I1437" i="9"/>
  <c r="I1436" i="9"/>
  <c r="I1435" i="9"/>
  <c r="I1434" i="9"/>
  <c r="I1433" i="9"/>
  <c r="I1432" i="9"/>
  <c r="I1431" i="9"/>
  <c r="I1430" i="9"/>
  <c r="I1429" i="9"/>
  <c r="I1428" i="9"/>
  <c r="I1427" i="9"/>
  <c r="I1426" i="9"/>
  <c r="I1425" i="9"/>
  <c r="I1424" i="9"/>
  <c r="I1423" i="9"/>
  <c r="I1422" i="9"/>
  <c r="I1421" i="9"/>
  <c r="I1420" i="9"/>
  <c r="I1419" i="9"/>
  <c r="I1418" i="9"/>
  <c r="I1417" i="9"/>
  <c r="I1416" i="9"/>
  <c r="I1415" i="9"/>
  <c r="I1414" i="9"/>
  <c r="I1413" i="9"/>
  <c r="I1412" i="9"/>
  <c r="I1411" i="9"/>
  <c r="I1410" i="9"/>
  <c r="I1409" i="9"/>
  <c r="I1408" i="9"/>
  <c r="I1407" i="9"/>
  <c r="I1406" i="9"/>
  <c r="I1405" i="9"/>
  <c r="I1404" i="9"/>
  <c r="I1403" i="9"/>
  <c r="I1402" i="9"/>
  <c r="I1401" i="9"/>
  <c r="I1400" i="9"/>
  <c r="I1399" i="9"/>
  <c r="I1398" i="9"/>
  <c r="I1397" i="9"/>
  <c r="I1396" i="9"/>
  <c r="I1395" i="9"/>
  <c r="I1394" i="9"/>
  <c r="I1393" i="9"/>
  <c r="I1392" i="9"/>
  <c r="I1391" i="9"/>
  <c r="I1390" i="9"/>
  <c r="I1389" i="9"/>
  <c r="I1388" i="9"/>
  <c r="I1387" i="9"/>
  <c r="I1386" i="9"/>
  <c r="I1385" i="9"/>
  <c r="I1384" i="9"/>
  <c r="I1383" i="9"/>
  <c r="I1382" i="9"/>
  <c r="I1381" i="9"/>
  <c r="I1380" i="9"/>
  <c r="I1379" i="9"/>
  <c r="I1378" i="9"/>
  <c r="I1377" i="9"/>
  <c r="I1376" i="9"/>
  <c r="I1375" i="9"/>
  <c r="I1374" i="9"/>
  <c r="I1373" i="9"/>
  <c r="I1372" i="9"/>
  <c r="I1371" i="9"/>
  <c r="I1370" i="9"/>
  <c r="I1369" i="9"/>
  <c r="I1368" i="9"/>
  <c r="I1367" i="9"/>
  <c r="I1366" i="9"/>
  <c r="I1365" i="9"/>
  <c r="I1364" i="9"/>
  <c r="I1363" i="9"/>
  <c r="I1362" i="9"/>
  <c r="I1361" i="9"/>
  <c r="I1360" i="9"/>
  <c r="I1359" i="9"/>
  <c r="I1358" i="9"/>
  <c r="I1357" i="9"/>
  <c r="I1356" i="9"/>
  <c r="I1355" i="9"/>
  <c r="I1354" i="9"/>
  <c r="I1353" i="9"/>
  <c r="I1352" i="9"/>
  <c r="I1351" i="9"/>
  <c r="I1350" i="9"/>
  <c r="I1349" i="9"/>
  <c r="I1348" i="9"/>
  <c r="I1347" i="9"/>
  <c r="I1346" i="9"/>
  <c r="I1345" i="9"/>
  <c r="I1344" i="9"/>
  <c r="I1343" i="9"/>
  <c r="I1342" i="9"/>
  <c r="I1341" i="9"/>
  <c r="I1340" i="9"/>
  <c r="I1339" i="9"/>
  <c r="I1338" i="9"/>
  <c r="I1337" i="9"/>
  <c r="I1336" i="9"/>
  <c r="I1335" i="9"/>
  <c r="I1334" i="9"/>
  <c r="I1333" i="9"/>
  <c r="I1332" i="9"/>
  <c r="I1331" i="9"/>
  <c r="I1330" i="9"/>
  <c r="I1329" i="9"/>
  <c r="I1328" i="9"/>
  <c r="I1327" i="9"/>
  <c r="I1326" i="9"/>
  <c r="I1325" i="9"/>
  <c r="I1324" i="9"/>
  <c r="I1323" i="9"/>
  <c r="I1322" i="9"/>
  <c r="I1321" i="9"/>
  <c r="I1320" i="9"/>
  <c r="I1319" i="9"/>
  <c r="I1318" i="9"/>
  <c r="I1317" i="9"/>
  <c r="I1316" i="9"/>
  <c r="I1315" i="9"/>
  <c r="I1314" i="9"/>
  <c r="I1313" i="9"/>
  <c r="I1312" i="9"/>
  <c r="I1311" i="9"/>
  <c r="I1310" i="9"/>
  <c r="I1309" i="9"/>
  <c r="I1308" i="9"/>
  <c r="I1307" i="9"/>
  <c r="I1306" i="9"/>
  <c r="I1305" i="9"/>
  <c r="I1304" i="9"/>
  <c r="I1303" i="9"/>
  <c r="I1302" i="9"/>
  <c r="I1301" i="9"/>
  <c r="I1300" i="9"/>
  <c r="I1299" i="9"/>
  <c r="I1298" i="9"/>
  <c r="I726" i="11"/>
  <c r="K726" i="11"/>
  <c r="I725" i="11"/>
  <c r="K725" i="11"/>
  <c r="I724" i="11"/>
  <c r="K724" i="11"/>
  <c r="I723" i="11"/>
  <c r="K723" i="11"/>
  <c r="I722" i="11"/>
  <c r="K722" i="11"/>
  <c r="I721" i="11"/>
  <c r="K721" i="11"/>
  <c r="I720" i="11"/>
  <c r="K720" i="11"/>
  <c r="I719" i="11"/>
  <c r="K719" i="11"/>
  <c r="I718" i="11"/>
  <c r="K718" i="11"/>
  <c r="I717" i="11"/>
  <c r="K717" i="11"/>
  <c r="I716" i="11"/>
  <c r="K716" i="11"/>
  <c r="I715" i="11"/>
  <c r="K715" i="11"/>
  <c r="K714" i="11"/>
  <c r="I714" i="11"/>
  <c r="I713" i="11"/>
  <c r="K713" i="11"/>
  <c r="I712" i="11"/>
  <c r="K712" i="11"/>
  <c r="I711" i="11"/>
  <c r="K711" i="11"/>
  <c r="I710" i="11"/>
  <c r="K710" i="11"/>
  <c r="I709" i="11"/>
  <c r="K709" i="11"/>
  <c r="I708" i="11"/>
  <c r="K708" i="11"/>
  <c r="I707" i="11"/>
  <c r="K707" i="11"/>
  <c r="I706" i="11"/>
  <c r="K706" i="11"/>
  <c r="I705" i="11"/>
  <c r="K705" i="11"/>
  <c r="I704" i="11"/>
  <c r="K704" i="11"/>
  <c r="I702" i="11"/>
  <c r="K702" i="11"/>
  <c r="I703" i="11"/>
  <c r="K703" i="11"/>
  <c r="I701" i="11"/>
  <c r="K701" i="11"/>
  <c r="I700" i="11"/>
  <c r="K700" i="11"/>
  <c r="I699" i="11"/>
  <c r="K699" i="11"/>
  <c r="I698" i="11"/>
  <c r="K698" i="11"/>
  <c r="I697" i="11"/>
  <c r="K697" i="11"/>
  <c r="I696" i="11"/>
  <c r="K696" i="11"/>
  <c r="I695" i="11"/>
  <c r="K695" i="11"/>
  <c r="K694" i="11"/>
  <c r="I694" i="11"/>
  <c r="I693" i="11"/>
  <c r="K693" i="11"/>
  <c r="I692" i="11"/>
  <c r="K692" i="11"/>
  <c r="I691" i="11"/>
  <c r="K691" i="11"/>
  <c r="I690" i="11"/>
  <c r="K690" i="11"/>
  <c r="I689" i="11"/>
  <c r="K689" i="11"/>
  <c r="I688" i="11"/>
  <c r="K688" i="11"/>
  <c r="I687" i="11"/>
  <c r="K687" i="11"/>
  <c r="I686" i="11"/>
  <c r="K686" i="11"/>
  <c r="I685" i="11"/>
  <c r="K685" i="11"/>
  <c r="I684" i="11"/>
  <c r="K684" i="11"/>
  <c r="I683" i="11"/>
  <c r="K683" i="11"/>
  <c r="I682" i="11"/>
  <c r="K682" i="11"/>
  <c r="I681" i="11"/>
  <c r="K681" i="11"/>
  <c r="I680" i="11"/>
  <c r="K680" i="11"/>
  <c r="I679" i="11"/>
  <c r="K679" i="11"/>
  <c r="I678" i="11"/>
  <c r="K678" i="11"/>
  <c r="I677" i="11"/>
  <c r="K677" i="11"/>
  <c r="I676" i="11"/>
  <c r="K676" i="11"/>
  <c r="I675" i="11"/>
  <c r="K675" i="11"/>
  <c r="I674" i="11"/>
  <c r="K674" i="11"/>
  <c r="I673" i="11"/>
  <c r="K673" i="11"/>
  <c r="I672" i="11"/>
  <c r="K672" i="11"/>
  <c r="K671" i="11"/>
  <c r="I671" i="11"/>
  <c r="I670" i="11"/>
  <c r="K670" i="11"/>
  <c r="I669" i="11"/>
  <c r="K669" i="11"/>
  <c r="I668" i="11"/>
  <c r="K668" i="11"/>
  <c r="I667" i="11"/>
  <c r="K667" i="11"/>
  <c r="I666" i="11"/>
  <c r="K666" i="11"/>
  <c r="I665" i="11"/>
  <c r="K665" i="11"/>
  <c r="I664" i="11"/>
  <c r="K664" i="11"/>
  <c r="I663" i="11"/>
  <c r="K663" i="11"/>
  <c r="I662" i="11"/>
  <c r="K662" i="11"/>
  <c r="I661" i="11"/>
  <c r="K661" i="11"/>
  <c r="I660" i="11"/>
  <c r="K660" i="11"/>
  <c r="I659" i="11"/>
  <c r="K659" i="11"/>
  <c r="I658" i="11"/>
  <c r="K658" i="11"/>
  <c r="I657" i="11"/>
  <c r="K657" i="11"/>
  <c r="I656" i="11"/>
  <c r="K656" i="11"/>
  <c r="I655" i="11"/>
  <c r="K655" i="11"/>
  <c r="I654" i="11"/>
  <c r="K654" i="11"/>
  <c r="I653" i="11"/>
  <c r="K653" i="11"/>
  <c r="I652" i="11"/>
  <c r="K652" i="11"/>
  <c r="I651" i="11"/>
  <c r="K651" i="11"/>
  <c r="I650" i="11"/>
  <c r="K650" i="11"/>
  <c r="I649" i="11"/>
  <c r="K649" i="11"/>
  <c r="I648" i="11"/>
  <c r="K648" i="11"/>
  <c r="I647" i="11"/>
  <c r="K647" i="11"/>
  <c r="K646" i="11"/>
  <c r="I646" i="11"/>
  <c r="I645" i="11"/>
  <c r="K645" i="11"/>
  <c r="I644" i="11"/>
  <c r="K644" i="11"/>
  <c r="I643" i="11"/>
  <c r="K643" i="11"/>
  <c r="I642" i="11"/>
  <c r="K642" i="11"/>
  <c r="I641" i="11"/>
  <c r="K641" i="11"/>
  <c r="I640" i="11"/>
  <c r="K640" i="11"/>
  <c r="I639" i="11"/>
  <c r="K639" i="11"/>
  <c r="I638" i="11"/>
  <c r="K638" i="11"/>
  <c r="I637" i="11"/>
  <c r="K637" i="11"/>
  <c r="I636" i="11"/>
  <c r="K636" i="11"/>
  <c r="I635" i="11"/>
  <c r="K635" i="11"/>
  <c r="I634" i="11"/>
  <c r="K634" i="11"/>
  <c r="I633" i="11"/>
  <c r="K633" i="11"/>
  <c r="K632" i="11"/>
  <c r="I632" i="11"/>
  <c r="I631" i="11"/>
  <c r="K631" i="11"/>
  <c r="I630" i="11"/>
  <c r="K630" i="11"/>
  <c r="I629" i="11"/>
  <c r="K629" i="11"/>
  <c r="I628" i="11"/>
  <c r="K628" i="11"/>
  <c r="I627" i="11"/>
  <c r="K627" i="11"/>
  <c r="I626" i="11"/>
  <c r="K626" i="11"/>
  <c r="I625" i="11"/>
  <c r="K625" i="11"/>
  <c r="I624" i="11"/>
  <c r="K624" i="11"/>
  <c r="I623" i="11"/>
  <c r="K623" i="11"/>
  <c r="I622" i="11"/>
  <c r="K622" i="11"/>
  <c r="I621" i="11"/>
  <c r="K621" i="11"/>
  <c r="I620" i="11"/>
  <c r="K620" i="11"/>
  <c r="I619" i="11"/>
  <c r="K619" i="11"/>
  <c r="I618" i="11"/>
  <c r="K618" i="11"/>
  <c r="I617" i="11"/>
  <c r="K617" i="11"/>
  <c r="I616" i="11"/>
  <c r="K616" i="11"/>
  <c r="I615" i="11"/>
  <c r="K615" i="11"/>
  <c r="I614" i="11"/>
  <c r="K614" i="11"/>
  <c r="I613" i="11"/>
  <c r="K613" i="11"/>
  <c r="K612" i="11"/>
  <c r="I612" i="11"/>
  <c r="I611" i="11"/>
  <c r="K611" i="11"/>
  <c r="I610" i="11"/>
  <c r="K610" i="11"/>
  <c r="I609" i="11"/>
  <c r="K609" i="11"/>
  <c r="I608" i="11"/>
  <c r="K608" i="11"/>
  <c r="I607" i="11"/>
  <c r="K607" i="11"/>
  <c r="I606" i="11"/>
  <c r="K606" i="11"/>
  <c r="I605" i="11"/>
  <c r="K605" i="11"/>
  <c r="I604" i="11"/>
  <c r="K604" i="11"/>
  <c r="I603" i="11"/>
  <c r="K603" i="11"/>
  <c r="I602" i="11"/>
  <c r="K602" i="11"/>
  <c r="I601" i="11"/>
  <c r="K601" i="11"/>
  <c r="K600" i="11"/>
  <c r="I600" i="11"/>
  <c r="I599" i="11"/>
  <c r="K599" i="11"/>
  <c r="I598" i="11"/>
  <c r="K598" i="11"/>
  <c r="I597" i="11"/>
  <c r="K597" i="11"/>
  <c r="I596" i="11"/>
  <c r="K596" i="11"/>
  <c r="I595" i="11"/>
  <c r="K595" i="11"/>
  <c r="I594" i="11"/>
  <c r="K594" i="11"/>
  <c r="I593" i="11"/>
  <c r="K593" i="11"/>
  <c r="I592" i="11"/>
  <c r="K592" i="11"/>
  <c r="I591" i="11"/>
  <c r="K591" i="11"/>
  <c r="I590" i="11"/>
  <c r="K590" i="11"/>
  <c r="I589" i="11"/>
  <c r="K589" i="11"/>
  <c r="I588" i="11"/>
  <c r="K588" i="11"/>
  <c r="I587" i="11"/>
  <c r="K587" i="11"/>
  <c r="I586" i="11"/>
  <c r="K586" i="11"/>
  <c r="I585" i="11"/>
  <c r="K585" i="11"/>
  <c r="I584" i="11"/>
  <c r="K584" i="11"/>
  <c r="I583" i="11"/>
  <c r="K583" i="11"/>
  <c r="I582" i="11"/>
  <c r="K582" i="11"/>
  <c r="I581" i="11"/>
  <c r="K581" i="11"/>
  <c r="I580" i="11"/>
  <c r="K580" i="11"/>
  <c r="I579" i="11"/>
  <c r="K579" i="11"/>
  <c r="I578" i="11"/>
  <c r="K578" i="11"/>
  <c r="I577" i="11"/>
  <c r="K577" i="11"/>
  <c r="I576" i="11"/>
  <c r="K576" i="11"/>
  <c r="I575" i="11"/>
  <c r="K575" i="11"/>
  <c r="I574" i="11"/>
  <c r="K574" i="11"/>
  <c r="I573" i="11"/>
  <c r="K573" i="11"/>
  <c r="I572" i="11"/>
  <c r="K572" i="11"/>
  <c r="I571" i="11"/>
  <c r="K571" i="11"/>
  <c r="I570" i="11"/>
  <c r="K570" i="11"/>
  <c r="I569" i="11"/>
  <c r="K569" i="11"/>
  <c r="I568" i="11"/>
  <c r="K568" i="11"/>
  <c r="I567" i="11"/>
  <c r="K567" i="11"/>
  <c r="I566" i="11"/>
  <c r="K566" i="11"/>
  <c r="I565" i="11"/>
  <c r="K565" i="11"/>
  <c r="I564" i="11"/>
  <c r="K564" i="11"/>
  <c r="I563" i="11"/>
  <c r="K563" i="11"/>
  <c r="I562" i="11"/>
  <c r="K562" i="11"/>
  <c r="I561" i="11"/>
  <c r="K561" i="11"/>
  <c r="I560" i="11"/>
  <c r="K560" i="11"/>
  <c r="I559" i="11"/>
  <c r="K559" i="11"/>
  <c r="I558" i="11"/>
  <c r="K558" i="11"/>
  <c r="I557" i="11"/>
  <c r="K557" i="11"/>
  <c r="I556" i="11"/>
  <c r="K556" i="11"/>
  <c r="I555" i="11"/>
  <c r="K555" i="11"/>
  <c r="I554" i="11"/>
  <c r="K554" i="11"/>
  <c r="I553" i="11"/>
  <c r="K553" i="11"/>
  <c r="I552" i="11"/>
  <c r="K552" i="11"/>
  <c r="I551" i="11"/>
  <c r="K551" i="11"/>
  <c r="I550" i="11"/>
  <c r="K550" i="11"/>
  <c r="I549" i="11"/>
  <c r="K549" i="11"/>
  <c r="I548" i="11"/>
  <c r="K548" i="11"/>
  <c r="I547" i="11"/>
  <c r="K547" i="11"/>
  <c r="I546" i="11"/>
  <c r="K546" i="11"/>
  <c r="I545" i="11"/>
  <c r="K545" i="11"/>
  <c r="I544" i="11"/>
  <c r="K544" i="11"/>
  <c r="I543" i="11"/>
  <c r="K543" i="11"/>
  <c r="I542" i="11"/>
  <c r="K542" i="11"/>
  <c r="I541" i="11"/>
  <c r="K541" i="11"/>
  <c r="I540" i="11"/>
  <c r="K540" i="11"/>
  <c r="I539" i="11"/>
  <c r="K539" i="11"/>
  <c r="I538" i="11"/>
  <c r="K538" i="11"/>
  <c r="I537" i="11"/>
  <c r="K537" i="11"/>
  <c r="I536" i="11"/>
  <c r="K536" i="11"/>
  <c r="I535" i="11"/>
  <c r="K535" i="11"/>
  <c r="I534" i="11"/>
  <c r="K534" i="11"/>
  <c r="I533" i="11"/>
  <c r="K533" i="11"/>
  <c r="I532" i="11"/>
  <c r="K532" i="11"/>
  <c r="I531" i="11"/>
  <c r="K531" i="11"/>
  <c r="I530" i="11"/>
  <c r="K530" i="11"/>
  <c r="I529" i="11"/>
  <c r="K529" i="11"/>
  <c r="I528" i="11"/>
  <c r="K528" i="11"/>
  <c r="I527" i="11"/>
  <c r="K527" i="11"/>
  <c r="I526" i="11"/>
  <c r="K526" i="11"/>
  <c r="I525" i="11"/>
  <c r="K525" i="11"/>
  <c r="I524" i="11"/>
  <c r="K524" i="11"/>
  <c r="I523" i="11"/>
  <c r="K523" i="11"/>
  <c r="I522" i="11"/>
  <c r="K522" i="11"/>
  <c r="I521" i="11"/>
  <c r="K521" i="11"/>
  <c r="I520" i="11"/>
  <c r="K520" i="11"/>
  <c r="I519" i="11"/>
  <c r="K519" i="11"/>
  <c r="I518" i="11"/>
  <c r="K518" i="11"/>
  <c r="I517" i="11"/>
  <c r="K517" i="11"/>
  <c r="I516" i="11"/>
  <c r="K516" i="11"/>
  <c r="I515" i="11"/>
  <c r="K515" i="11"/>
  <c r="I514" i="11"/>
  <c r="K514" i="11"/>
  <c r="I513" i="11"/>
  <c r="K513" i="11"/>
  <c r="I512" i="11"/>
  <c r="K512" i="11"/>
  <c r="I511" i="11"/>
  <c r="K511" i="11"/>
  <c r="I510" i="11"/>
  <c r="K510" i="11"/>
  <c r="I509" i="11"/>
  <c r="K509" i="11"/>
  <c r="I508" i="11"/>
  <c r="K508" i="11"/>
  <c r="I507" i="11"/>
  <c r="K507" i="11"/>
  <c r="I506" i="11"/>
  <c r="K506" i="11"/>
  <c r="I505" i="11"/>
  <c r="K505" i="11"/>
  <c r="I504" i="11"/>
  <c r="K504" i="11"/>
  <c r="I503" i="11"/>
  <c r="K503" i="11"/>
  <c r="I502" i="11"/>
  <c r="K502" i="11"/>
  <c r="I501" i="11"/>
  <c r="K501" i="11"/>
  <c r="I500" i="11"/>
  <c r="K500" i="11"/>
  <c r="I499" i="11"/>
  <c r="K499" i="11"/>
  <c r="I498" i="11"/>
  <c r="K498" i="11"/>
  <c r="I497" i="11"/>
  <c r="K497" i="11"/>
  <c r="I496" i="11"/>
  <c r="K496" i="11"/>
  <c r="I495" i="11"/>
  <c r="K495" i="11"/>
  <c r="I494" i="11"/>
  <c r="K494" i="11"/>
  <c r="I493" i="11"/>
  <c r="K493" i="11"/>
  <c r="I492" i="11"/>
  <c r="K492" i="11"/>
  <c r="I491" i="11"/>
  <c r="K491" i="11"/>
  <c r="I490" i="11"/>
  <c r="K490" i="11"/>
  <c r="I489" i="11"/>
  <c r="K489" i="11"/>
  <c r="I488" i="11"/>
  <c r="K488" i="11"/>
  <c r="I487" i="11"/>
  <c r="K487" i="11"/>
  <c r="I486" i="11"/>
  <c r="K486" i="11"/>
  <c r="K485" i="11"/>
  <c r="I485" i="11"/>
  <c r="I484" i="11"/>
  <c r="K484" i="11"/>
  <c r="I483" i="11"/>
  <c r="K483" i="11"/>
  <c r="I482" i="11"/>
  <c r="K482" i="11"/>
  <c r="I481" i="11"/>
  <c r="K481" i="11"/>
  <c r="I480" i="11"/>
  <c r="K480" i="11"/>
  <c r="I479" i="11"/>
  <c r="K479" i="11"/>
  <c r="I478" i="11"/>
  <c r="K478" i="11"/>
  <c r="I477" i="11"/>
  <c r="K477" i="11"/>
  <c r="I476" i="11"/>
  <c r="K476" i="11"/>
  <c r="I475" i="11"/>
  <c r="K475" i="11"/>
  <c r="I474" i="11"/>
  <c r="K474" i="11"/>
  <c r="I473" i="11"/>
  <c r="K473" i="11"/>
  <c r="I472" i="11"/>
  <c r="K472" i="11"/>
  <c r="I471" i="11"/>
  <c r="K471" i="11"/>
  <c r="I470" i="11"/>
  <c r="K470" i="11"/>
  <c r="I469" i="11"/>
  <c r="K469" i="11"/>
  <c r="I468" i="11"/>
  <c r="K468" i="11"/>
  <c r="I467" i="11"/>
  <c r="K467" i="11"/>
  <c r="I466" i="11"/>
  <c r="K466" i="11"/>
  <c r="I465" i="11"/>
  <c r="K465" i="11"/>
  <c r="I464" i="11"/>
  <c r="K464" i="11"/>
  <c r="I463" i="11"/>
  <c r="K463" i="11"/>
  <c r="I462" i="11"/>
  <c r="K462" i="11"/>
  <c r="I461" i="11"/>
  <c r="K461" i="11"/>
  <c r="I460" i="11"/>
  <c r="K460" i="11"/>
  <c r="I459" i="11"/>
  <c r="K459" i="11"/>
  <c r="I458" i="11"/>
  <c r="K458" i="11"/>
  <c r="I457" i="11"/>
  <c r="K457" i="11"/>
  <c r="I456" i="11"/>
  <c r="K456" i="11"/>
  <c r="I455" i="11"/>
  <c r="K455" i="11"/>
  <c r="I454" i="11"/>
  <c r="K454" i="11"/>
  <c r="K453" i="11"/>
  <c r="I453" i="11"/>
  <c r="I452" i="11"/>
  <c r="K452" i="11"/>
  <c r="I451" i="11"/>
  <c r="K451" i="11"/>
  <c r="I450" i="11"/>
  <c r="K450" i="11"/>
  <c r="I449" i="11"/>
  <c r="K449" i="11"/>
  <c r="I448" i="11"/>
  <c r="K448" i="11"/>
  <c r="I447" i="11"/>
  <c r="K447" i="11"/>
  <c r="I446" i="11"/>
  <c r="K446" i="11"/>
  <c r="I445" i="11"/>
  <c r="K445" i="11"/>
  <c r="I444" i="11"/>
  <c r="K444" i="11"/>
  <c r="K443" i="11"/>
  <c r="I443" i="11"/>
  <c r="I442" i="11"/>
  <c r="K442" i="11"/>
  <c r="I441" i="11"/>
  <c r="K441" i="11"/>
  <c r="I440" i="11"/>
  <c r="K440" i="11"/>
  <c r="I439" i="11"/>
  <c r="K439" i="11"/>
  <c r="I438" i="11"/>
  <c r="K438" i="11"/>
  <c r="I437" i="11"/>
  <c r="K437" i="11"/>
  <c r="I436" i="11"/>
  <c r="K436" i="11"/>
  <c r="I435" i="11"/>
  <c r="K435" i="11"/>
  <c r="I434" i="11"/>
  <c r="K434" i="11"/>
  <c r="I433" i="11"/>
  <c r="K433" i="11"/>
  <c r="I432" i="11"/>
  <c r="K432" i="11"/>
  <c r="I431" i="11"/>
  <c r="K431" i="11"/>
  <c r="I430" i="11"/>
  <c r="K430" i="11"/>
  <c r="I429" i="11"/>
  <c r="K429" i="11"/>
  <c r="I428" i="11"/>
  <c r="K428" i="11"/>
  <c r="I427" i="11"/>
  <c r="K427" i="11"/>
  <c r="I426" i="11"/>
  <c r="K426" i="11"/>
  <c r="I425" i="11"/>
  <c r="K425" i="11"/>
  <c r="I424" i="11"/>
  <c r="K424" i="11"/>
  <c r="I423" i="11"/>
  <c r="K423" i="11"/>
  <c r="I422" i="11"/>
  <c r="K422" i="11"/>
  <c r="I421" i="11"/>
  <c r="K421" i="11"/>
  <c r="I420" i="11"/>
  <c r="K420" i="11"/>
  <c r="I1297" i="9"/>
  <c r="I1296" i="9"/>
  <c r="I1295" i="9"/>
  <c r="I1294" i="9"/>
  <c r="I1293" i="9"/>
  <c r="I1292" i="9"/>
  <c r="I1291" i="9"/>
  <c r="I1290" i="9"/>
  <c r="I1289" i="9"/>
  <c r="I1288" i="9"/>
  <c r="I1287" i="9"/>
  <c r="I1286" i="9"/>
  <c r="I1285" i="9"/>
  <c r="I1284" i="9"/>
  <c r="I1283" i="9"/>
  <c r="I1282" i="9"/>
  <c r="I1281" i="9"/>
  <c r="I1280" i="9"/>
  <c r="I1279" i="9"/>
  <c r="I1278" i="9"/>
  <c r="I1277" i="9"/>
  <c r="I1275" i="9"/>
  <c r="I1276" i="9"/>
  <c r="I1274" i="9"/>
  <c r="I1273" i="9"/>
  <c r="I1272" i="9"/>
  <c r="I1271" i="9"/>
  <c r="I1270" i="9"/>
  <c r="I1269" i="9"/>
  <c r="I1268" i="9"/>
  <c r="I1267" i="9"/>
  <c r="I1266" i="9"/>
  <c r="I1265" i="9"/>
  <c r="I1264" i="9"/>
  <c r="K615" i="9" a="1"/>
  <c r="K615" i="9" s="1"/>
  <c r="I1263" i="9"/>
  <c r="I1262" i="9"/>
  <c r="I1261" i="9"/>
  <c r="I1260" i="9"/>
  <c r="I1259" i="9"/>
  <c r="I1258" i="9"/>
  <c r="I1257" i="9"/>
  <c r="I1256" i="9"/>
  <c r="I1255" i="9"/>
  <c r="I1254" i="9"/>
  <c r="I1253" i="9"/>
  <c r="I1252" i="9"/>
  <c r="I1251" i="9"/>
  <c r="I1250" i="9"/>
  <c r="I1249" i="9"/>
  <c r="I1248" i="9"/>
  <c r="I1247" i="9"/>
  <c r="I1246" i="9"/>
  <c r="I1245" i="9"/>
  <c r="I1244" i="9"/>
  <c r="I1243" i="9"/>
  <c r="I1242" i="9"/>
  <c r="I1241" i="9"/>
  <c r="I1240" i="9"/>
  <c r="I1239" i="9"/>
  <c r="I1238" i="9"/>
  <c r="I1237" i="9"/>
  <c r="I1236" i="9"/>
  <c r="I1235" i="9"/>
  <c r="I1234" i="9"/>
  <c r="I1233" i="9"/>
  <c r="I1232" i="9"/>
  <c r="I1231" i="9"/>
  <c r="I1230" i="9"/>
  <c r="I1229" i="9"/>
  <c r="I1228" i="9"/>
  <c r="I1227" i="9"/>
  <c r="I1226" i="9"/>
  <c r="I1225" i="9"/>
  <c r="K181" i="9" a="1"/>
  <c r="K181" i="9" s="1"/>
  <c r="I1224" i="9"/>
  <c r="I1223" i="9"/>
  <c r="I1222" i="9"/>
  <c r="I1221" i="9"/>
  <c r="I1220" i="9"/>
  <c r="I1219" i="9"/>
  <c r="I1218" i="9"/>
  <c r="I1217" i="9"/>
  <c r="I1216" i="9"/>
  <c r="I1215" i="9"/>
  <c r="I1214" i="9"/>
  <c r="I1213" i="9"/>
  <c r="I1212" i="9"/>
  <c r="I1211" i="9"/>
  <c r="I1210" i="9"/>
  <c r="I1209" i="9"/>
  <c r="I1208" i="9"/>
  <c r="I1207" i="9"/>
  <c r="I1206" i="9"/>
  <c r="I1205" i="9"/>
  <c r="I1204" i="9"/>
  <c r="I1203" i="9"/>
  <c r="I1202" i="9"/>
  <c r="I1201" i="9"/>
  <c r="I1200" i="9"/>
  <c r="I1199" i="9"/>
  <c r="I1198" i="9"/>
  <c r="I1197" i="9"/>
  <c r="I1196" i="9"/>
  <c r="I1194" i="9"/>
  <c r="I1195" i="9"/>
  <c r="I1193" i="9"/>
  <c r="I1192" i="9"/>
  <c r="I1191" i="9"/>
  <c r="I1190" i="9"/>
  <c r="I1189" i="9"/>
  <c r="I1188" i="9"/>
  <c r="I1187" i="9"/>
  <c r="I1186" i="9"/>
  <c r="I1185" i="9"/>
  <c r="I1184" i="9"/>
  <c r="I1183" i="9"/>
  <c r="I1182" i="9"/>
  <c r="I1181" i="9"/>
  <c r="I1180" i="9"/>
  <c r="I1179" i="9"/>
  <c r="I1178" i="9"/>
  <c r="I1176" i="9"/>
  <c r="I1175" i="9"/>
  <c r="I1174" i="9"/>
  <c r="I1173" i="9"/>
  <c r="I1172" i="9"/>
  <c r="I1171" i="9"/>
  <c r="I1170" i="9"/>
  <c r="I1169" i="9"/>
  <c r="I1168" i="9"/>
  <c r="I1167" i="9"/>
  <c r="I1166" i="9"/>
  <c r="I1165" i="9"/>
  <c r="I1164" i="9"/>
  <c r="I1163" i="9"/>
  <c r="I1162" i="9"/>
  <c r="I1161" i="9"/>
  <c r="I1160" i="9"/>
  <c r="I1159" i="9"/>
  <c r="I1158" i="9"/>
  <c r="I1157" i="9"/>
  <c r="I1156" i="9"/>
  <c r="I1154" i="9"/>
  <c r="I1155" i="9"/>
  <c r="I1153" i="9"/>
  <c r="I1152" i="9"/>
  <c r="I1151" i="9"/>
  <c r="I1150" i="9"/>
  <c r="K68" i="9" a="1"/>
  <c r="K68" i="9" s="1"/>
  <c r="I1149" i="9"/>
  <c r="I1148" i="9"/>
  <c r="I1147" i="9"/>
  <c r="I1146" i="9"/>
  <c r="I1145" i="9"/>
  <c r="I1144" i="9"/>
  <c r="I1143" i="9"/>
  <c r="I1142" i="9"/>
  <c r="I1141" i="9"/>
  <c r="I1140" i="9"/>
  <c r="I1139" i="9"/>
  <c r="I1138" i="9"/>
  <c r="I1137" i="9"/>
  <c r="I1136" i="9"/>
  <c r="I1135" i="9"/>
  <c r="I1134" i="9"/>
  <c r="K167" i="9" a="1"/>
  <c r="K167" i="9" s="1"/>
  <c r="I1133" i="9"/>
  <c r="I1132" i="9"/>
  <c r="I1131" i="9"/>
  <c r="I1130" i="9"/>
  <c r="I1129" i="9"/>
  <c r="I1128" i="9"/>
  <c r="I1127" i="9"/>
  <c r="I1126" i="9"/>
  <c r="I1125" i="9"/>
  <c r="I1124" i="9"/>
  <c r="I1123" i="9"/>
  <c r="I1122" i="9"/>
  <c r="I1121" i="9"/>
  <c r="I1120" i="9"/>
  <c r="I1119" i="9"/>
  <c r="I1118" i="9"/>
  <c r="I1117" i="9"/>
  <c r="I1116" i="9"/>
  <c r="I1115" i="9"/>
  <c r="I1114" i="9"/>
  <c r="I1112" i="9"/>
  <c r="I1113" i="9"/>
  <c r="I1111" i="9"/>
  <c r="I1110" i="9"/>
  <c r="I1109" i="9"/>
  <c r="I1108" i="9"/>
  <c r="I1107" i="9"/>
  <c r="I1106" i="9"/>
  <c r="I1105" i="9"/>
  <c r="I1104" i="9"/>
  <c r="K22" i="9" a="1"/>
  <c r="K22" i="9" s="1"/>
  <c r="K23" i="9" s="1" a="1"/>
  <c r="K23" i="9" s="1"/>
  <c r="K24" i="9" s="1" a="1"/>
  <c r="K24" i="9" s="1"/>
  <c r="K25" i="9" s="1" a="1"/>
  <c r="K25" i="9" s="1"/>
  <c r="K26" i="9" s="1" a="1"/>
  <c r="K26" i="9" s="1"/>
  <c r="K27" i="9" s="1" a="1"/>
  <c r="K27" i="9" s="1"/>
  <c r="K28" i="9" s="1" a="1"/>
  <c r="K28" i="9" s="1"/>
  <c r="I1103" i="9"/>
  <c r="I1102" i="9"/>
  <c r="I1101" i="9"/>
  <c r="I1100" i="9"/>
  <c r="I1099" i="9"/>
  <c r="I1098" i="9"/>
  <c r="I1097" i="9"/>
  <c r="I1096" i="9"/>
  <c r="I1095" i="9"/>
  <c r="I1094" i="9"/>
  <c r="I1093" i="9"/>
  <c r="I1092" i="9"/>
  <c r="I1091" i="9"/>
  <c r="I1090" i="9"/>
  <c r="I1089" i="9"/>
  <c r="I1088" i="9"/>
  <c r="I1087" i="9"/>
  <c r="I1086" i="9"/>
  <c r="I1085" i="9"/>
  <c r="I1084" i="9"/>
  <c r="I1083" i="9"/>
  <c r="I1080" i="9"/>
  <c r="I1082" i="9"/>
  <c r="I1081" i="9"/>
  <c r="I1079" i="9"/>
  <c r="I419" i="11"/>
  <c r="K419" i="11"/>
  <c r="K418" i="11"/>
  <c r="I418" i="11"/>
  <c r="K417" i="11"/>
  <c r="I417" i="11"/>
  <c r="K416" i="11"/>
  <c r="I416" i="11"/>
  <c r="I415" i="11"/>
  <c r="K415" i="11"/>
  <c r="I414" i="11"/>
  <c r="K414" i="11"/>
  <c r="I413" i="11"/>
  <c r="K413" i="11"/>
  <c r="I412" i="11"/>
  <c r="K412" i="11"/>
  <c r="I411" i="11"/>
  <c r="K411" i="11"/>
  <c r="I410" i="11"/>
  <c r="K410" i="11"/>
  <c r="I409" i="11"/>
  <c r="K409" i="11"/>
  <c r="I408" i="11"/>
  <c r="K408" i="11"/>
  <c r="K407" i="11"/>
  <c r="I407" i="11"/>
  <c r="I406" i="11"/>
  <c r="K406" i="11"/>
  <c r="K405" i="11"/>
  <c r="I405" i="11"/>
  <c r="I404" i="11"/>
  <c r="K404" i="11"/>
  <c r="I403" i="11"/>
  <c r="K403" i="11"/>
  <c r="K402" i="11"/>
  <c r="I402" i="11"/>
  <c r="K401" i="11"/>
  <c r="I401" i="11"/>
  <c r="K400" i="11"/>
  <c r="I400" i="11"/>
  <c r="I399" i="11"/>
  <c r="K399" i="11"/>
  <c r="K398" i="11"/>
  <c r="I398" i="11"/>
  <c r="K397" i="11"/>
  <c r="I397" i="11"/>
  <c r="I396" i="11"/>
  <c r="K396" i="11"/>
  <c r="I395" i="11"/>
  <c r="K395" i="11"/>
  <c r="I394" i="11"/>
  <c r="K394" i="11"/>
  <c r="I393" i="11"/>
  <c r="K393" i="11"/>
  <c r="K392" i="11"/>
  <c r="I392" i="11"/>
  <c r="K391" i="11"/>
  <c r="I391" i="11"/>
  <c r="K390" i="11"/>
  <c r="I390" i="11"/>
  <c r="K389" i="11"/>
  <c r="I389" i="11"/>
  <c r="K388" i="11"/>
  <c r="I388" i="11"/>
  <c r="K387" i="11"/>
  <c r="I387" i="11"/>
  <c r="I386" i="11"/>
  <c r="K386" i="11"/>
  <c r="K385" i="11"/>
  <c r="I385" i="11"/>
  <c r="I384" i="11"/>
  <c r="K384" i="11"/>
  <c r="K383" i="11"/>
  <c r="I383" i="11"/>
  <c r="K382" i="11"/>
  <c r="I382" i="11"/>
  <c r="I381" i="11"/>
  <c r="K381" i="11"/>
  <c r="K380" i="11"/>
  <c r="I380" i="11"/>
  <c r="K379" i="11"/>
  <c r="I379" i="11"/>
  <c r="K378" i="11"/>
  <c r="I378" i="11"/>
  <c r="I377" i="11"/>
  <c r="K377" i="11"/>
  <c r="K376" i="11"/>
  <c r="I376" i="11"/>
  <c r="K375" i="11"/>
  <c r="I375" i="11"/>
  <c r="K374" i="11"/>
  <c r="I374" i="11"/>
  <c r="K373" i="11"/>
  <c r="I373" i="11"/>
  <c r="I372" i="11"/>
  <c r="K372" i="11"/>
  <c r="I371" i="11"/>
  <c r="K371" i="11"/>
  <c r="K370" i="11"/>
  <c r="I370" i="11"/>
  <c r="I369" i="11"/>
  <c r="K369" i="11"/>
  <c r="K368" i="11"/>
  <c r="I368" i="11"/>
  <c r="I367" i="11"/>
  <c r="K367" i="11"/>
  <c r="K366" i="11"/>
  <c r="I366" i="11"/>
  <c r="I365" i="11"/>
  <c r="K365" i="11"/>
  <c r="K364" i="11"/>
  <c r="I364" i="11"/>
  <c r="K363" i="11"/>
  <c r="I363" i="11"/>
  <c r="I362" i="11"/>
  <c r="K362" i="11"/>
  <c r="K361" i="11"/>
  <c r="I361" i="11"/>
  <c r="K360" i="11"/>
  <c r="I360" i="11"/>
  <c r="K359" i="11"/>
  <c r="I359" i="11"/>
  <c r="K358" i="11"/>
  <c r="I358" i="11"/>
  <c r="I357" i="11"/>
  <c r="K357" i="11"/>
  <c r="I356" i="11"/>
  <c r="K356" i="11"/>
  <c r="K355" i="11"/>
  <c r="I355" i="11"/>
  <c r="I354" i="11"/>
  <c r="K354" i="11"/>
  <c r="I353" i="11"/>
  <c r="K353" i="11"/>
  <c r="I352" i="11"/>
  <c r="K352" i="11"/>
  <c r="I351" i="11"/>
  <c r="K351" i="11"/>
  <c r="I350" i="11"/>
  <c r="K350" i="11"/>
  <c r="K349" i="11"/>
  <c r="I349" i="11"/>
  <c r="K348" i="11"/>
  <c r="I348" i="11"/>
  <c r="K347" i="11"/>
  <c r="I347" i="11"/>
  <c r="I346" i="11"/>
  <c r="K346" i="11"/>
  <c r="K345" i="11"/>
  <c r="I345" i="11"/>
  <c r="K344" i="11"/>
  <c r="I344" i="11"/>
  <c r="K343" i="11"/>
  <c r="I343" i="11"/>
  <c r="I342" i="11"/>
  <c r="K342" i="11"/>
  <c r="I341" i="11"/>
  <c r="K341" i="11"/>
  <c r="K340" i="11"/>
  <c r="I340" i="11"/>
  <c r="I339" i="11"/>
  <c r="K339" i="11"/>
  <c r="K338" i="11"/>
  <c r="I338" i="11"/>
  <c r="I337" i="11"/>
  <c r="K337" i="11"/>
  <c r="I336" i="11"/>
  <c r="K336" i="11"/>
  <c r="I335" i="11"/>
  <c r="K335" i="11"/>
  <c r="I334" i="11"/>
  <c r="K334" i="11"/>
  <c r="K333" i="11"/>
  <c r="I333" i="11"/>
  <c r="K332" i="11"/>
  <c r="I332" i="11"/>
  <c r="K331" i="11"/>
  <c r="I331" i="11"/>
  <c r="K330" i="11"/>
  <c r="I330" i="11"/>
  <c r="K329" i="11"/>
  <c r="I329" i="11"/>
  <c r="K328" i="11"/>
  <c r="I328" i="11"/>
  <c r="I327" i="11"/>
  <c r="K327" i="11"/>
  <c r="I326" i="11"/>
  <c r="K326" i="11"/>
  <c r="K325" i="11"/>
  <c r="I325" i="11"/>
  <c r="K324" i="11"/>
  <c r="I324" i="11"/>
  <c r="K323" i="11"/>
  <c r="I323" i="11"/>
  <c r="K322" i="11"/>
  <c r="I322" i="11"/>
  <c r="I321" i="11"/>
  <c r="K321" i="11"/>
  <c r="I320" i="11"/>
  <c r="K320" i="11"/>
  <c r="I319" i="11"/>
  <c r="K319" i="11"/>
  <c r="K318" i="11"/>
  <c r="I318" i="11"/>
  <c r="K317" i="11"/>
  <c r="I317" i="11"/>
  <c r="I316" i="11"/>
  <c r="K316" i="11"/>
  <c r="K315" i="11"/>
  <c r="I315" i="11"/>
  <c r="I314" i="11"/>
  <c r="K314" i="11"/>
  <c r="I313" i="11"/>
  <c r="K313" i="11"/>
  <c r="I312" i="11"/>
  <c r="K312" i="11"/>
  <c r="K311" i="11"/>
  <c r="I311" i="11"/>
  <c r="K310" i="11"/>
  <c r="I310" i="11"/>
  <c r="K309" i="11"/>
  <c r="I309" i="11"/>
  <c r="K308" i="11"/>
  <c r="I308" i="11"/>
  <c r="I307" i="11"/>
  <c r="K307" i="11"/>
  <c r="K306" i="11"/>
  <c r="I306" i="11"/>
  <c r="K305" i="11"/>
  <c r="I305" i="11"/>
  <c r="I304" i="11"/>
  <c r="K304" i="11"/>
  <c r="K303" i="11"/>
  <c r="I303" i="11"/>
  <c r="I302" i="11"/>
  <c r="K302" i="11"/>
  <c r="I301" i="11"/>
  <c r="K301" i="11"/>
  <c r="I300" i="11"/>
  <c r="K300" i="11"/>
  <c r="K299" i="11"/>
  <c r="I299" i="11"/>
  <c r="K298" i="11"/>
  <c r="I298" i="11"/>
  <c r="I297" i="11"/>
  <c r="K297" i="11"/>
  <c r="K296" i="11"/>
  <c r="I296" i="11"/>
  <c r="I295" i="11"/>
  <c r="K295" i="11"/>
  <c r="K294" i="11"/>
  <c r="I294" i="11"/>
  <c r="K293" i="11"/>
  <c r="I293" i="11"/>
  <c r="I292" i="11"/>
  <c r="K292" i="11"/>
  <c r="K291" i="11"/>
  <c r="I291" i="11"/>
  <c r="K290" i="11"/>
  <c r="I290" i="11"/>
  <c r="K289" i="11"/>
  <c r="I289" i="11"/>
  <c r="K288" i="11"/>
  <c r="I288" i="11"/>
  <c r="K287" i="11"/>
  <c r="I287" i="11"/>
  <c r="K286" i="11"/>
  <c r="I286" i="11"/>
  <c r="I285" i="11"/>
  <c r="K285" i="11"/>
  <c r="K284" i="11"/>
  <c r="I284" i="11"/>
  <c r="K283" i="11"/>
  <c r="I283" i="11"/>
  <c r="K282" i="11"/>
  <c r="I282" i="11"/>
  <c r="K281" i="11"/>
  <c r="I281" i="11"/>
  <c r="K280" i="11"/>
  <c r="I280" i="11"/>
  <c r="K279" i="11"/>
  <c r="I279" i="11"/>
  <c r="K278" i="11"/>
  <c r="I278" i="11"/>
  <c r="I277" i="11"/>
  <c r="K277" i="11"/>
  <c r="K276" i="11"/>
  <c r="I276" i="11"/>
  <c r="K275" i="11"/>
  <c r="I275" i="11"/>
  <c r="I274" i="11"/>
  <c r="K274" i="11"/>
  <c r="I273" i="11"/>
  <c r="K273" i="11"/>
  <c r="K272" i="11"/>
  <c r="I272" i="11"/>
  <c r="K271" i="11"/>
  <c r="I271" i="11"/>
  <c r="I270" i="11"/>
  <c r="K270" i="11"/>
  <c r="K269" i="11"/>
  <c r="I269" i="11"/>
  <c r="K268" i="11"/>
  <c r="I268" i="11"/>
  <c r="I267" i="11"/>
  <c r="K267" i="11"/>
  <c r="I266" i="11"/>
  <c r="K266" i="11"/>
  <c r="K265" i="11"/>
  <c r="I265" i="11"/>
  <c r="I264" i="11"/>
  <c r="K264" i="11"/>
  <c r="K263" i="11"/>
  <c r="I263" i="11"/>
  <c r="I262" i="11"/>
  <c r="K262" i="11"/>
  <c r="K261" i="11"/>
  <c r="I261" i="11"/>
  <c r="K260" i="11"/>
  <c r="I260" i="11"/>
  <c r="K259" i="11"/>
  <c r="I259" i="11"/>
  <c r="K258" i="11"/>
  <c r="I258" i="11"/>
  <c r="K257" i="11"/>
  <c r="I257" i="11"/>
  <c r="K256" i="11"/>
  <c r="I256" i="11"/>
  <c r="K255" i="11"/>
  <c r="I255" i="11"/>
  <c r="I254" i="11"/>
  <c r="K254" i="11"/>
  <c r="K253" i="11"/>
  <c r="I253" i="11"/>
  <c r="K252" i="11"/>
  <c r="I252" i="11"/>
  <c r="I251" i="11"/>
  <c r="K251" i="11"/>
  <c r="I250" i="11"/>
  <c r="K250" i="11"/>
  <c r="I249" i="11"/>
  <c r="K249" i="11"/>
  <c r="K248" i="11"/>
  <c r="I248" i="11"/>
  <c r="I247" i="11"/>
  <c r="K247" i="11"/>
  <c r="I246" i="11"/>
  <c r="K246" i="11"/>
  <c r="K245" i="11"/>
  <c r="I245" i="11"/>
  <c r="K244" i="11"/>
  <c r="I244" i="11"/>
  <c r="K243" i="11"/>
  <c r="I243" i="11"/>
  <c r="K242" i="11"/>
  <c r="I242" i="11"/>
  <c r="K241" i="11"/>
  <c r="I241" i="11"/>
  <c r="K240" i="11"/>
  <c r="I240" i="11"/>
  <c r="K239" i="11"/>
  <c r="I239" i="11"/>
  <c r="I238" i="11"/>
  <c r="K238" i="11"/>
  <c r="I237" i="11"/>
  <c r="K237" i="11"/>
  <c r="I236" i="11"/>
  <c r="K236" i="11"/>
  <c r="K235" i="11"/>
  <c r="I235" i="11"/>
  <c r="K234" i="11"/>
  <c r="I234" i="11"/>
  <c r="I233" i="11"/>
  <c r="K233" i="11"/>
  <c r="K232" i="11"/>
  <c r="I232" i="11"/>
  <c r="K231" i="11"/>
  <c r="I231" i="11"/>
  <c r="K230" i="11"/>
  <c r="I230" i="11"/>
  <c r="I229" i="11"/>
  <c r="K229" i="11"/>
  <c r="K228" i="11"/>
  <c r="I228" i="11"/>
  <c r="K227" i="11"/>
  <c r="I227" i="11"/>
  <c r="K226" i="11"/>
  <c r="I226" i="11"/>
  <c r="K225" i="11"/>
  <c r="I225" i="11"/>
  <c r="I224" i="11"/>
  <c r="K224" i="11"/>
  <c r="K223" i="11"/>
  <c r="I223" i="11"/>
  <c r="I222" i="11"/>
  <c r="K222" i="11"/>
  <c r="I221" i="11"/>
  <c r="K221" i="11"/>
  <c r="I1078" i="9"/>
  <c r="I1077" i="9"/>
  <c r="I1076" i="9"/>
  <c r="I1075" i="9"/>
  <c r="I1074" i="9"/>
  <c r="I1073" i="9"/>
  <c r="I1072" i="9"/>
  <c r="I1071" i="9"/>
  <c r="I1070" i="9"/>
  <c r="I1069" i="9"/>
  <c r="I1068" i="9"/>
  <c r="I1067" i="9"/>
  <c r="I1066" i="9"/>
  <c r="I1064" i="9"/>
  <c r="I1065" i="9"/>
  <c r="I1063" i="9"/>
  <c r="I1062" i="9"/>
  <c r="I1061" i="9"/>
  <c r="I1060" i="9"/>
  <c r="I1059" i="9"/>
  <c r="I1058" i="9"/>
  <c r="I1057" i="9"/>
  <c r="I1056" i="9"/>
  <c r="I1055" i="9"/>
  <c r="I1054" i="9"/>
  <c r="I1053" i="9"/>
  <c r="I1052" i="9"/>
  <c r="I1051" i="9"/>
  <c r="I1049" i="9"/>
  <c r="I1050" i="9"/>
  <c r="I1048" i="9"/>
  <c r="I1047" i="9"/>
  <c r="I1046" i="9"/>
  <c r="I1045" i="9"/>
  <c r="I1044" i="9"/>
  <c r="I1043" i="9"/>
  <c r="I1042" i="9"/>
  <c r="I1041" i="9"/>
  <c r="I1040" i="9"/>
  <c r="I1039" i="9"/>
  <c r="I1038" i="9"/>
  <c r="I1037" i="9"/>
  <c r="I1036" i="9"/>
  <c r="I1035" i="9"/>
  <c r="I1034" i="9"/>
  <c r="I1033" i="9"/>
  <c r="I1032" i="9"/>
  <c r="I1031" i="9"/>
  <c r="I1030" i="9"/>
  <c r="I1029" i="9"/>
  <c r="I1028" i="9"/>
  <c r="I1027" i="9"/>
  <c r="I1026" i="9"/>
  <c r="I1025" i="9"/>
  <c r="I1024" i="9"/>
  <c r="I1023" i="9"/>
  <c r="I1022" i="9"/>
  <c r="I1020" i="9"/>
  <c r="I1021" i="9"/>
  <c r="I1019" i="9"/>
  <c r="I1018" i="9"/>
  <c r="I1017" i="9"/>
  <c r="I1016" i="9"/>
  <c r="I1015" i="9"/>
  <c r="I1014" i="9"/>
  <c r="I1013" i="9"/>
  <c r="I1012" i="9"/>
  <c r="I1011" i="9"/>
  <c r="I1010" i="9"/>
  <c r="I1009" i="9"/>
  <c r="I1008" i="9"/>
  <c r="I1007" i="9"/>
  <c r="I1006" i="9"/>
  <c r="I1005" i="9"/>
  <c r="I1004" i="9"/>
  <c r="I1003" i="9"/>
  <c r="I1002" i="9"/>
  <c r="I999" i="9"/>
  <c r="I1001" i="9"/>
  <c r="I1000" i="9"/>
  <c r="I998" i="9"/>
  <c r="I997" i="9"/>
  <c r="I996" i="9"/>
  <c r="I994" i="9"/>
  <c r="I995" i="9"/>
  <c r="I993" i="9"/>
  <c r="I992" i="9"/>
  <c r="I990" i="9"/>
  <c r="I991" i="9"/>
  <c r="I989" i="9"/>
  <c r="I988" i="9"/>
  <c r="I987" i="9"/>
  <c r="I986" i="9"/>
  <c r="I985" i="9"/>
  <c r="I983" i="9"/>
  <c r="I984" i="9"/>
  <c r="I982" i="9"/>
  <c r="I981" i="9"/>
  <c r="I980" i="9"/>
  <c r="I979" i="9"/>
  <c r="I978" i="9"/>
  <c r="I977" i="9"/>
  <c r="I976" i="9"/>
  <c r="I975" i="9"/>
  <c r="I974" i="9"/>
  <c r="I973" i="9"/>
  <c r="I972" i="9"/>
  <c r="I971" i="9"/>
  <c r="I970" i="9"/>
  <c r="I968" i="9"/>
  <c r="I969" i="9"/>
  <c r="I966" i="9"/>
  <c r="I967" i="9"/>
  <c r="I965" i="9"/>
  <c r="I963" i="9"/>
  <c r="I964" i="9"/>
  <c r="I962" i="9"/>
  <c r="I961" i="9"/>
  <c r="I960" i="9"/>
  <c r="I959" i="9"/>
  <c r="I958" i="9"/>
  <c r="I956" i="9"/>
  <c r="I957" i="9"/>
  <c r="I955" i="9"/>
  <c r="I954" i="9"/>
  <c r="I953" i="9"/>
  <c r="I952" i="9"/>
  <c r="I951" i="9"/>
  <c r="I950" i="9"/>
  <c r="I949" i="9"/>
  <c r="I948" i="9"/>
  <c r="I947" i="9"/>
  <c r="I946" i="9"/>
  <c r="I945" i="9"/>
  <c r="I944" i="9"/>
  <c r="I942" i="9"/>
  <c r="I943" i="9"/>
  <c r="I941" i="9"/>
  <c r="I940" i="9"/>
  <c r="I939" i="9"/>
  <c r="I938" i="9"/>
  <c r="I937" i="9"/>
  <c r="I935" i="9"/>
  <c r="I936" i="9"/>
  <c r="I934" i="9"/>
  <c r="I933" i="9"/>
  <c r="I931" i="9"/>
  <c r="I932" i="9"/>
  <c r="I929" i="9"/>
  <c r="I930" i="9"/>
  <c r="I928" i="9"/>
  <c r="I926" i="9"/>
  <c r="I927" i="9"/>
  <c r="I925" i="9"/>
  <c r="I924" i="9"/>
  <c r="I923" i="9"/>
  <c r="I922" i="9"/>
  <c r="I921" i="9"/>
  <c r="I920" i="9"/>
  <c r="I919" i="9"/>
  <c r="I918" i="9"/>
  <c r="I917" i="9"/>
  <c r="I916" i="9"/>
  <c r="I915" i="9"/>
  <c r="I914" i="9"/>
  <c r="I912" i="9"/>
  <c r="I913" i="9"/>
  <c r="I911" i="9"/>
  <c r="I910" i="9"/>
  <c r="I909" i="9"/>
  <c r="I908" i="9"/>
  <c r="I907" i="9"/>
  <c r="I906" i="9"/>
  <c r="I905" i="9"/>
  <c r="I904" i="9"/>
  <c r="L903" i="9"/>
  <c r="I903" i="9"/>
  <c r="I902" i="9"/>
  <c r="I901" i="9"/>
  <c r="I900" i="9"/>
  <c r="I899" i="9"/>
  <c r="I898" i="9"/>
  <c r="I897" i="9"/>
  <c r="I896" i="9"/>
  <c r="I895" i="9"/>
  <c r="L894" i="9"/>
  <c r="I894" i="9"/>
  <c r="I893" i="9"/>
  <c r="I892" i="9"/>
  <c r="I891" i="9"/>
  <c r="I890" i="9"/>
  <c r="I889" i="9"/>
  <c r="I888" i="9"/>
  <c r="I887" i="9"/>
  <c r="I886" i="9"/>
  <c r="I885" i="9"/>
  <c r="I884" i="9"/>
  <c r="I883" i="9"/>
  <c r="L882" i="9"/>
  <c r="I882" i="9"/>
  <c r="I881" i="9"/>
  <c r="I880" i="9"/>
  <c r="I879" i="9"/>
  <c r="I878" i="9"/>
  <c r="I877" i="9"/>
  <c r="I876" i="9"/>
  <c r="I875" i="9"/>
  <c r="I874" i="9"/>
  <c r="I873" i="9"/>
  <c r="I872" i="9"/>
  <c r="L872" i="9"/>
  <c r="I871" i="9"/>
  <c r="I870" i="9"/>
  <c r="I869" i="9"/>
  <c r="I868" i="9"/>
  <c r="I867" i="9"/>
  <c r="I866" i="9"/>
  <c r="L865" i="9"/>
  <c r="I865" i="9"/>
  <c r="I864" i="9"/>
  <c r="I863" i="9"/>
  <c r="I862" i="9"/>
  <c r="I861" i="9"/>
  <c r="I860" i="9"/>
  <c r="I859" i="9"/>
  <c r="I858" i="9"/>
  <c r="I857" i="9"/>
  <c r="L856" i="9"/>
  <c r="I856" i="9"/>
  <c r="I855" i="9"/>
  <c r="I854" i="9"/>
  <c r="I853" i="9"/>
  <c r="I852" i="9"/>
  <c r="I851" i="9"/>
  <c r="I850" i="9"/>
  <c r="L849" i="9"/>
  <c r="I849" i="9"/>
  <c r="I848" i="9"/>
  <c r="I847" i="9"/>
  <c r="I846" i="9"/>
  <c r="I845" i="9"/>
  <c r="I844" i="9"/>
  <c r="I843" i="9"/>
  <c r="I842" i="9"/>
  <c r="I841" i="9"/>
  <c r="I840" i="9"/>
  <c r="I839" i="9"/>
  <c r="I838" i="9"/>
  <c r="I837" i="9"/>
  <c r="I836" i="9"/>
  <c r="L836" i="9"/>
  <c r="I835" i="9"/>
  <c r="I834" i="9"/>
  <c r="I833" i="9"/>
  <c r="I832" i="9"/>
  <c r="I831" i="9"/>
  <c r="I830" i="9"/>
  <c r="I829" i="9"/>
  <c r="I828" i="9"/>
  <c r="I827" i="9"/>
  <c r="I826" i="9"/>
  <c r="L824" i="9"/>
  <c r="I825" i="9"/>
  <c r="I824" i="9"/>
  <c r="I823" i="9"/>
  <c r="I822" i="9"/>
  <c r="I821" i="9"/>
  <c r="I820" i="9"/>
  <c r="I819" i="9"/>
  <c r="I818" i="9"/>
  <c r="L817" i="9"/>
  <c r="I817" i="9"/>
  <c r="I816" i="9"/>
  <c r="I815" i="9"/>
  <c r="I814" i="9"/>
  <c r="I813" i="9"/>
  <c r="I812" i="9"/>
  <c r="I811" i="9"/>
  <c r="I810" i="9"/>
  <c r="I809" i="9"/>
  <c r="I808" i="9"/>
  <c r="I807" i="9"/>
  <c r="I806" i="9"/>
  <c r="I805" i="9"/>
  <c r="I804" i="9"/>
  <c r="L803" i="9"/>
  <c r="I803" i="9"/>
  <c r="I802" i="9"/>
  <c r="I801" i="9"/>
  <c r="I800" i="9"/>
  <c r="I799" i="9"/>
  <c r="I798" i="9"/>
  <c r="I797" i="9"/>
  <c r="I795" i="9"/>
  <c r="I796" i="9"/>
  <c r="I794" i="9"/>
  <c r="I793" i="9"/>
  <c r="I792" i="9"/>
  <c r="L791" i="9"/>
  <c r="I791" i="9"/>
  <c r="I790" i="9"/>
  <c r="I789" i="9"/>
  <c r="I788" i="9"/>
  <c r="I787" i="9"/>
  <c r="I786" i="9"/>
  <c r="I785" i="9"/>
  <c r="I784" i="9"/>
  <c r="I783" i="9"/>
  <c r="I782" i="9"/>
  <c r="I781" i="9"/>
  <c r="I779" i="9"/>
  <c r="I780" i="9"/>
  <c r="I778" i="9"/>
  <c r="I777" i="9"/>
  <c r="I776" i="9"/>
  <c r="I775" i="9"/>
  <c r="I774" i="9"/>
  <c r="I773" i="9"/>
  <c r="I772" i="9"/>
  <c r="I771" i="9"/>
  <c r="L771" i="9"/>
  <c r="I770" i="9"/>
  <c r="I769" i="9"/>
  <c r="I768" i="9"/>
  <c r="I767" i="9"/>
  <c r="I766" i="9"/>
  <c r="I765" i="9"/>
  <c r="I764" i="9"/>
  <c r="I763" i="9"/>
  <c r="I762" i="9"/>
  <c r="I761" i="9"/>
  <c r="I760" i="9"/>
  <c r="L759" i="9"/>
  <c r="I759" i="9"/>
  <c r="I758" i="9"/>
  <c r="I757" i="9"/>
  <c r="I756" i="9"/>
  <c r="I755" i="9"/>
  <c r="K19" i="9" a="1"/>
  <c r="K19" i="9" s="1"/>
  <c r="I754" i="9"/>
  <c r="I753" i="9"/>
  <c r="I752" i="9"/>
  <c r="I751" i="9"/>
  <c r="I749" i="9"/>
  <c r="I750" i="9"/>
  <c r="L748" i="9"/>
  <c r="I748" i="9"/>
  <c r="I747" i="9"/>
  <c r="I746" i="9"/>
  <c r="I745" i="9"/>
  <c r="I744" i="9"/>
  <c r="I743" i="9"/>
  <c r="I742" i="9"/>
  <c r="I741" i="9"/>
  <c r="I740" i="9"/>
  <c r="L739" i="9"/>
  <c r="I739" i="9"/>
  <c r="I738" i="9"/>
  <c r="I737" i="9"/>
  <c r="I736" i="9"/>
  <c r="I735" i="9"/>
  <c r="I734" i="9"/>
  <c r="I733" i="9"/>
  <c r="I732" i="9"/>
  <c r="I731" i="9"/>
  <c r="I730" i="9"/>
  <c r="I729" i="9"/>
  <c r="I728" i="9"/>
  <c r="L727" i="9"/>
  <c r="I727" i="9"/>
  <c r="I726" i="9"/>
  <c r="I725" i="9"/>
  <c r="I724" i="9"/>
  <c r="I723" i="9"/>
  <c r="I722" i="9"/>
  <c r="I721" i="9"/>
  <c r="I720" i="9"/>
  <c r="I719" i="9"/>
  <c r="I718" i="9"/>
  <c r="I717" i="9"/>
  <c r="I716" i="9"/>
  <c r="L716" i="9"/>
  <c r="I715" i="9"/>
  <c r="I714" i="9"/>
  <c r="I713" i="9"/>
  <c r="I712" i="9"/>
  <c r="I711" i="9"/>
  <c r="I710" i="9"/>
  <c r="I709" i="9"/>
  <c r="I708" i="9"/>
  <c r="I707" i="9"/>
  <c r="L706" i="9"/>
  <c r="I706" i="9"/>
  <c r="I705" i="9"/>
  <c r="I704" i="9"/>
  <c r="I703" i="9"/>
  <c r="I702" i="9"/>
  <c r="I701" i="9"/>
  <c r="I700" i="9"/>
  <c r="I699" i="9"/>
  <c r="I698" i="9"/>
  <c r="I697" i="9"/>
  <c r="I696" i="9"/>
  <c r="K137" i="9" a="1"/>
  <c r="K137" i="9" s="1"/>
  <c r="K138" i="9" s="1" a="1"/>
  <c r="K138" i="9" s="1"/>
  <c r="K139" i="9" s="1" a="1"/>
  <c r="K139" i="9" s="1"/>
  <c r="K140" i="9" s="1" a="1"/>
  <c r="K140" i="9" s="1"/>
  <c r="K141" i="9" s="1" a="1"/>
  <c r="K141" i="9" s="1"/>
  <c r="K142" i="9" s="1" a="1"/>
  <c r="K142" i="9" s="1"/>
  <c r="K143" i="9" s="1" a="1"/>
  <c r="K143" i="9" s="1"/>
  <c r="K144" i="9" s="1" a="1"/>
  <c r="K144" i="9" s="1"/>
  <c r="K145" i="9" s="1" a="1"/>
  <c r="K145" i="9" s="1"/>
  <c r="K146" i="9" s="1" a="1"/>
  <c r="K146" i="9" s="1"/>
  <c r="K147" i="9" s="1" a="1"/>
  <c r="K147" i="9" s="1"/>
  <c r="K148" i="9" s="1" a="1"/>
  <c r="K148" i="9" s="1"/>
  <c r="L150" i="9" s="1"/>
  <c r="I695" i="9"/>
  <c r="I694" i="9"/>
  <c r="L693" i="9"/>
  <c r="I693" i="9"/>
  <c r="I692" i="9"/>
  <c r="I691" i="9"/>
  <c r="I690" i="9"/>
  <c r="K121" i="9" a="1"/>
  <c r="K121" i="9" s="1"/>
  <c r="K122" i="9" s="1" a="1"/>
  <c r="K122" i="9" s="1"/>
  <c r="K123" i="9" s="1" a="1"/>
  <c r="K123" i="9" s="1"/>
  <c r="K124" i="9" s="1" a="1"/>
  <c r="K124" i="9" s="1"/>
  <c r="K125" i="9" s="1" a="1"/>
  <c r="K125" i="9" s="1"/>
  <c r="K126" i="9" s="1" a="1"/>
  <c r="K126" i="9" s="1"/>
  <c r="K127" i="9" s="1" a="1"/>
  <c r="K127" i="9" s="1"/>
  <c r="K128" i="9" s="1" a="1"/>
  <c r="K128" i="9" s="1"/>
  <c r="K129" i="9" s="1" a="1"/>
  <c r="K129" i="9" s="1"/>
  <c r="K130" i="9" s="1" a="1"/>
  <c r="K130" i="9" s="1"/>
  <c r="K131" i="9" s="1" a="1"/>
  <c r="K131" i="9" s="1"/>
  <c r="K132" i="9" s="1" a="1"/>
  <c r="K132" i="9" s="1"/>
  <c r="K133" i="9" s="1" a="1"/>
  <c r="K133" i="9" s="1"/>
  <c r="I689" i="9"/>
  <c r="I688" i="9"/>
  <c r="K31" i="9" a="1"/>
  <c r="K31" i="9" s="1"/>
  <c r="K32" i="9" s="1" a="1"/>
  <c r="K32" i="9" s="1"/>
  <c r="K33" i="9" s="1" a="1"/>
  <c r="K33" i="9" s="1"/>
  <c r="K34" i="9" s="1" a="1"/>
  <c r="K34" i="9" s="1"/>
  <c r="K35" i="9" s="1" a="1"/>
  <c r="K35" i="9" s="1"/>
  <c r="K36" i="9" s="1" a="1"/>
  <c r="K36" i="9" s="1"/>
  <c r="K37" i="9" s="1" a="1"/>
  <c r="K37" i="9" s="1"/>
  <c r="K38" i="9" s="1" a="1"/>
  <c r="K38" i="9" s="1"/>
  <c r="K39" i="9" s="1" a="1"/>
  <c r="K39" i="9" s="1"/>
  <c r="K40" i="9" s="1" a="1"/>
  <c r="K40" i="9" s="1"/>
  <c r="K11" i="9" a="1"/>
  <c r="K11" i="9" s="1"/>
  <c r="K12" i="9" s="1" a="1"/>
  <c r="K12" i="9" s="1"/>
  <c r="K13" i="9" s="1" a="1"/>
  <c r="K13" i="9" s="1"/>
  <c r="I687" i="9"/>
  <c r="K58" i="9" a="1"/>
  <c r="K58" i="9" s="1"/>
  <c r="K59" i="9" s="1" a="1"/>
  <c r="K59" i="9" s="1"/>
  <c r="K60" i="9" s="1" a="1"/>
  <c r="K60" i="9" s="1"/>
  <c r="K61" i="9" s="1" a="1"/>
  <c r="K61" i="9" s="1"/>
  <c r="K62" i="9" s="1" a="1"/>
  <c r="K62" i="9" s="1"/>
  <c r="K63" i="9" s="1" a="1"/>
  <c r="K63" i="9" s="1"/>
  <c r="K64" i="9" s="1" a="1"/>
  <c r="K64" i="9" s="1"/>
  <c r="K65" i="9" s="1" a="1"/>
  <c r="K65" i="9" s="1"/>
  <c r="K66" i="9" s="1" a="1"/>
  <c r="K66" i="9" s="1"/>
  <c r="K67" i="9" s="1" a="1"/>
  <c r="K67" i="9" s="1"/>
  <c r="I686" i="9"/>
  <c r="I685" i="9"/>
  <c r="I684" i="9"/>
  <c r="I683" i="9"/>
  <c r="H682" i="9"/>
  <c r="I682" i="9"/>
  <c r="K346" i="9" a="1"/>
  <c r="K346" i="9" s="1"/>
  <c r="K347" i="9" s="1" a="1"/>
  <c r="K347" i="9" s="1"/>
  <c r="K348" i="9" s="1" a="1"/>
  <c r="K348" i="9" s="1"/>
  <c r="K349" i="9" s="1" a="1"/>
  <c r="K349" i="9" s="1"/>
  <c r="K350" i="9" s="1" a="1"/>
  <c r="K350" i="9" s="1"/>
  <c r="K351" i="9" s="1" a="1"/>
  <c r="K351" i="9" s="1"/>
  <c r="K352" i="9" s="1" a="1"/>
  <c r="K352" i="9" s="1"/>
  <c r="K353" i="9" s="1" a="1"/>
  <c r="K353" i="9" s="1"/>
  <c r="K354" i="9" s="1" a="1"/>
  <c r="K354" i="9" s="1"/>
  <c r="K355" i="9" s="1" a="1"/>
  <c r="K355" i="9" s="1"/>
  <c r="K356" i="9" s="1" a="1"/>
  <c r="K356" i="9" s="1"/>
  <c r="K357" i="9" s="1" a="1"/>
  <c r="K357" i="9" s="1"/>
  <c r="K358" i="9" s="1" a="1"/>
  <c r="K358" i="9" s="1"/>
  <c r="K359" i="9" s="1" a="1"/>
  <c r="K359" i="9" s="1"/>
  <c r="K360" i="9" s="1" a="1"/>
  <c r="K360" i="9" s="1"/>
  <c r="K314" i="9" a="1"/>
  <c r="K314" i="9" s="1"/>
  <c r="K315" i="9" s="1" a="1"/>
  <c r="K315" i="9" s="1"/>
  <c r="K316" i="9" s="1" a="1"/>
  <c r="K316" i="9" s="1"/>
  <c r="K317" i="9" s="1" a="1"/>
  <c r="K317" i="9" s="1"/>
  <c r="K318" i="9" s="1" a="1"/>
  <c r="K318" i="9" s="1"/>
  <c r="K319" i="9" s="1" a="1"/>
  <c r="K319" i="9" s="1"/>
  <c r="K320" i="9" s="1" a="1"/>
  <c r="K320" i="9" s="1"/>
  <c r="K321" i="9" s="1" a="1"/>
  <c r="K321" i="9" s="1"/>
  <c r="K322" i="9" s="1" a="1"/>
  <c r="K322" i="9" s="1"/>
  <c r="K323" i="9" s="1" a="1"/>
  <c r="K323" i="9" s="1"/>
  <c r="K324" i="9" s="1" a="1"/>
  <c r="K324" i="9" s="1"/>
  <c r="K325" i="9" s="1" a="1"/>
  <c r="K325" i="9" s="1"/>
  <c r="K257" i="9" a="1"/>
  <c r="K257" i="9" s="1"/>
  <c r="K258" i="9" s="1" a="1"/>
  <c r="K258" i="9" s="1"/>
  <c r="K259" i="9" s="1" a="1"/>
  <c r="K259" i="9" s="1"/>
  <c r="K260" i="9" s="1" a="1"/>
  <c r="K260" i="9" s="1"/>
  <c r="K261" i="9" s="1" a="1"/>
  <c r="K261" i="9" s="1"/>
  <c r="K262" i="9" s="1" a="1"/>
  <c r="K262" i="9" s="1"/>
  <c r="K263" i="9" s="1" a="1"/>
  <c r="K263" i="9" s="1"/>
  <c r="K264" i="9" s="1" a="1"/>
  <c r="K264" i="9" s="1"/>
  <c r="K265" i="9" s="1" a="1"/>
  <c r="K265" i="9" s="1"/>
  <c r="K266" i="9" s="1" a="1"/>
  <c r="K266" i="9" s="1"/>
  <c r="K267" i="9" s="1" a="1"/>
  <c r="K267" i="9" s="1"/>
  <c r="K268" i="9" s="1" a="1"/>
  <c r="K268" i="9" s="1"/>
  <c r="K269" i="9" s="1" a="1"/>
  <c r="K269" i="9" s="1"/>
  <c r="K270" i="9" s="1" a="1"/>
  <c r="K270" i="9" s="1"/>
  <c r="K271" i="9" s="1" a="1"/>
  <c r="K271" i="9" s="1"/>
  <c r="K272" i="9" s="1" a="1"/>
  <c r="K272" i="9" s="1"/>
  <c r="I681" i="9"/>
  <c r="I680" i="9"/>
  <c r="I679" i="9"/>
  <c r="K84" i="9" a="1"/>
  <c r="K84" i="9" s="1"/>
  <c r="K85" i="9" s="1" a="1"/>
  <c r="K85" i="9" s="1"/>
  <c r="K86" i="9" s="1" a="1"/>
  <c r="K86" i="9" s="1"/>
  <c r="K87" i="9" s="1" a="1"/>
  <c r="K87" i="9" s="1"/>
  <c r="K88" i="9" s="1" a="1"/>
  <c r="K88" i="9" s="1"/>
  <c r="K89" i="9" s="1" a="1"/>
  <c r="K89" i="9" s="1"/>
  <c r="K90" i="9" s="1" a="1"/>
  <c r="K90" i="9" s="1"/>
  <c r="K91" i="9" s="1" a="1"/>
  <c r="K91" i="9" s="1"/>
  <c r="K92" i="9" s="1" a="1"/>
  <c r="K92" i="9" s="1"/>
  <c r="K93" i="9" s="1" a="1"/>
  <c r="K93" i="9" s="1"/>
  <c r="I678" i="9"/>
  <c r="K442" i="9" a="1"/>
  <c r="K442" i="9" s="1"/>
  <c r="K443" i="9" s="1" a="1"/>
  <c r="K443" i="9" s="1"/>
  <c r="K444" i="9" s="1" a="1"/>
  <c r="K444" i="9" s="1"/>
  <c r="K445" i="9" s="1" a="1"/>
  <c r="K445" i="9" s="1"/>
  <c r="K446" i="9" s="1" a="1"/>
  <c r="K446" i="9" s="1"/>
  <c r="K447" i="9" s="1" a="1"/>
  <c r="K447" i="9" s="1"/>
  <c r="K448" i="9" s="1" a="1"/>
  <c r="K448" i="9" s="1"/>
  <c r="K449" i="9" s="1" a="1"/>
  <c r="K449" i="9" s="1"/>
  <c r="K450" i="9" s="1" a="1"/>
  <c r="K450" i="9" s="1"/>
  <c r="K451" i="9" s="1" a="1"/>
  <c r="K451" i="9" s="1"/>
  <c r="K452" i="9" s="1" a="1"/>
  <c r="K452" i="9" s="1"/>
  <c r="K453" i="9" s="1" a="1"/>
  <c r="K453" i="9" s="1"/>
  <c r="K454" i="9" s="1" a="1"/>
  <c r="K454" i="9" s="1"/>
  <c r="K455" i="9" s="1" a="1"/>
  <c r="K455" i="9" s="1"/>
  <c r="K456" i="9" s="1" a="1"/>
  <c r="K456" i="9" s="1"/>
  <c r="K111" i="9" a="1"/>
  <c r="K111" i="9" s="1"/>
  <c r="K112" i="9" s="1" a="1"/>
  <c r="K112" i="9" s="1"/>
  <c r="K113" i="9" s="1" a="1"/>
  <c r="K113" i="9" s="1"/>
  <c r="K114" i="9" s="1" a="1"/>
  <c r="K114" i="9" s="1"/>
  <c r="K115" i="9" s="1" a="1"/>
  <c r="K115" i="9" s="1"/>
  <c r="K618" i="9" a="1"/>
  <c r="K618" i="9" s="1"/>
  <c r="K619" i="9" s="1" a="1"/>
  <c r="K619" i="9" s="1"/>
  <c r="K620" i="9" s="1" a="1"/>
  <c r="K620" i="9" s="1"/>
  <c r="K621" i="9" s="1" a="1"/>
  <c r="K621" i="9" s="1"/>
  <c r="K622" i="9" s="1" a="1"/>
  <c r="K622" i="9" s="1"/>
  <c r="K623" i="9" s="1" a="1"/>
  <c r="K623" i="9" s="1"/>
  <c r="K624" i="9" s="1" a="1"/>
  <c r="K624" i="9" s="1"/>
  <c r="K625" i="9" s="1" a="1"/>
  <c r="K625" i="9" s="1"/>
  <c r="K626" i="9" s="1" a="1"/>
  <c r="K626" i="9" s="1"/>
  <c r="K627" i="9" s="1" a="1"/>
  <c r="K627" i="9" s="1"/>
  <c r="K329" i="9" a="1"/>
  <c r="K329" i="9" s="1"/>
  <c r="K330" i="9" s="1" a="1"/>
  <c r="K330" i="9" s="1"/>
  <c r="K331" i="9" s="1" a="1"/>
  <c r="K331" i="9" s="1"/>
  <c r="K332" i="9" s="1" a="1"/>
  <c r="K332" i="9" s="1"/>
  <c r="K333" i="9" s="1" a="1"/>
  <c r="K333" i="9" s="1"/>
  <c r="K334" i="9" s="1" a="1"/>
  <c r="K334" i="9" s="1"/>
  <c r="K335" i="9" s="1" a="1"/>
  <c r="K335" i="9" s="1"/>
  <c r="K336" i="9" s="1" a="1"/>
  <c r="K336" i="9" s="1"/>
  <c r="K337" i="9" s="1" a="1"/>
  <c r="K337" i="9" s="1"/>
  <c r="K338" i="9" s="1" a="1"/>
  <c r="K338" i="9" s="1"/>
  <c r="K339" i="9" s="1" a="1"/>
  <c r="K339" i="9" s="1"/>
  <c r="K340" i="9" s="1" a="1"/>
  <c r="K340" i="9" s="1"/>
  <c r="K341" i="9" s="1" a="1"/>
  <c r="K341" i="9" s="1"/>
  <c r="K342" i="9" s="1" a="1"/>
  <c r="K342" i="9" s="1"/>
  <c r="K293" i="9" a="1"/>
  <c r="K293" i="9" s="1"/>
  <c r="K294" i="9" s="1" a="1"/>
  <c r="K294" i="9" s="1"/>
  <c r="K295" i="9" s="1" a="1"/>
  <c r="K295" i="9" s="1"/>
  <c r="K296" i="9" s="1" a="1"/>
  <c r="K296" i="9" s="1"/>
  <c r="K297" i="9" s="1" a="1"/>
  <c r="K297" i="9" s="1"/>
  <c r="K298" i="9" s="1" a="1"/>
  <c r="K298" i="9" s="1"/>
  <c r="K299" i="9" s="1" a="1"/>
  <c r="K299" i="9" s="1"/>
  <c r="K570" i="9" a="1"/>
  <c r="K570" i="9" s="1"/>
  <c r="K571" i="9" s="1" a="1"/>
  <c r="K571" i="9" s="1"/>
  <c r="K572" i="9" s="1" a="1"/>
  <c r="K572" i="9" s="1"/>
  <c r="K573" i="9" s="1" a="1"/>
  <c r="K573" i="9" s="1"/>
  <c r="K574" i="9" s="1" a="1"/>
  <c r="K574" i="9" s="1"/>
  <c r="K575" i="9" s="1" a="1"/>
  <c r="K575" i="9" s="1"/>
  <c r="K576" i="9" s="1" a="1"/>
  <c r="K576" i="9" s="1"/>
  <c r="K577" i="9" s="1" a="1"/>
  <c r="K577" i="9" s="1"/>
  <c r="K578" i="9" s="1" a="1"/>
  <c r="K578" i="9" s="1"/>
  <c r="K579" i="9" s="1" a="1"/>
  <c r="K579" i="9" s="1"/>
  <c r="K580" i="9" s="1" a="1"/>
  <c r="K580" i="9" s="1"/>
  <c r="K581" i="9" s="1" a="1"/>
  <c r="K581" i="9" s="1"/>
  <c r="K582" i="9" s="1" a="1"/>
  <c r="K582" i="9" s="1"/>
  <c r="K583" i="9" s="1" a="1"/>
  <c r="K583" i="9" s="1"/>
  <c r="K675" i="9" a="1"/>
  <c r="K675" i="9" s="1"/>
  <c r="K676" i="9" s="1" a="1"/>
  <c r="K676" i="9" s="1"/>
  <c r="K677" i="9" s="1" a="1"/>
  <c r="K677" i="9" s="1"/>
  <c r="K678" i="9" s="1" a="1"/>
  <c r="K678" i="9" s="1"/>
  <c r="K679" i="9" s="1" a="1"/>
  <c r="K679" i="9" s="1"/>
  <c r="K680" i="9" s="1" a="1"/>
  <c r="K680" i="9" s="1"/>
  <c r="K494" i="9" a="1"/>
  <c r="K494" i="9" s="1"/>
  <c r="K495" i="9" s="1" a="1"/>
  <c r="K495" i="9" s="1"/>
  <c r="K496" i="9" s="1" a="1"/>
  <c r="K496" i="9" s="1"/>
  <c r="K497" i="9" s="1" a="1"/>
  <c r="K497" i="9" s="1"/>
  <c r="K498" i="9" s="1" a="1"/>
  <c r="K498" i="9" s="1"/>
  <c r="K499" i="9" s="1" a="1"/>
  <c r="K499" i="9" s="1"/>
  <c r="K500" i="9" s="1" a="1"/>
  <c r="K500" i="9" s="1"/>
  <c r="K501" i="9" s="1" a="1"/>
  <c r="K501" i="9" s="1"/>
  <c r="K502" i="9" s="1" a="1"/>
  <c r="K502" i="9" s="1"/>
  <c r="K503" i="9" s="1" a="1"/>
  <c r="K503" i="9" s="1"/>
  <c r="K504" i="9" s="1" a="1"/>
  <c r="K504" i="9" s="1"/>
  <c r="K505" i="9" s="1" a="1"/>
  <c r="K505" i="9" s="1"/>
  <c r="K506" i="9" s="1" a="1"/>
  <c r="K506" i="9" s="1"/>
  <c r="K507" i="9" s="1" a="1"/>
  <c r="K507" i="9" s="1"/>
  <c r="K508" i="9" s="1" a="1"/>
  <c r="K508" i="9" s="1"/>
  <c r="K509" i="9" s="1" a="1"/>
  <c r="K509" i="9" s="1"/>
  <c r="K510" i="9" s="1" a="1"/>
  <c r="K510" i="9" s="1"/>
  <c r="K511" i="9" s="1" a="1"/>
  <c r="K511" i="9" s="1"/>
  <c r="K512" i="9" s="1" a="1"/>
  <c r="K512" i="9" s="1"/>
  <c r="K395" i="9" a="1"/>
  <c r="K395" i="9" s="1"/>
  <c r="K396" i="9" s="1" a="1"/>
  <c r="K396" i="9" s="1"/>
  <c r="K397" i="9" s="1" a="1"/>
  <c r="K397" i="9" s="1"/>
  <c r="K398" i="9" s="1" a="1"/>
  <c r="K398" i="9" s="1"/>
  <c r="K399" i="9" s="1" a="1"/>
  <c r="K399" i="9" s="1"/>
  <c r="K400" i="9" s="1" a="1"/>
  <c r="K400" i="9" s="1"/>
  <c r="K401" i="9" s="1" a="1"/>
  <c r="K401" i="9" s="1"/>
  <c r="K364" i="9" a="1"/>
  <c r="K364" i="9" s="1"/>
  <c r="K365" i="9" s="1" a="1"/>
  <c r="K365" i="9" s="1"/>
  <c r="K366" i="9" s="1" a="1"/>
  <c r="K366" i="9" s="1"/>
  <c r="K367" i="9" s="1" a="1"/>
  <c r="K367" i="9" s="1"/>
  <c r="K368" i="9" s="1" a="1"/>
  <c r="K368" i="9" s="1"/>
  <c r="K369" i="9" s="1" a="1"/>
  <c r="K369" i="9" s="1"/>
  <c r="K370" i="9" s="1" a="1"/>
  <c r="K370" i="9" s="1"/>
  <c r="K371" i="9" s="1" a="1"/>
  <c r="K371" i="9" s="1"/>
  <c r="K372" i="9" s="1" a="1"/>
  <c r="K372" i="9" s="1"/>
  <c r="K373" i="9" s="1" a="1"/>
  <c r="K373" i="9" s="1"/>
  <c r="K374" i="9" s="1" a="1"/>
  <c r="K374" i="9" s="1"/>
  <c r="K375" i="9" s="1" a="1"/>
  <c r="K375" i="9" s="1"/>
  <c r="K376" i="9" s="1" a="1"/>
  <c r="K376" i="9" s="1"/>
  <c r="K377" i="9" s="1" a="1"/>
  <c r="K377" i="9" s="1"/>
  <c r="K378" i="9" s="1" a="1"/>
  <c r="K378" i="9" s="1"/>
  <c r="K468" i="9" a="1"/>
  <c r="K468" i="9" s="1"/>
  <c r="H29" i="9"/>
  <c r="K276" i="9" a="1"/>
  <c r="K276" i="9" s="1"/>
  <c r="K277" i="9" s="1" a="1"/>
  <c r="K277" i="9" s="1"/>
  <c r="K278" i="9" s="1" a="1"/>
  <c r="K278" i="9" s="1"/>
  <c r="K279" i="9" s="1" a="1"/>
  <c r="K279" i="9" s="1"/>
  <c r="K280" i="9" s="1" a="1"/>
  <c r="K280" i="9" s="1"/>
  <c r="K281" i="9" s="1" a="1"/>
  <c r="K281" i="9" s="1"/>
  <c r="K282" i="9" s="1" a="1"/>
  <c r="K282" i="9" s="1"/>
  <c r="K283" i="9" s="1" a="1"/>
  <c r="K283" i="9" s="1"/>
  <c r="K284" i="9" s="1" a="1"/>
  <c r="K284" i="9" s="1"/>
  <c r="K285" i="9" s="1" a="1"/>
  <c r="K285" i="9" s="1"/>
  <c r="K286" i="9" s="1" a="1"/>
  <c r="K286" i="9" s="1"/>
  <c r="K287" i="9" s="1" a="1"/>
  <c r="K287" i="9" s="1"/>
  <c r="K288" i="9" s="1" a="1"/>
  <c r="K288" i="9" s="1"/>
  <c r="K289" i="9" s="1" a="1"/>
  <c r="K289" i="9" s="1"/>
  <c r="K663" i="9" a="1"/>
  <c r="K663" i="9" s="1"/>
  <c r="K664" i="9" s="1" a="1"/>
  <c r="K664" i="9" s="1"/>
  <c r="K665" i="9" s="1" a="1"/>
  <c r="K665" i="9" s="1"/>
  <c r="K666" i="9" s="1" a="1"/>
  <c r="K666" i="9" s="1"/>
  <c r="K667" i="9" s="1" a="1"/>
  <c r="K667" i="9" s="1"/>
  <c r="K668" i="9" s="1" a="1"/>
  <c r="K668" i="9" s="1"/>
  <c r="K669" i="9" s="1" a="1"/>
  <c r="K669" i="9" s="1"/>
  <c r="K670" i="9" s="1" a="1"/>
  <c r="K670" i="9" s="1"/>
  <c r="K671" i="9" s="1" a="1"/>
  <c r="K671" i="9" s="1"/>
  <c r="I677" i="9"/>
  <c r="K549" i="9" a="1"/>
  <c r="K549" i="9" s="1"/>
  <c r="K550" i="9" s="1" a="1"/>
  <c r="K550" i="9" s="1"/>
  <c r="K551" i="9" s="1" a="1"/>
  <c r="K551" i="9" s="1"/>
  <c r="K552" i="9" s="1" a="1"/>
  <c r="K552" i="9" s="1"/>
  <c r="K553" i="9" s="1" a="1"/>
  <c r="K553" i="9" s="1"/>
  <c r="K554" i="9" s="1" a="1"/>
  <c r="K554" i="9" s="1"/>
  <c r="K555" i="9" s="1" a="1"/>
  <c r="K555" i="9" s="1"/>
  <c r="K556" i="9" s="1" a="1"/>
  <c r="K556" i="9" s="1"/>
  <c r="K557" i="9" s="1" a="1"/>
  <c r="K557" i="9" s="1"/>
  <c r="K558" i="9" s="1" a="1"/>
  <c r="K558" i="9" s="1"/>
  <c r="K559" i="9" s="1" a="1"/>
  <c r="K559" i="9" s="1"/>
  <c r="K560" i="9" s="1" a="1"/>
  <c r="K560" i="9" s="1"/>
  <c r="K561" i="9" s="1" a="1"/>
  <c r="K561" i="9" s="1"/>
  <c r="K562" i="9" s="1" a="1"/>
  <c r="K562" i="9" s="1"/>
  <c r="K563" i="9" s="1" a="1"/>
  <c r="K563" i="9" s="1"/>
  <c r="K564" i="9" s="1" a="1"/>
  <c r="K564" i="9" s="1"/>
  <c r="K565" i="9" s="1" a="1"/>
  <c r="K565" i="9" s="1"/>
  <c r="K566" i="9" s="1" a="1"/>
  <c r="K566" i="9" s="1"/>
  <c r="K491" i="9" a="1"/>
  <c r="K491" i="9" s="1"/>
  <c r="K303" i="9" a="1"/>
  <c r="K303" i="9" s="1"/>
  <c r="K304" i="9" s="1" a="1"/>
  <c r="K304" i="9" s="1"/>
  <c r="K305" i="9" s="1" a="1"/>
  <c r="K305" i="9" s="1"/>
  <c r="K306" i="9" s="1" a="1"/>
  <c r="K306" i="9" s="1"/>
  <c r="K307" i="9" s="1" a="1"/>
  <c r="K307" i="9" s="1"/>
  <c r="K308" i="9" s="1" a="1"/>
  <c r="K308" i="9" s="1"/>
  <c r="K309" i="9" s="1" a="1"/>
  <c r="K309" i="9" s="1"/>
  <c r="K310" i="9" s="1" a="1"/>
  <c r="K310" i="9" s="1"/>
  <c r="K207" i="9" a="1"/>
  <c r="K207" i="9" s="1"/>
  <c r="K208" i="9" s="1" a="1"/>
  <c r="K208" i="9" s="1"/>
  <c r="K209" i="9" s="1" a="1"/>
  <c r="K209" i="9" s="1"/>
  <c r="K210" i="9" s="1" a="1"/>
  <c r="K210" i="9" s="1"/>
  <c r="K211" i="9" s="1" a="1"/>
  <c r="K211" i="9" s="1"/>
  <c r="K212" i="9" s="1" a="1"/>
  <c r="K212" i="9" s="1"/>
  <c r="K213" i="9" s="1" a="1"/>
  <c r="K213" i="9" s="1"/>
  <c r="K214" i="9" s="1" a="1"/>
  <c r="K214" i="9" s="1"/>
  <c r="K215" i="9" s="1" a="1"/>
  <c r="K215" i="9" s="1"/>
  <c r="K216" i="9" s="1" a="1"/>
  <c r="K216" i="9" s="1"/>
  <c r="K217" i="9" s="1" a="1"/>
  <c r="K217" i="9" s="1"/>
  <c r="K218" i="9" s="1" a="1"/>
  <c r="K218" i="9" s="1"/>
  <c r="K219" i="9" s="1" a="1"/>
  <c r="K219" i="9" s="1"/>
  <c r="K220" i="9" s="1" a="1"/>
  <c r="K220" i="9" s="1"/>
  <c r="K152" i="9" a="1"/>
  <c r="K152" i="9" s="1"/>
  <c r="K153" i="9" s="1" a="1"/>
  <c r="K153" i="9" s="1"/>
  <c r="K154" i="9" s="1" a="1"/>
  <c r="K154" i="9" s="1"/>
  <c r="K155" i="9" s="1" a="1"/>
  <c r="K155" i="9" s="1"/>
  <c r="K156" i="9" s="1" a="1"/>
  <c r="K156" i="9" s="1"/>
  <c r="K157" i="9" s="1" a="1"/>
  <c r="K157" i="9" s="1"/>
  <c r="K158" i="9" s="1" a="1"/>
  <c r="K158" i="9" s="1"/>
  <c r="K159" i="9" s="1" a="1"/>
  <c r="K159" i="9" s="1"/>
  <c r="K160" i="9" s="1" a="1"/>
  <c r="K160" i="9" s="1"/>
  <c r="K161" i="9" s="1" a="1"/>
  <c r="K161" i="9" s="1"/>
  <c r="K162" i="9" s="1" a="1"/>
  <c r="K162" i="9" s="1"/>
  <c r="K163" i="9" s="1" a="1"/>
  <c r="K163" i="9" s="1"/>
  <c r="K164" i="9" s="1" a="1"/>
  <c r="K164" i="9" s="1"/>
  <c r="K165" i="9" s="1" a="1"/>
  <c r="K165" i="9" s="1"/>
  <c r="K166" i="9" s="1" a="1"/>
  <c r="K166" i="9" s="1"/>
  <c r="H96" i="9"/>
  <c r="K593" i="9" a="1"/>
  <c r="K593" i="9" s="1"/>
  <c r="K594" i="9" s="1" a="1"/>
  <c r="K594" i="9" s="1"/>
  <c r="K595" i="9" s="1" a="1"/>
  <c r="K595" i="9" s="1"/>
  <c r="K596" i="9" s="1" a="1"/>
  <c r="K596" i="9" s="1"/>
  <c r="K597" i="9" s="1" a="1"/>
  <c r="K597" i="9" s="1"/>
  <c r="K598" i="9" s="1" a="1"/>
  <c r="K598" i="9" s="1"/>
  <c r="K599" i="9" s="1" a="1"/>
  <c r="K599" i="9" s="1"/>
  <c r="K600" i="9" s="1" a="1"/>
  <c r="K600" i="9" s="1"/>
  <c r="K601" i="9" s="1" a="1"/>
  <c r="K601" i="9" s="1"/>
  <c r="K602" i="9" s="1" a="1"/>
  <c r="K602" i="9" s="1"/>
  <c r="K603" i="9" s="1" a="1"/>
  <c r="K603" i="9" s="1"/>
  <c r="K604" i="9" s="1" a="1"/>
  <c r="K604" i="9" s="1"/>
  <c r="K605" i="9" s="1" a="1"/>
  <c r="K605" i="9" s="1"/>
  <c r="K606" i="9" s="1" a="1"/>
  <c r="K606" i="9" s="1"/>
  <c r="K607" i="9" s="1" a="1"/>
  <c r="K607" i="9" s="1"/>
  <c r="K608" i="9" s="1" a="1"/>
  <c r="K608" i="9" s="1"/>
  <c r="K609" i="9" s="1" a="1"/>
  <c r="K609" i="9" s="1"/>
  <c r="K610" i="9" s="1" a="1"/>
  <c r="K610" i="9" s="1"/>
  <c r="K611" i="9" s="1" a="1"/>
  <c r="K611" i="9" s="1"/>
  <c r="K612" i="9" s="1" a="1"/>
  <c r="K612" i="9" s="1"/>
  <c r="K613" i="9" s="1" a="1"/>
  <c r="K613" i="9" s="1"/>
  <c r="K614" i="9" s="1" a="1"/>
  <c r="K614" i="9" s="1"/>
  <c r="K44" i="9" a="1"/>
  <c r="K44" i="9" s="1"/>
  <c r="K45" i="9" s="1" a="1"/>
  <c r="K45" i="9" s="1"/>
  <c r="K46" i="9" s="1" a="1"/>
  <c r="K46" i="9" s="1"/>
  <c r="K47" i="9" s="1" a="1"/>
  <c r="K47" i="9" s="1"/>
  <c r="K48" i="9" s="1" a="1"/>
  <c r="K48" i="9" s="1"/>
  <c r="K49" i="9" s="1" a="1"/>
  <c r="K49" i="9" s="1"/>
  <c r="K50" i="9" s="1" a="1"/>
  <c r="K50" i="9" s="1"/>
  <c r="K51" i="9" s="1" a="1"/>
  <c r="K51" i="9" s="1"/>
  <c r="K52" i="9" s="1" a="1"/>
  <c r="K52" i="9" s="1"/>
  <c r="K53" i="9" s="1" a="1"/>
  <c r="K53" i="9" s="1"/>
  <c r="K54" i="9" s="1" a="1"/>
  <c r="K54" i="9" s="1"/>
  <c r="H222" i="9"/>
  <c r="K246" i="9" a="1"/>
  <c r="K246" i="9" s="1"/>
  <c r="K247" i="9" s="1" a="1"/>
  <c r="K247" i="9" s="1"/>
  <c r="K248" i="9" s="1" a="1"/>
  <c r="K248" i="9" s="1"/>
  <c r="K249" i="9" s="1" a="1"/>
  <c r="K249" i="9" s="1"/>
  <c r="K250" i="9" s="1" a="1"/>
  <c r="K250" i="9" s="1"/>
  <c r="K251" i="9" s="1" a="1"/>
  <c r="K251" i="9" s="1"/>
  <c r="K252" i="9" s="1" a="1"/>
  <c r="K252" i="9" s="1"/>
  <c r="K253" i="9" s="1" a="1"/>
  <c r="K253" i="9" s="1"/>
  <c r="K428" i="9" a="1"/>
  <c r="K428" i="9" s="1"/>
  <c r="K429" i="9" s="1" a="1"/>
  <c r="K429" i="9" s="1"/>
  <c r="K430" i="9" s="1" a="1"/>
  <c r="K430" i="9" s="1"/>
  <c r="K431" i="9" s="1" a="1"/>
  <c r="K431" i="9" s="1"/>
  <c r="K432" i="9" s="1" a="1"/>
  <c r="K432" i="9" s="1"/>
  <c r="K433" i="9" s="1" a="1"/>
  <c r="K433" i="9" s="1"/>
  <c r="K434" i="9" s="1" a="1"/>
  <c r="K434" i="9" s="1"/>
  <c r="K435" i="9" s="1" a="1"/>
  <c r="K435" i="9" s="1"/>
  <c r="K436" i="9" s="1" a="1"/>
  <c r="K436" i="9" s="1"/>
  <c r="K437" i="9" s="1" a="1"/>
  <c r="K437" i="9" s="1"/>
  <c r="K438" i="9" s="1" a="1"/>
  <c r="K438" i="9" s="1"/>
  <c r="K457" i="9" a="1"/>
  <c r="K457" i="9" s="1"/>
  <c r="K290" i="9" a="1"/>
  <c r="K290" i="9" s="1"/>
  <c r="H291" i="9"/>
  <c r="H274" i="9"/>
  <c r="H255" i="9"/>
  <c r="H109" i="9"/>
  <c r="K71" i="9" a="1"/>
  <c r="K71" i="9" s="1"/>
  <c r="K72" i="9" s="1" a="1"/>
  <c r="K72" i="9" s="1"/>
  <c r="K73" i="9" s="1" a="1"/>
  <c r="K73" i="9" s="1"/>
  <c r="K74" i="9" s="1" a="1"/>
  <c r="K74" i="9" s="1"/>
  <c r="K75" i="9" s="1" a="1"/>
  <c r="K75" i="9" s="1"/>
  <c r="K76" i="9" s="1" a="1"/>
  <c r="K76" i="9" s="1"/>
  <c r="K77" i="9" s="1" a="1"/>
  <c r="K77" i="9" s="1"/>
  <c r="K78" i="9" s="1" a="1"/>
  <c r="K78" i="9" s="1"/>
  <c r="K79" i="9" s="1" a="1"/>
  <c r="K79" i="9" s="1"/>
  <c r="K80" i="9" s="1" a="1"/>
  <c r="K80" i="9" s="1"/>
  <c r="K654" i="9" a="1"/>
  <c r="K654" i="9" s="1"/>
  <c r="K655" i="9" s="1" a="1"/>
  <c r="K655" i="9" s="1"/>
  <c r="K656" i="9" s="1" a="1"/>
  <c r="K656" i="9" s="1"/>
  <c r="K657" i="9" s="1" a="1"/>
  <c r="K657" i="9" s="1"/>
  <c r="K658" i="9" s="1" a="1"/>
  <c r="K658" i="9" s="1"/>
  <c r="K659" i="9" s="1" a="1"/>
  <c r="K659" i="9" s="1"/>
  <c r="K641" i="9" a="1"/>
  <c r="K641" i="9" s="1"/>
  <c r="K642" i="9" s="1" a="1"/>
  <c r="K642" i="9" s="1"/>
  <c r="K643" i="9" s="1" a="1"/>
  <c r="K643" i="9" s="1"/>
  <c r="K644" i="9" s="1" a="1"/>
  <c r="K644" i="9" s="1"/>
  <c r="K645" i="9" s="1" a="1"/>
  <c r="K645" i="9" s="1"/>
  <c r="K646" i="9" s="1" a="1"/>
  <c r="K646" i="9" s="1"/>
  <c r="K647" i="9" s="1" a="1"/>
  <c r="K647" i="9" s="1"/>
  <c r="K648" i="9" s="1" a="1"/>
  <c r="K648" i="9" s="1"/>
  <c r="K649" i="9" s="1" a="1"/>
  <c r="K649" i="9" s="1"/>
  <c r="K650" i="9" s="1" a="1"/>
  <c r="K650" i="9" s="1"/>
  <c r="K224" i="9" a="1"/>
  <c r="K224" i="9" s="1"/>
  <c r="K225" i="9" s="1" a="1"/>
  <c r="K225" i="9" s="1"/>
  <c r="K226" i="9" s="1" a="1"/>
  <c r="K226" i="9" s="1"/>
  <c r="K227" i="9" s="1" a="1"/>
  <c r="K227" i="9" s="1"/>
  <c r="K228" i="9" s="1" a="1"/>
  <c r="K228" i="9" s="1"/>
  <c r="K229" i="9" s="1" a="1"/>
  <c r="K229" i="9" s="1"/>
  <c r="K230" i="9" s="1" a="1"/>
  <c r="K230" i="9" s="1"/>
  <c r="K231" i="9" s="1" a="1"/>
  <c r="K231" i="9" s="1"/>
  <c r="K232" i="9" s="1" a="1"/>
  <c r="K232" i="9" s="1"/>
  <c r="K233" i="9" s="1" a="1"/>
  <c r="K233" i="9" s="1"/>
  <c r="K234" i="9" s="1" a="1"/>
  <c r="K234" i="9" s="1"/>
  <c r="K235" i="9" s="1" a="1"/>
  <c r="K235" i="9" s="1"/>
  <c r="K236" i="9" s="1" a="1"/>
  <c r="K236" i="9" s="1"/>
  <c r="K237" i="9" s="1" a="1"/>
  <c r="K237" i="9" s="1"/>
  <c r="K238" i="9" s="1" a="1"/>
  <c r="K238" i="9" s="1"/>
  <c r="K239" i="9" s="1" a="1"/>
  <c r="K239" i="9" s="1"/>
  <c r="K240" i="9" s="1" a="1"/>
  <c r="K240" i="9" s="1"/>
  <c r="K241" i="9" s="1" a="1"/>
  <c r="K241" i="9" s="1"/>
  <c r="K242" i="9" s="1" a="1"/>
  <c r="K242" i="9" s="1"/>
  <c r="K567" i="9" a="1"/>
  <c r="K567" i="9" s="1"/>
  <c r="K460" i="9" a="1"/>
  <c r="K460" i="9" s="1"/>
  <c r="K461" i="9" s="1" a="1"/>
  <c r="K461" i="9" s="1"/>
  <c r="K462" i="9" s="1" a="1"/>
  <c r="K462" i="9" s="1"/>
  <c r="K463" i="9" s="1" a="1"/>
  <c r="K463" i="9" s="1"/>
  <c r="K464" i="9" s="1" a="1"/>
  <c r="K464" i="9" s="1"/>
  <c r="K465" i="9" s="1" a="1"/>
  <c r="K465" i="9" s="1"/>
  <c r="K466" i="9" s="1" a="1"/>
  <c r="K466" i="9" s="1"/>
  <c r="K467" i="9" s="1" a="1"/>
  <c r="K467" i="9" s="1"/>
  <c r="K425" i="9" a="1"/>
  <c r="K425" i="9" s="1"/>
  <c r="K471" i="9" a="1"/>
  <c r="K471" i="9" s="1"/>
  <c r="K472" i="9" s="1" a="1"/>
  <c r="K472" i="9" s="1"/>
  <c r="K473" i="9" s="1" a="1"/>
  <c r="K473" i="9" s="1"/>
  <c r="K474" i="9" s="1" a="1"/>
  <c r="K474" i="9" s="1"/>
  <c r="K475" i="9" s="1" a="1"/>
  <c r="K475" i="9" s="1"/>
  <c r="K476" i="9" s="1" a="1"/>
  <c r="K476" i="9" s="1"/>
  <c r="K477" i="9" s="1" a="1"/>
  <c r="K477" i="9" s="1"/>
  <c r="K478" i="9" s="1" a="1"/>
  <c r="K478" i="9" s="1"/>
  <c r="K479" i="9" s="1" a="1"/>
  <c r="K479" i="9" s="1"/>
  <c r="K480" i="9" s="1" a="1"/>
  <c r="K480" i="9" s="1"/>
  <c r="K481" i="9" s="1" a="1"/>
  <c r="K481" i="9" s="1"/>
  <c r="K482" i="9" s="1" a="1"/>
  <c r="K482" i="9" s="1"/>
  <c r="K483" i="9" s="1" a="1"/>
  <c r="K483" i="9" s="1"/>
  <c r="K484" i="9" s="1" a="1"/>
  <c r="K484" i="9" s="1"/>
  <c r="K485" i="9" s="1" a="1"/>
  <c r="K485" i="9" s="1"/>
  <c r="K486" i="9" s="1" a="1"/>
  <c r="K486" i="9" s="1"/>
  <c r="K487" i="9" s="1" a="1"/>
  <c r="K487" i="9" s="1"/>
  <c r="K488" i="9" s="1" a="1"/>
  <c r="K488" i="9" s="1"/>
  <c r="K489" i="9" s="1" a="1"/>
  <c r="K489" i="9" s="1"/>
  <c r="K490" i="9" s="1" a="1"/>
  <c r="K490" i="9" s="1"/>
  <c r="K439" i="9" a="1"/>
  <c r="K439" i="9" s="1"/>
  <c r="H150" i="9"/>
  <c r="H205" i="9"/>
  <c r="M8" i="9"/>
  <c r="H639" i="9"/>
  <c r="H182" i="9"/>
  <c r="H547" i="9"/>
  <c r="M7" i="9"/>
  <c r="H301" i="9"/>
  <c r="K382" i="9" a="1"/>
  <c r="K382" i="9" s="1"/>
  <c r="K383" i="9" s="1" a="1"/>
  <c r="K383" i="9" s="1"/>
  <c r="K384" i="9" s="1" a="1"/>
  <c r="K384" i="9" s="1"/>
  <c r="K385" i="9" s="1" a="1"/>
  <c r="K385" i="9" s="1"/>
  <c r="K386" i="9" s="1" a="1"/>
  <c r="K386" i="9" s="1"/>
  <c r="K387" i="9" s="1" a="1"/>
  <c r="K387" i="9" s="1"/>
  <c r="K388" i="9" s="1" a="1"/>
  <c r="K388" i="9" s="1"/>
  <c r="K389" i="9" s="1" a="1"/>
  <c r="K389" i="9" s="1"/>
  <c r="K390" i="9" s="1" a="1"/>
  <c r="K390" i="9" s="1"/>
  <c r="K391" i="9" s="1" a="1"/>
  <c r="K391" i="9" s="1"/>
  <c r="H312" i="9"/>
  <c r="L9" i="9"/>
  <c r="K660" i="9" a="1"/>
  <c r="K660" i="9" s="1"/>
  <c r="H458" i="9"/>
  <c r="H412" i="9"/>
  <c r="H20" i="9"/>
  <c r="M6" i="9"/>
  <c r="K184" i="9" a="1"/>
  <c r="K184" i="9" s="1"/>
  <c r="K185" i="9" s="1" a="1"/>
  <c r="K185" i="9" s="1"/>
  <c r="K186" i="9" s="1" a="1"/>
  <c r="K186" i="9" s="1"/>
  <c r="K187" i="9" s="1" a="1"/>
  <c r="K187" i="9" s="1"/>
  <c r="K188" i="9" s="1" a="1"/>
  <c r="K188" i="9" s="1"/>
  <c r="K189" i="9" s="1" a="1"/>
  <c r="K189" i="9" s="1"/>
  <c r="K190" i="9" s="1" a="1"/>
  <c r="K190" i="9" s="1"/>
  <c r="K191" i="9" s="1" a="1"/>
  <c r="K191" i="9" s="1"/>
  <c r="K192" i="9" s="1" a="1"/>
  <c r="K192" i="9" s="1"/>
  <c r="K193" i="9" s="1" a="1"/>
  <c r="K193" i="9" s="1"/>
  <c r="K194" i="9" s="1" a="1"/>
  <c r="K194" i="9" s="1"/>
  <c r="K195" i="9" s="1" a="1"/>
  <c r="K195" i="9" s="1"/>
  <c r="K196" i="9" s="1" a="1"/>
  <c r="K196" i="9" s="1"/>
  <c r="K197" i="9" s="1" a="1"/>
  <c r="K197" i="9" s="1"/>
  <c r="K198" i="9" s="1" a="1"/>
  <c r="K198" i="9" s="1"/>
  <c r="K199" i="9" s="1" a="1"/>
  <c r="K199" i="9" s="1"/>
  <c r="K200" i="9" s="1" a="1"/>
  <c r="K200" i="9" s="1"/>
  <c r="K201" i="9" s="1" a="1"/>
  <c r="K201" i="9" s="1"/>
  <c r="K202" i="9" s="1" a="1"/>
  <c r="K202" i="9" s="1"/>
  <c r="K203" i="9" s="1" a="1"/>
  <c r="K203" i="9" s="1"/>
  <c r="H135" i="9"/>
  <c r="H119" i="9"/>
  <c r="H82" i="9"/>
  <c r="H56" i="9"/>
  <c r="H244" i="9"/>
  <c r="K414" i="9" a="1"/>
  <c r="K414" i="9" s="1"/>
  <c r="K415" i="9" s="1" a="1"/>
  <c r="K415" i="9" s="1"/>
  <c r="K416" i="9" s="1" a="1"/>
  <c r="K416" i="9" s="1"/>
  <c r="K417" i="9" s="1" a="1"/>
  <c r="K417" i="9" s="1"/>
  <c r="K418" i="9" s="1" a="1"/>
  <c r="K418" i="9" s="1"/>
  <c r="K419" i="9" s="1" a="1"/>
  <c r="K419" i="9" s="1"/>
  <c r="K420" i="9" s="1" a="1"/>
  <c r="K420" i="9" s="1"/>
  <c r="K421" i="9" s="1" a="1"/>
  <c r="K421" i="9" s="1"/>
  <c r="K422" i="9" s="1" a="1"/>
  <c r="K422" i="9" s="1"/>
  <c r="K423" i="9" s="1" a="1"/>
  <c r="K423" i="9" s="1"/>
  <c r="K424" i="9" s="1" a="1"/>
  <c r="K424" i="9" s="1"/>
  <c r="I8" i="11"/>
  <c r="I16" i="11"/>
  <c r="I24" i="11"/>
  <c r="I32" i="11"/>
  <c r="I40" i="11"/>
  <c r="I48" i="11"/>
  <c r="I57" i="11"/>
  <c r="I66" i="11"/>
  <c r="I74" i="11"/>
  <c r="I82" i="11"/>
  <c r="I90" i="11"/>
  <c r="I98" i="11"/>
  <c r="I106" i="11"/>
  <c r="I114" i="11"/>
  <c r="I122" i="11"/>
  <c r="I130" i="11"/>
  <c r="I138" i="11"/>
  <c r="I146" i="11"/>
  <c r="I154" i="11"/>
  <c r="I162" i="11"/>
  <c r="I170" i="11"/>
  <c r="I178" i="11"/>
  <c r="I186" i="11"/>
  <c r="I10" i="11"/>
  <c r="I18" i="11"/>
  <c r="I26" i="11"/>
  <c r="I34" i="11"/>
  <c r="I42" i="11"/>
  <c r="I50" i="11"/>
  <c r="I60" i="11"/>
  <c r="I68" i="11"/>
  <c r="I76" i="11"/>
  <c r="I84" i="11"/>
  <c r="I92" i="11"/>
  <c r="I100" i="11"/>
  <c r="I108" i="11"/>
  <c r="I116" i="11"/>
  <c r="I124" i="11"/>
  <c r="I132" i="11"/>
  <c r="I140" i="11"/>
  <c r="I148" i="11"/>
  <c r="I156" i="11"/>
  <c r="I164" i="11"/>
  <c r="I172" i="11"/>
  <c r="I180" i="11"/>
  <c r="I188" i="11"/>
  <c r="I196" i="11"/>
  <c r="I204" i="11"/>
  <c r="I11" i="11"/>
  <c r="I21" i="11"/>
  <c r="I31" i="11"/>
  <c r="I43" i="11"/>
  <c r="I54" i="11"/>
  <c r="I65" i="11"/>
  <c r="I77" i="11"/>
  <c r="I87" i="11"/>
  <c r="I97" i="11"/>
  <c r="I109" i="11"/>
  <c r="I119" i="11"/>
  <c r="I129" i="11"/>
  <c r="I141" i="11"/>
  <c r="I151" i="11"/>
  <c r="I161" i="11"/>
  <c r="I173" i="11"/>
  <c r="I183" i="11"/>
  <c r="I193" i="11"/>
  <c r="I202" i="11"/>
  <c r="I211" i="11"/>
  <c r="I219" i="11"/>
  <c r="K11" i="11"/>
  <c r="K27" i="11"/>
  <c r="K35" i="11"/>
  <c r="I12" i="11"/>
  <c r="I22" i="11"/>
  <c r="I33" i="11"/>
  <c r="I44" i="11"/>
  <c r="I55" i="11"/>
  <c r="I67" i="11"/>
  <c r="I78" i="11"/>
  <c r="I88" i="11"/>
  <c r="I99" i="11"/>
  <c r="I110" i="11"/>
  <c r="I120" i="11"/>
  <c r="I131" i="11"/>
  <c r="I142" i="11"/>
  <c r="I152" i="11"/>
  <c r="I163" i="11"/>
  <c r="I174" i="11"/>
  <c r="I184" i="11"/>
  <c r="I194" i="11"/>
  <c r="I203" i="11"/>
  <c r="I212" i="11"/>
  <c r="I220" i="11"/>
  <c r="K4" i="11"/>
  <c r="K12" i="11"/>
  <c r="K20" i="11"/>
  <c r="K28" i="11"/>
  <c r="K36" i="11"/>
  <c r="K44" i="11"/>
  <c r="K53" i="11"/>
  <c r="K62" i="11"/>
  <c r="K70" i="11"/>
  <c r="K78" i="11"/>
  <c r="K86" i="11"/>
  <c r="K94" i="11"/>
  <c r="K102" i="11"/>
  <c r="K110" i="11"/>
  <c r="K118" i="11"/>
  <c r="K126" i="11"/>
  <c r="K134" i="11"/>
  <c r="K142" i="11"/>
  <c r="K150" i="11"/>
  <c r="K158" i="11"/>
  <c r="I13" i="11"/>
  <c r="I23" i="11"/>
  <c r="I35" i="11"/>
  <c r="I45" i="11"/>
  <c r="I56" i="11"/>
  <c r="I69" i="11"/>
  <c r="I79" i="11"/>
  <c r="I89" i="11"/>
  <c r="I101" i="11"/>
  <c r="I111" i="11"/>
  <c r="I121" i="11"/>
  <c r="I133" i="11"/>
  <c r="I143" i="11"/>
  <c r="I153" i="11"/>
  <c r="I165" i="11"/>
  <c r="I175" i="11"/>
  <c r="I185" i="11"/>
  <c r="I195" i="11"/>
  <c r="I205" i="11"/>
  <c r="I213" i="11"/>
  <c r="K5" i="11"/>
  <c r="K13" i="11"/>
  <c r="K21" i="11"/>
  <c r="K29" i="11"/>
  <c r="H5" i="11"/>
  <c r="I4" i="11"/>
  <c r="I14" i="11"/>
  <c r="I25" i="11"/>
  <c r="I36" i="11"/>
  <c r="I46" i="11"/>
  <c r="I59" i="11"/>
  <c r="I70" i="11"/>
  <c r="I80" i="11"/>
  <c r="I91" i="11"/>
  <c r="I102" i="11"/>
  <c r="I112" i="11"/>
  <c r="I123" i="11"/>
  <c r="I134" i="11"/>
  <c r="I144" i="11"/>
  <c r="I155" i="11"/>
  <c r="I166" i="11"/>
  <c r="I176" i="11"/>
  <c r="I187" i="11"/>
  <c r="I197" i="11"/>
  <c r="I206" i="11"/>
  <c r="I214" i="11"/>
  <c r="J5" i="11"/>
  <c r="K6" i="11"/>
  <c r="K14" i="11"/>
  <c r="K22" i="11"/>
  <c r="K30" i="11"/>
  <c r="K38" i="11"/>
  <c r="K46" i="11"/>
  <c r="K55" i="11"/>
  <c r="K64" i="11"/>
  <c r="K72" i="11"/>
  <c r="K80" i="11"/>
  <c r="K88" i="11"/>
  <c r="K96" i="11"/>
  <c r="K104" i="11"/>
  <c r="K112" i="11"/>
  <c r="K120" i="11"/>
  <c r="K128" i="11"/>
  <c r="K136" i="11"/>
  <c r="K144" i="11"/>
  <c r="K152" i="11"/>
  <c r="K160" i="11"/>
  <c r="K168" i="11"/>
  <c r="K176" i="11"/>
  <c r="K184" i="11"/>
  <c r="K192" i="11"/>
  <c r="K200" i="11"/>
  <c r="K208" i="11"/>
  <c r="K216" i="11"/>
  <c r="I5" i="11"/>
  <c r="I15" i="11"/>
  <c r="I6" i="11"/>
  <c r="I17" i="11"/>
  <c r="I28" i="11"/>
  <c r="I38" i="11"/>
  <c r="I49" i="11"/>
  <c r="I62" i="11"/>
  <c r="I72" i="11"/>
  <c r="I83" i="11"/>
  <c r="I94" i="11"/>
  <c r="I104" i="11"/>
  <c r="I115" i="11"/>
  <c r="I126" i="11"/>
  <c r="I136" i="11"/>
  <c r="I147" i="11"/>
  <c r="I158" i="11"/>
  <c r="I168" i="11"/>
  <c r="I179" i="11"/>
  <c r="I190" i="11"/>
  <c r="I199" i="11"/>
  <c r="I208" i="11"/>
  <c r="I216" i="11"/>
  <c r="I30" i="11"/>
  <c r="I63" i="11"/>
  <c r="I93" i="11"/>
  <c r="I118" i="11"/>
  <c r="I149" i="11"/>
  <c r="I177" i="11"/>
  <c r="I201" i="11"/>
  <c r="K17" i="11"/>
  <c r="K32" i="11"/>
  <c r="K43" i="11"/>
  <c r="K56" i="11"/>
  <c r="K67" i="11"/>
  <c r="K89" i="11"/>
  <c r="K99" i="11"/>
  <c r="K109" i="11"/>
  <c r="K121" i="11"/>
  <c r="K141" i="11"/>
  <c r="K153" i="11"/>
  <c r="K163" i="11"/>
  <c r="K172" i="11"/>
  <c r="K190" i="11"/>
  <c r="K209" i="11"/>
  <c r="K218" i="11"/>
  <c r="K57" i="11"/>
  <c r="K79" i="11"/>
  <c r="K100" i="11"/>
  <c r="K122" i="11"/>
  <c r="K143" i="11"/>
  <c r="K164" i="11"/>
  <c r="K182" i="11"/>
  <c r="K201" i="11"/>
  <c r="K174" i="11"/>
  <c r="K202" i="11"/>
  <c r="K203" i="11"/>
  <c r="K159" i="11"/>
  <c r="I113" i="11"/>
  <c r="I218" i="11"/>
  <c r="K215" i="11"/>
  <c r="K31" i="11"/>
  <c r="K66" i="11"/>
  <c r="K108" i="11"/>
  <c r="K140" i="11"/>
  <c r="K180" i="11"/>
  <c r="K207" i="11"/>
  <c r="I37" i="11"/>
  <c r="I64" i="11"/>
  <c r="I95" i="11"/>
  <c r="I125" i="11"/>
  <c r="I150" i="11"/>
  <c r="I181" i="11"/>
  <c r="I207" i="11"/>
  <c r="K18" i="11"/>
  <c r="K33" i="11"/>
  <c r="K45" i="11"/>
  <c r="K68" i="11"/>
  <c r="K90" i="11"/>
  <c r="K111" i="11"/>
  <c r="K132" i="11"/>
  <c r="K154" i="11"/>
  <c r="K173" i="11"/>
  <c r="K191" i="11"/>
  <c r="K219" i="11"/>
  <c r="K193" i="11"/>
  <c r="K220" i="11"/>
  <c r="K148" i="11"/>
  <c r="K214" i="11"/>
  <c r="I27" i="11"/>
  <c r="I53" i="11"/>
  <c r="I85" i="11"/>
  <c r="I169" i="11"/>
  <c r="I198" i="11"/>
  <c r="I7" i="11"/>
  <c r="I39" i="11"/>
  <c r="I71" i="11"/>
  <c r="I96" i="11"/>
  <c r="I127" i="11"/>
  <c r="I157" i="11"/>
  <c r="I182" i="11"/>
  <c r="I209" i="11"/>
  <c r="K7" i="11"/>
  <c r="K34" i="11"/>
  <c r="K47" i="11"/>
  <c r="K59" i="11"/>
  <c r="K69" i="11"/>
  <c r="K81" i="11"/>
  <c r="K91" i="11"/>
  <c r="K101" i="11"/>
  <c r="K113" i="11"/>
  <c r="K123" i="11"/>
  <c r="K133" i="11"/>
  <c r="K145" i="11"/>
  <c r="K155" i="11"/>
  <c r="K165" i="11"/>
  <c r="K183" i="11"/>
  <c r="K211" i="11"/>
  <c r="K212" i="11"/>
  <c r="K205" i="11"/>
  <c r="I139" i="11"/>
  <c r="K15" i="11"/>
  <c r="K41" i="11"/>
  <c r="K85" i="11"/>
  <c r="K139" i="11"/>
  <c r="K179" i="11"/>
  <c r="K54" i="11"/>
  <c r="K98" i="11"/>
  <c r="K162" i="11"/>
  <c r="K189" i="11"/>
  <c r="K217" i="11"/>
  <c r="I9" i="11"/>
  <c r="I41" i="11"/>
  <c r="I73" i="11"/>
  <c r="I103" i="11"/>
  <c r="I128" i="11"/>
  <c r="I159" i="11"/>
  <c r="I189" i="11"/>
  <c r="I210" i="11"/>
  <c r="K8" i="11"/>
  <c r="K23" i="11"/>
  <c r="K37" i="11"/>
  <c r="K48" i="11"/>
  <c r="K60" i="11"/>
  <c r="K71" i="11"/>
  <c r="K82" i="11"/>
  <c r="K92" i="11"/>
  <c r="K103" i="11"/>
  <c r="K114" i="11"/>
  <c r="K124" i="11"/>
  <c r="K135" i="11"/>
  <c r="K146" i="11"/>
  <c r="K156" i="11"/>
  <c r="K166" i="11"/>
  <c r="K175" i="11"/>
  <c r="K185" i="11"/>
  <c r="K194" i="11"/>
  <c r="K178" i="11"/>
  <c r="K26" i="11"/>
  <c r="K51" i="11"/>
  <c r="K117" i="11"/>
  <c r="K161" i="11"/>
  <c r="K188" i="11"/>
  <c r="I171" i="11"/>
  <c r="K16" i="11"/>
  <c r="K76" i="11"/>
  <c r="K119" i="11"/>
  <c r="K130" i="11"/>
  <c r="K171" i="11"/>
  <c r="K198" i="11"/>
  <c r="I19" i="11"/>
  <c r="I47" i="11"/>
  <c r="I75" i="11"/>
  <c r="I105" i="11"/>
  <c r="I135" i="11"/>
  <c r="I160" i="11"/>
  <c r="I191" i="11"/>
  <c r="I215" i="11"/>
  <c r="K24" i="11"/>
  <c r="K61" i="11"/>
  <c r="K73" i="11"/>
  <c r="K83" i="11"/>
  <c r="K93" i="11"/>
  <c r="K105" i="11"/>
  <c r="K115" i="11"/>
  <c r="K125" i="11"/>
  <c r="K137" i="11"/>
  <c r="K147" i="11"/>
  <c r="K157" i="11"/>
  <c r="K167" i="11"/>
  <c r="K177" i="11"/>
  <c r="K186" i="11"/>
  <c r="K195" i="11"/>
  <c r="K204" i="11"/>
  <c r="K213" i="11"/>
  <c r="K50" i="11"/>
  <c r="K74" i="11"/>
  <c r="K95" i="11"/>
  <c r="K116" i="11"/>
  <c r="K138" i="11"/>
  <c r="K196" i="11"/>
  <c r="K65" i="11"/>
  <c r="K149" i="11"/>
  <c r="K197" i="11"/>
  <c r="I20" i="11"/>
  <c r="I51" i="11"/>
  <c r="I81" i="11"/>
  <c r="I107" i="11"/>
  <c r="I137" i="11"/>
  <c r="I167" i="11"/>
  <c r="I192" i="11"/>
  <c r="I217" i="11"/>
  <c r="K10" i="11"/>
  <c r="K25" i="11"/>
  <c r="K40" i="11"/>
  <c r="K63" i="11"/>
  <c r="K84" i="11"/>
  <c r="K106" i="11"/>
  <c r="K127" i="11"/>
  <c r="K187" i="11"/>
  <c r="K75" i="11"/>
  <c r="K129" i="11"/>
  <c r="K170" i="11"/>
  <c r="K206" i="11"/>
  <c r="I29" i="11"/>
  <c r="I61" i="11"/>
  <c r="I86" i="11"/>
  <c r="I117" i="11"/>
  <c r="I145" i="11"/>
  <c r="I200" i="11"/>
  <c r="K42" i="11"/>
  <c r="K87" i="11"/>
  <c r="K3" i="11"/>
  <c r="H531" i="9"/>
  <c r="K630" i="9" a="1"/>
  <c r="K630" i="9" s="1"/>
  <c r="K631" i="9" s="1" a="1"/>
  <c r="K631" i="9" s="1"/>
  <c r="K632" i="9" s="1" a="1"/>
  <c r="K632" i="9" s="1"/>
  <c r="K633" i="9" s="1" a="1"/>
  <c r="K633" i="9" s="1"/>
  <c r="K634" i="9" s="1" a="1"/>
  <c r="K634" i="9" s="1"/>
  <c r="K635" i="9" s="1" a="1"/>
  <c r="K635" i="9" s="1"/>
  <c r="K636" i="9" s="1" a="1"/>
  <c r="K636" i="9" s="1"/>
  <c r="K637" i="9" s="1" a="1"/>
  <c r="K637" i="9" s="1"/>
  <c r="K516" i="9" a="1"/>
  <c r="K516" i="9" s="1"/>
  <c r="K517" i="9" s="1" a="1"/>
  <c r="K517" i="9" s="1"/>
  <c r="K518" i="9" s="1" a="1"/>
  <c r="K518" i="9" s="1"/>
  <c r="K519" i="9" s="1" a="1"/>
  <c r="K519" i="9" s="1"/>
  <c r="K520" i="9" s="1" a="1"/>
  <c r="K520" i="9" s="1"/>
  <c r="K521" i="9" s="1" a="1"/>
  <c r="K521" i="9" s="1"/>
  <c r="K522" i="9" s="1" a="1"/>
  <c r="K522" i="9" s="1"/>
  <c r="K523" i="9" s="1" a="1"/>
  <c r="K523" i="9" s="1"/>
  <c r="K524" i="9" s="1" a="1"/>
  <c r="K524" i="9" s="1"/>
  <c r="K525" i="9" s="1" a="1"/>
  <c r="K525" i="9" s="1"/>
  <c r="K526" i="9" s="1" a="1"/>
  <c r="K526" i="9" s="1"/>
  <c r="K527" i="9" s="1" a="1"/>
  <c r="K527" i="9" s="1"/>
  <c r="K528" i="9" s="1" a="1"/>
  <c r="K528" i="9" s="1"/>
  <c r="K529" i="9" s="1" a="1"/>
  <c r="K529" i="9" s="1"/>
  <c r="K533" i="9" a="1"/>
  <c r="K533" i="9" s="1"/>
  <c r="K534" i="9" s="1" a="1"/>
  <c r="K534" i="9" s="1"/>
  <c r="K535" i="9" s="1" a="1"/>
  <c r="K535" i="9" s="1"/>
  <c r="K536" i="9" s="1" a="1"/>
  <c r="K536" i="9" s="1"/>
  <c r="K537" i="9" s="1" a="1"/>
  <c r="K537" i="9" s="1"/>
  <c r="K538" i="9" s="1" a="1"/>
  <c r="K538" i="9" s="1"/>
  <c r="K539" i="9" s="1" a="1"/>
  <c r="K539" i="9" s="1"/>
  <c r="K540" i="9" s="1" a="1"/>
  <c r="K540" i="9" s="1"/>
  <c r="K541" i="9" s="1" a="1"/>
  <c r="K541" i="9" s="1"/>
  <c r="K542" i="9" s="1" a="1"/>
  <c r="K542" i="9" s="1"/>
  <c r="K543" i="9" s="1" a="1"/>
  <c r="K543" i="9" s="1"/>
  <c r="K544" i="9" s="1" a="1"/>
  <c r="K544" i="9" s="1"/>
  <c r="K545" i="9" s="1" a="1"/>
  <c r="K545" i="9" s="1"/>
  <c r="I7" i="9"/>
  <c r="I15" i="9"/>
  <c r="I23" i="9"/>
  <c r="I31" i="9"/>
  <c r="I39" i="9"/>
  <c r="I47" i="9"/>
  <c r="I55" i="9"/>
  <c r="I63" i="9"/>
  <c r="I71" i="9"/>
  <c r="I79" i="9"/>
  <c r="I87" i="9"/>
  <c r="I96" i="9"/>
  <c r="I104" i="9"/>
  <c r="I113" i="9"/>
  <c r="I122" i="9"/>
  <c r="I130" i="9"/>
  <c r="I138" i="9"/>
  <c r="I146" i="9"/>
  <c r="I154" i="9"/>
  <c r="I162" i="9"/>
  <c r="I170" i="9"/>
  <c r="I178" i="9"/>
  <c r="I186" i="9"/>
  <c r="I194" i="9"/>
  <c r="I202" i="9"/>
  <c r="I210" i="9"/>
  <c r="I218" i="9"/>
  <c r="I226" i="9"/>
  <c r="I234" i="9"/>
  <c r="I242" i="9"/>
  <c r="I250" i="9"/>
  <c r="I258" i="9"/>
  <c r="I266" i="9"/>
  <c r="I274" i="9"/>
  <c r="I282" i="9"/>
  <c r="I290" i="9"/>
  <c r="I298" i="9"/>
  <c r="I306" i="9"/>
  <c r="I314" i="9"/>
  <c r="I322" i="9"/>
  <c r="I330" i="9"/>
  <c r="I338" i="9"/>
  <c r="I346" i="9"/>
  <c r="I354" i="9"/>
  <c r="I362" i="9"/>
  <c r="I370" i="9"/>
  <c r="I378" i="9"/>
  <c r="I386" i="9"/>
  <c r="I394" i="9"/>
  <c r="I402" i="9"/>
  <c r="I410" i="9"/>
  <c r="I418" i="9"/>
  <c r="I426" i="9"/>
  <c r="I434" i="9"/>
  <c r="I442" i="9"/>
  <c r="I450" i="9"/>
  <c r="I458" i="9"/>
  <c r="I466" i="9"/>
  <c r="I474" i="9"/>
  <c r="I482" i="9"/>
  <c r="I490" i="9"/>
  <c r="I498" i="9"/>
  <c r="I506" i="9"/>
  <c r="I514" i="9"/>
  <c r="I522" i="9"/>
  <c r="I530" i="9"/>
  <c r="I538" i="9"/>
  <c r="I546" i="9"/>
  <c r="I554" i="9"/>
  <c r="I562" i="9"/>
  <c r="I570" i="9"/>
  <c r="I578" i="9"/>
  <c r="I586" i="9"/>
  <c r="I594" i="9"/>
  <c r="I602" i="9"/>
  <c r="I610" i="9"/>
  <c r="I618" i="9"/>
  <c r="I626" i="9"/>
  <c r="I8" i="9"/>
  <c r="I16" i="9"/>
  <c r="I24" i="9"/>
  <c r="I32" i="9"/>
  <c r="I40" i="9"/>
  <c r="I48" i="9"/>
  <c r="I56" i="9"/>
  <c r="I64" i="9"/>
  <c r="I72" i="9"/>
  <c r="I80" i="9"/>
  <c r="I88" i="9"/>
  <c r="I97" i="9"/>
  <c r="I105" i="9"/>
  <c r="I114" i="9"/>
  <c r="I123" i="9"/>
  <c r="I131" i="9"/>
  <c r="I139" i="9"/>
  <c r="I147" i="9"/>
  <c r="I155" i="9"/>
  <c r="I163" i="9"/>
  <c r="I171" i="9"/>
  <c r="I179" i="9"/>
  <c r="I187" i="9"/>
  <c r="I195" i="9"/>
  <c r="I203" i="9"/>
  <c r="I211" i="9"/>
  <c r="I219" i="9"/>
  <c r="I227" i="9"/>
  <c r="I235" i="9"/>
  <c r="I243" i="9"/>
  <c r="I251" i="9"/>
  <c r="I259" i="9"/>
  <c r="I267" i="9"/>
  <c r="I275" i="9"/>
  <c r="I283" i="9"/>
  <c r="I291" i="9"/>
  <c r="I299" i="9"/>
  <c r="I307" i="9"/>
  <c r="I315" i="9"/>
  <c r="I323" i="9"/>
  <c r="I331" i="9"/>
  <c r="I339" i="9"/>
  <c r="I347" i="9"/>
  <c r="I355" i="9"/>
  <c r="I363" i="9"/>
  <c r="I371" i="9"/>
  <c r="I379" i="9"/>
  <c r="I387" i="9"/>
  <c r="I395" i="9"/>
  <c r="I403" i="9"/>
  <c r="I411" i="9"/>
  <c r="I419" i="9"/>
  <c r="I427" i="9"/>
  <c r="I435" i="9"/>
  <c r="I443" i="9"/>
  <c r="I451" i="9"/>
  <c r="I459" i="9"/>
  <c r="I467" i="9"/>
  <c r="I475" i="9"/>
  <c r="I483" i="9"/>
  <c r="I491" i="9"/>
  <c r="I499" i="9"/>
  <c r="I507" i="9"/>
  <c r="I515" i="9"/>
  <c r="I523" i="9"/>
  <c r="I531" i="9"/>
  <c r="I539" i="9"/>
  <c r="I547" i="9"/>
  <c r="I555" i="9"/>
  <c r="I563" i="9"/>
  <c r="I571" i="9"/>
  <c r="I579" i="9"/>
  <c r="I587" i="9"/>
  <c r="I595" i="9"/>
  <c r="I603" i="9"/>
  <c r="I611" i="9"/>
  <c r="I619" i="9"/>
  <c r="I627" i="9"/>
  <c r="I635" i="9"/>
  <c r="I643" i="9"/>
  <c r="I651" i="9"/>
  <c r="I659" i="9"/>
  <c r="I667" i="9"/>
  <c r="I9" i="9"/>
  <c r="I17" i="9"/>
  <c r="I25" i="9"/>
  <c r="I33" i="9"/>
  <c r="I41" i="9"/>
  <c r="I49" i="9"/>
  <c r="I57" i="9"/>
  <c r="I65" i="9"/>
  <c r="I73" i="9"/>
  <c r="I81" i="9"/>
  <c r="I89" i="9"/>
  <c r="I98" i="9"/>
  <c r="I106" i="9"/>
  <c r="I115" i="9"/>
  <c r="I124" i="9"/>
  <c r="I132" i="9"/>
  <c r="I140" i="9"/>
  <c r="I148" i="9"/>
  <c r="I156" i="9"/>
  <c r="I164" i="9"/>
  <c r="I172" i="9"/>
  <c r="I180" i="9"/>
  <c r="I188" i="9"/>
  <c r="I196" i="9"/>
  <c r="I204" i="9"/>
  <c r="I212" i="9"/>
  <c r="I220" i="9"/>
  <c r="I228" i="9"/>
  <c r="I236" i="9"/>
  <c r="I244" i="9"/>
  <c r="I252" i="9"/>
  <c r="I260" i="9"/>
  <c r="I268" i="9"/>
  <c r="I276" i="9"/>
  <c r="I284" i="9"/>
  <c r="I292" i="9"/>
  <c r="I300" i="9"/>
  <c r="I308" i="9"/>
  <c r="I316" i="9"/>
  <c r="I324" i="9"/>
  <c r="I332" i="9"/>
  <c r="I340" i="9"/>
  <c r="I348" i="9"/>
  <c r="I356" i="9"/>
  <c r="I364" i="9"/>
  <c r="I372" i="9"/>
  <c r="I380" i="9"/>
  <c r="I388" i="9"/>
  <c r="I396" i="9"/>
  <c r="I404" i="9"/>
  <c r="I412" i="9"/>
  <c r="I420" i="9"/>
  <c r="I428" i="9"/>
  <c r="I436" i="9"/>
  <c r="I444" i="9"/>
  <c r="I452" i="9"/>
  <c r="I460" i="9"/>
  <c r="I468" i="9"/>
  <c r="I476" i="9"/>
  <c r="I484" i="9"/>
  <c r="I492" i="9"/>
  <c r="I500" i="9"/>
  <c r="I508" i="9"/>
  <c r="I516" i="9"/>
  <c r="I524" i="9"/>
  <c r="I532" i="9"/>
  <c r="I540" i="9"/>
  <c r="I548" i="9"/>
  <c r="I556" i="9"/>
  <c r="I564" i="9"/>
  <c r="I572" i="9"/>
  <c r="I580" i="9"/>
  <c r="I588" i="9"/>
  <c r="I596" i="9"/>
  <c r="I604" i="9"/>
  <c r="I612" i="9"/>
  <c r="I620" i="9"/>
  <c r="I628" i="9"/>
  <c r="I636" i="9"/>
  <c r="H9" i="9"/>
  <c r="I10" i="9"/>
  <c r="I21" i="9"/>
  <c r="I35" i="9"/>
  <c r="I46" i="9"/>
  <c r="I60" i="9"/>
  <c r="I74" i="9"/>
  <c r="I85" i="9"/>
  <c r="I100" i="9"/>
  <c r="I112" i="9"/>
  <c r="I127" i="9"/>
  <c r="I141" i="9"/>
  <c r="I152" i="9"/>
  <c r="I166" i="9"/>
  <c r="I177" i="9"/>
  <c r="I191" i="9"/>
  <c r="I205" i="9"/>
  <c r="I216" i="9"/>
  <c r="I230" i="9"/>
  <c r="I241" i="9"/>
  <c r="I255" i="9"/>
  <c r="I269" i="9"/>
  <c r="I280" i="9"/>
  <c r="I294" i="9"/>
  <c r="I305" i="9"/>
  <c r="I319" i="9"/>
  <c r="I333" i="9"/>
  <c r="I344" i="9"/>
  <c r="I358" i="9"/>
  <c r="I369" i="9"/>
  <c r="I383" i="9"/>
  <c r="I397" i="9"/>
  <c r="I408" i="9"/>
  <c r="I422" i="9"/>
  <c r="I433" i="9"/>
  <c r="I447" i="9"/>
  <c r="I461" i="9"/>
  <c r="I472" i="9"/>
  <c r="I486" i="9"/>
  <c r="I497" i="9"/>
  <c r="I511" i="9"/>
  <c r="I525" i="9"/>
  <c r="I536" i="9"/>
  <c r="I550" i="9"/>
  <c r="I561" i="9"/>
  <c r="I575" i="9"/>
  <c r="I589" i="9"/>
  <c r="I600" i="9"/>
  <c r="I614" i="9"/>
  <c r="I625" i="9"/>
  <c r="I638" i="9"/>
  <c r="I647" i="9"/>
  <c r="I656" i="9"/>
  <c r="I665" i="9"/>
  <c r="I674" i="9"/>
  <c r="I12" i="9"/>
  <c r="I26" i="9"/>
  <c r="I37" i="9"/>
  <c r="I51" i="9"/>
  <c r="I62" i="9"/>
  <c r="I76" i="9"/>
  <c r="I90" i="9"/>
  <c r="I102" i="9"/>
  <c r="I118" i="9"/>
  <c r="I129" i="9"/>
  <c r="I143" i="9"/>
  <c r="I157" i="9"/>
  <c r="I168" i="9"/>
  <c r="I182" i="9"/>
  <c r="I193" i="9"/>
  <c r="I207" i="9"/>
  <c r="I221" i="9"/>
  <c r="I232" i="9"/>
  <c r="I246" i="9"/>
  <c r="I257" i="9"/>
  <c r="I271" i="9"/>
  <c r="I285" i="9"/>
  <c r="I296" i="9"/>
  <c r="I310" i="9"/>
  <c r="I321" i="9"/>
  <c r="I335" i="9"/>
  <c r="I349" i="9"/>
  <c r="I360" i="9"/>
  <c r="I374" i="9"/>
  <c r="I385" i="9"/>
  <c r="I399" i="9"/>
  <c r="I413" i="9"/>
  <c r="I424" i="9"/>
  <c r="I438" i="9"/>
  <c r="I449" i="9"/>
  <c r="I463" i="9"/>
  <c r="I477" i="9"/>
  <c r="I488" i="9"/>
  <c r="I502" i="9"/>
  <c r="I513" i="9"/>
  <c r="I527" i="9"/>
  <c r="I541" i="9"/>
  <c r="I552" i="9"/>
  <c r="I566" i="9"/>
  <c r="I577" i="9"/>
  <c r="I591" i="9"/>
  <c r="I605" i="9"/>
  <c r="I616" i="9"/>
  <c r="I630" i="9"/>
  <c r="I640" i="9"/>
  <c r="I649" i="9"/>
  <c r="I658" i="9"/>
  <c r="I668" i="9"/>
  <c r="I676" i="9"/>
  <c r="I13" i="9"/>
  <c r="I19" i="9"/>
  <c r="I36" i="9"/>
  <c r="I53" i="9"/>
  <c r="I69" i="9"/>
  <c r="I86" i="9"/>
  <c r="I108" i="9"/>
  <c r="I125" i="9"/>
  <c r="I142" i="9"/>
  <c r="I159" i="9"/>
  <c r="I175" i="9"/>
  <c r="I192" i="9"/>
  <c r="I209" i="9"/>
  <c r="I225" i="9"/>
  <c r="I245" i="9"/>
  <c r="I262" i="9"/>
  <c r="I278" i="9"/>
  <c r="I295" i="9"/>
  <c r="I312" i="9"/>
  <c r="I328" i="9"/>
  <c r="I345" i="9"/>
  <c r="I365" i="9"/>
  <c r="I381" i="9"/>
  <c r="I398" i="9"/>
  <c r="I415" i="9"/>
  <c r="I431" i="9"/>
  <c r="I448" i="9"/>
  <c r="I465" i="9"/>
  <c r="I481" i="9"/>
  <c r="I501" i="9"/>
  <c r="I518" i="9"/>
  <c r="I534" i="9"/>
  <c r="I551" i="9"/>
  <c r="I568" i="9"/>
  <c r="I584" i="9"/>
  <c r="I601" i="9"/>
  <c r="I621" i="9"/>
  <c r="I634" i="9"/>
  <c r="I648" i="9"/>
  <c r="I661" i="9"/>
  <c r="I672" i="9"/>
  <c r="I20" i="9"/>
  <c r="I38" i="9"/>
  <c r="I54" i="9"/>
  <c r="I70" i="9"/>
  <c r="I91" i="9"/>
  <c r="I109" i="9"/>
  <c r="I126" i="9"/>
  <c r="I144" i="9"/>
  <c r="I160" i="9"/>
  <c r="I176" i="9"/>
  <c r="I197" i="9"/>
  <c r="I213" i="9"/>
  <c r="I229" i="9"/>
  <c r="I247" i="9"/>
  <c r="I263" i="9"/>
  <c r="I279" i="9"/>
  <c r="I297" i="9"/>
  <c r="I313" i="9"/>
  <c r="I329" i="9"/>
  <c r="I350" i="9"/>
  <c r="I366" i="9"/>
  <c r="I382" i="9"/>
  <c r="I400" i="9"/>
  <c r="I416" i="9"/>
  <c r="I432" i="9"/>
  <c r="I453" i="9"/>
  <c r="I469" i="9"/>
  <c r="I485" i="9"/>
  <c r="I503" i="9"/>
  <c r="I519" i="9"/>
  <c r="I535" i="9"/>
  <c r="I553" i="9"/>
  <c r="I569" i="9"/>
  <c r="I585" i="9"/>
  <c r="I606" i="9"/>
  <c r="I622" i="9"/>
  <c r="I637" i="9"/>
  <c r="I650" i="9"/>
  <c r="I662" i="9"/>
  <c r="I673" i="9"/>
  <c r="I4" i="9"/>
  <c r="I22" i="9"/>
  <c r="I42" i="9"/>
  <c r="I58" i="9"/>
  <c r="I75" i="9"/>
  <c r="I92" i="9"/>
  <c r="I110" i="9"/>
  <c r="I128" i="9"/>
  <c r="I145" i="9"/>
  <c r="I161" i="9"/>
  <c r="I181" i="9"/>
  <c r="I198" i="9"/>
  <c r="I214" i="9"/>
  <c r="I231" i="9"/>
  <c r="I248" i="9"/>
  <c r="I264" i="9"/>
  <c r="I281" i="9"/>
  <c r="I301" i="9"/>
  <c r="I317" i="9"/>
  <c r="I334" i="9"/>
  <c r="I351" i="9"/>
  <c r="I367" i="9"/>
  <c r="I384" i="9"/>
  <c r="I401" i="9"/>
  <c r="I417" i="9"/>
  <c r="I437" i="9"/>
  <c r="I454" i="9"/>
  <c r="I470" i="9"/>
  <c r="I487" i="9"/>
  <c r="I504" i="9"/>
  <c r="I520" i="9"/>
  <c r="I537" i="9"/>
  <c r="I557" i="9"/>
  <c r="I573" i="9"/>
  <c r="I590" i="9"/>
  <c r="I607" i="9"/>
  <c r="I623" i="9"/>
  <c r="I639" i="9"/>
  <c r="I652" i="9"/>
  <c r="I663" i="9"/>
  <c r="I675" i="9"/>
  <c r="I5" i="9"/>
  <c r="I27" i="9"/>
  <c r="I43" i="9"/>
  <c r="I59" i="9"/>
  <c r="I77" i="9"/>
  <c r="I93" i="9"/>
  <c r="I111" i="9"/>
  <c r="I133" i="9"/>
  <c r="I149" i="9"/>
  <c r="I165" i="9"/>
  <c r="I183" i="9"/>
  <c r="I199" i="9"/>
  <c r="I215" i="9"/>
  <c r="I233" i="9"/>
  <c r="I249" i="9"/>
  <c r="I265" i="9"/>
  <c r="I286" i="9"/>
  <c r="I302" i="9"/>
  <c r="I318" i="9"/>
  <c r="I336" i="9"/>
  <c r="I352" i="9"/>
  <c r="I368" i="9"/>
  <c r="I389" i="9"/>
  <c r="I405" i="9"/>
  <c r="I421" i="9"/>
  <c r="I439" i="9"/>
  <c r="I455" i="9"/>
  <c r="I471" i="9"/>
  <c r="I489" i="9"/>
  <c r="I505" i="9"/>
  <c r="I521" i="9"/>
  <c r="I542" i="9"/>
  <c r="I558" i="9"/>
  <c r="I574" i="9"/>
  <c r="I592" i="9"/>
  <c r="I608" i="9"/>
  <c r="I624" i="9"/>
  <c r="I641" i="9"/>
  <c r="I653" i="9"/>
  <c r="I664" i="9"/>
  <c r="I6" i="9"/>
  <c r="I28" i="9"/>
  <c r="I44" i="9"/>
  <c r="I61" i="9"/>
  <c r="I78" i="9"/>
  <c r="I95" i="9"/>
  <c r="I117" i="9"/>
  <c r="I134" i="9"/>
  <c r="I150" i="9"/>
  <c r="I167" i="9"/>
  <c r="I184" i="9"/>
  <c r="I200" i="9"/>
  <c r="I217" i="9"/>
  <c r="I237" i="9"/>
  <c r="I253" i="9"/>
  <c r="I270" i="9"/>
  <c r="I287" i="9"/>
  <c r="I303" i="9"/>
  <c r="I320" i="9"/>
  <c r="I337" i="9"/>
  <c r="I353" i="9"/>
  <c r="I373" i="9"/>
  <c r="I390" i="9"/>
  <c r="I406" i="9"/>
  <c r="I423" i="9"/>
  <c r="I440" i="9"/>
  <c r="I456" i="9"/>
  <c r="I473" i="9"/>
  <c r="I493" i="9"/>
  <c r="I509" i="9"/>
  <c r="I526" i="9"/>
  <c r="I543" i="9"/>
  <c r="I559" i="9"/>
  <c r="I576" i="9"/>
  <c r="I593" i="9"/>
  <c r="I609" i="9"/>
  <c r="I629" i="9"/>
  <c r="I642" i="9"/>
  <c r="I654" i="9"/>
  <c r="I666" i="9"/>
  <c r="I11" i="9"/>
  <c r="I29" i="9"/>
  <c r="I45" i="9"/>
  <c r="I66" i="9"/>
  <c r="I82" i="9"/>
  <c r="I99" i="9"/>
  <c r="I119" i="9"/>
  <c r="I135" i="9"/>
  <c r="I151" i="9"/>
  <c r="I169" i="9"/>
  <c r="I185" i="9"/>
  <c r="I201" i="9"/>
  <c r="I222" i="9"/>
  <c r="I238" i="9"/>
  <c r="I254" i="9"/>
  <c r="I272" i="9"/>
  <c r="I288" i="9"/>
  <c r="I304" i="9"/>
  <c r="I325" i="9"/>
  <c r="I341" i="9"/>
  <c r="I357" i="9"/>
  <c r="I375" i="9"/>
  <c r="I391" i="9"/>
  <c r="I407" i="9"/>
  <c r="I425" i="9"/>
  <c r="I441" i="9"/>
  <c r="I457" i="9"/>
  <c r="I478" i="9"/>
  <c r="I494" i="9"/>
  <c r="I510" i="9"/>
  <c r="I528" i="9"/>
  <c r="I544" i="9"/>
  <c r="I560" i="9"/>
  <c r="I581" i="9"/>
  <c r="I597" i="9"/>
  <c r="I613" i="9"/>
  <c r="I631" i="9"/>
  <c r="I644" i="9"/>
  <c r="I655" i="9"/>
  <c r="I669" i="9"/>
  <c r="I14" i="9"/>
  <c r="I30" i="9"/>
  <c r="I50" i="9"/>
  <c r="I67" i="9"/>
  <c r="I83" i="9"/>
  <c r="I101" i="9"/>
  <c r="I120" i="9"/>
  <c r="I136" i="9"/>
  <c r="I153" i="9"/>
  <c r="I173" i="9"/>
  <c r="I189" i="9"/>
  <c r="I206" i="9"/>
  <c r="I223" i="9"/>
  <c r="I239" i="9"/>
  <c r="I256" i="9"/>
  <c r="I273" i="9"/>
  <c r="I289" i="9"/>
  <c r="I309" i="9"/>
  <c r="I326" i="9"/>
  <c r="I342" i="9"/>
  <c r="I359" i="9"/>
  <c r="I376" i="9"/>
  <c r="I392" i="9"/>
  <c r="I409" i="9"/>
  <c r="I429" i="9"/>
  <c r="I445" i="9"/>
  <c r="I462" i="9"/>
  <c r="I479" i="9"/>
  <c r="I495" i="9"/>
  <c r="I512" i="9"/>
  <c r="I529" i="9"/>
  <c r="I545" i="9"/>
  <c r="I565" i="9"/>
  <c r="I582" i="9"/>
  <c r="I598" i="9"/>
  <c r="I615" i="9"/>
  <c r="I632" i="9"/>
  <c r="I645" i="9"/>
  <c r="I657" i="9"/>
  <c r="I670" i="9"/>
  <c r="I121" i="9"/>
  <c r="I261" i="9"/>
  <c r="I393" i="9"/>
  <c r="I533" i="9"/>
  <c r="I660" i="9"/>
  <c r="I137" i="9"/>
  <c r="I277" i="9"/>
  <c r="I414" i="9"/>
  <c r="I549" i="9"/>
  <c r="I671" i="9"/>
  <c r="I18" i="9"/>
  <c r="I158" i="9"/>
  <c r="I293" i="9"/>
  <c r="I430" i="9"/>
  <c r="I567" i="9"/>
  <c r="I52" i="9"/>
  <c r="I190" i="9"/>
  <c r="I327" i="9"/>
  <c r="I464" i="9"/>
  <c r="I599" i="9"/>
  <c r="I68" i="9"/>
  <c r="I208" i="9"/>
  <c r="I343" i="9"/>
  <c r="I480" i="9"/>
  <c r="I617" i="9"/>
  <c r="I311" i="9"/>
  <c r="I646" i="9"/>
  <c r="I361" i="9"/>
  <c r="I34" i="9"/>
  <c r="I377" i="9"/>
  <c r="I84" i="9"/>
  <c r="I446" i="9"/>
  <c r="I103" i="9"/>
  <c r="I496" i="9"/>
  <c r="I174" i="9"/>
  <c r="I517" i="9"/>
  <c r="I224" i="9"/>
  <c r="I583" i="9"/>
  <c r="I240" i="9"/>
  <c r="I633" i="9"/>
  <c r="M10" i="9"/>
  <c r="M4" i="9"/>
  <c r="K98" i="9" a="1"/>
  <c r="K98" i="9" s="1"/>
  <c r="K99" i="9" s="1" a="1"/>
  <c r="K99" i="9" s="1"/>
  <c r="K100" i="9" s="1" a="1"/>
  <c r="K100" i="9" s="1"/>
  <c r="K101" i="9" s="1" a="1"/>
  <c r="K101" i="9" s="1"/>
  <c r="K102" i="9" s="1" a="1"/>
  <c r="K102" i="9" s="1"/>
  <c r="K103" i="9" s="1" a="1"/>
  <c r="K103" i="9" s="1"/>
  <c r="K104" i="9" s="1" a="1"/>
  <c r="K104" i="9" s="1"/>
  <c r="K105" i="9" s="1" a="1"/>
  <c r="K105" i="9" s="1"/>
  <c r="K106" i="9" s="1" a="1"/>
  <c r="K106" i="9" s="1"/>
  <c r="K107" i="9" s="1" a="1"/>
  <c r="K107" i="9" s="1"/>
  <c r="K170" i="9" a="1"/>
  <c r="K170" i="9" s="1"/>
  <c r="K171" i="9" s="1" a="1"/>
  <c r="K171" i="9" s="1"/>
  <c r="K172" i="9" s="1" a="1"/>
  <c r="K172" i="9" s="1"/>
  <c r="K173" i="9" s="1" a="1"/>
  <c r="K173" i="9" s="1"/>
  <c r="K174" i="9" s="1" a="1"/>
  <c r="K174" i="9" s="1"/>
  <c r="K175" i="9" s="1" a="1"/>
  <c r="K175" i="9" s="1"/>
  <c r="K176" i="9" s="1" a="1"/>
  <c r="K176" i="9" s="1"/>
  <c r="K177" i="9" s="1" a="1"/>
  <c r="K177" i="9" s="1"/>
  <c r="K178" i="9" s="1" a="1"/>
  <c r="K178" i="9" s="1"/>
  <c r="K179" i="9" s="1" a="1"/>
  <c r="K179" i="9" s="1"/>
  <c r="K180" i="9" s="1" a="1"/>
  <c r="K180" i="9" s="1"/>
  <c r="M5" i="9"/>
  <c r="M9" i="9"/>
  <c r="H661" i="9"/>
  <c r="H652" i="9"/>
  <c r="H628" i="9"/>
  <c r="H492" i="9"/>
  <c r="H380" i="9"/>
  <c r="H69" i="9"/>
  <c r="H426" i="9"/>
  <c r="H168" i="9"/>
  <c r="H393" i="9"/>
  <c r="H591" i="9"/>
  <c r="H362" i="9"/>
  <c r="H514" i="9"/>
  <c r="H42" i="9"/>
  <c r="H673" i="9"/>
  <c r="H469" i="9"/>
  <c r="H327" i="9"/>
  <c r="H616" i="9"/>
  <c r="H568" i="9"/>
  <c r="H440" i="9"/>
  <c r="H344" i="9"/>
  <c r="I3" i="11"/>
  <c r="I2" i="11"/>
  <c r="K2" i="11"/>
  <c r="M2" i="9"/>
  <c r="M3" i="9"/>
  <c r="I3" i="9"/>
  <c r="I2" i="9"/>
  <c r="K94" i="9" l="1" a="1"/>
  <c r="K94" i="9" s="1"/>
  <c r="K95" i="9" s="1" a="1"/>
  <c r="K95" i="9" s="1"/>
  <c r="K116" i="9" a="1"/>
  <c r="K116" i="9" s="1"/>
  <c r="K117" i="9" s="1" a="1"/>
  <c r="K117" i="9" s="1"/>
  <c r="L119" i="9" s="1"/>
  <c r="H1893" i="9"/>
  <c r="K402" i="9" a="1"/>
  <c r="K402" i="9" s="1"/>
  <c r="K403" i="9" s="1" a="1"/>
  <c r="K403" i="9" s="1"/>
  <c r="K404" i="9" s="1" a="1"/>
  <c r="K404" i="9" s="1"/>
  <c r="K405" i="9" s="1" a="1"/>
  <c r="K405" i="9" s="1"/>
  <c r="K406" i="9" s="1" a="1"/>
  <c r="K406" i="9" s="1"/>
  <c r="K407" i="9" s="1" a="1"/>
  <c r="K407" i="9" s="1"/>
  <c r="K408" i="9" s="1" a="1"/>
  <c r="K408" i="9" s="1"/>
  <c r="K409" i="9" s="1" a="1"/>
  <c r="K409" i="9" s="1"/>
  <c r="K410" i="9" s="1" a="1"/>
  <c r="K410" i="9" s="1"/>
  <c r="L616" i="9"/>
  <c r="M11" i="9"/>
  <c r="L255" i="9"/>
  <c r="M12" i="9"/>
  <c r="K14" i="9" a="1"/>
  <c r="K14" i="9" s="1"/>
  <c r="L682" i="9"/>
  <c r="L312" i="9"/>
  <c r="M13" i="9"/>
  <c r="L440" i="9"/>
  <c r="L222" i="9"/>
  <c r="L205" i="9"/>
  <c r="L652" i="9"/>
  <c r="L274" i="9"/>
  <c r="L628" i="9"/>
  <c r="L531" i="9"/>
  <c r="L56" i="9"/>
  <c r="L547" i="9"/>
  <c r="L109" i="9"/>
  <c r="L362" i="9"/>
  <c r="L426" i="9"/>
  <c r="L380" i="9"/>
  <c r="L291" i="9"/>
  <c r="K584" i="9" a="1"/>
  <c r="K584" i="9" s="1"/>
  <c r="K585" i="9" s="1" a="1"/>
  <c r="K585" i="9" s="1"/>
  <c r="K586" i="9" s="1" a="1"/>
  <c r="K586" i="9" s="1"/>
  <c r="K587" i="9" s="1" a="1"/>
  <c r="K587" i="9" s="1"/>
  <c r="K588" i="9" s="1" a="1"/>
  <c r="K588" i="9" s="1"/>
  <c r="K589" i="9" s="1" a="1"/>
  <c r="K589" i="9" s="1"/>
  <c r="L182" i="9"/>
  <c r="L639" i="9"/>
  <c r="L29" i="9"/>
  <c r="L327" i="9"/>
  <c r="L469" i="9"/>
  <c r="L135" i="9"/>
  <c r="L492" i="9"/>
  <c r="L301" i="9"/>
  <c r="L42" i="9"/>
  <c r="L344" i="9"/>
  <c r="L69" i="9"/>
  <c r="L514" i="9"/>
  <c r="L458" i="9"/>
  <c r="L244" i="9"/>
  <c r="L661" i="9"/>
  <c r="L393" i="9"/>
  <c r="L82" i="9"/>
  <c r="L568" i="9"/>
  <c r="L168" i="9"/>
  <c r="L673" i="9"/>
  <c r="L96" i="9" l="1"/>
  <c r="L412" i="9"/>
  <c r="K15" i="9" a="1"/>
  <c r="K15" i="9" s="1"/>
  <c r="M14" i="9"/>
  <c r="L591" i="9"/>
  <c r="K16" i="9" l="1" a="1"/>
  <c r="K16" i="9" s="1"/>
  <c r="K17" i="9" s="1" a="1"/>
  <c r="K17" i="9" s="1"/>
  <c r="M17" i="9" s="1"/>
  <c r="M15" i="9"/>
  <c r="K18" i="9" l="1" a="1"/>
  <c r="K18" i="9" s="1"/>
  <c r="M107" i="9" s="1"/>
  <c r="M16" i="9"/>
  <c r="M94" i="9" l="1"/>
  <c r="M1177" i="9"/>
  <c r="M1890" i="9"/>
  <c r="M116" i="9"/>
  <c r="K1893" i="9"/>
  <c r="M1891" i="9"/>
  <c r="M1892" i="9"/>
  <c r="M1888" i="9"/>
  <c r="M1883" i="9"/>
  <c r="M1882" i="9"/>
  <c r="M1884" i="9"/>
  <c r="M1881" i="9"/>
  <c r="M1886" i="9"/>
  <c r="M1885" i="9"/>
  <c r="M1887" i="9"/>
  <c r="M1889" i="9"/>
  <c r="M1879" i="9"/>
  <c r="M1880" i="9"/>
  <c r="M1878" i="9"/>
  <c r="M1876" i="9"/>
  <c r="M1877" i="9"/>
  <c r="M1874" i="9"/>
  <c r="M1875" i="9"/>
  <c r="M1865" i="9"/>
  <c r="M1873" i="9"/>
  <c r="M1867" i="9"/>
  <c r="M1868" i="9"/>
  <c r="M1870" i="9"/>
  <c r="M1866" i="9"/>
  <c r="M1864" i="9"/>
  <c r="M1869" i="9"/>
  <c r="M1862" i="9"/>
  <c r="M1872" i="9"/>
  <c r="M1871" i="9"/>
  <c r="M1861" i="9"/>
  <c r="M1860" i="9"/>
  <c r="M1863" i="9"/>
  <c r="M1856" i="9"/>
  <c r="M1857" i="9"/>
  <c r="M1858" i="9"/>
  <c r="M1859" i="9"/>
  <c r="M1851" i="9"/>
  <c r="M1854" i="9"/>
  <c r="M1849" i="9"/>
  <c r="M1850" i="9"/>
  <c r="M1852" i="9"/>
  <c r="M1848" i="9"/>
  <c r="M1855" i="9"/>
  <c r="M1847" i="9"/>
  <c r="M1846" i="9"/>
  <c r="M1853" i="9"/>
  <c r="M1845" i="9"/>
  <c r="M1844" i="9"/>
  <c r="M1842" i="9"/>
  <c r="M1841" i="9"/>
  <c r="M1843" i="9"/>
  <c r="M1839" i="9"/>
  <c r="M1840" i="9"/>
  <c r="M1838" i="9"/>
  <c r="M1836" i="9"/>
  <c r="M1835" i="9"/>
  <c r="M1837" i="9"/>
  <c r="M1833" i="9"/>
  <c r="M1834" i="9"/>
  <c r="M1831" i="9"/>
  <c r="M1832" i="9"/>
  <c r="M1829" i="9"/>
  <c r="M1830" i="9"/>
  <c r="M1827" i="9"/>
  <c r="M1828" i="9"/>
  <c r="M1825" i="9"/>
  <c r="M1826" i="9"/>
  <c r="M1823" i="9"/>
  <c r="M1824" i="9"/>
  <c r="M1821" i="9"/>
  <c r="M1822" i="9"/>
  <c r="M1819" i="9"/>
  <c r="M1820" i="9"/>
  <c r="M1817" i="9"/>
  <c r="M1818" i="9"/>
  <c r="M1815" i="9"/>
  <c r="M1816" i="9"/>
  <c r="M1813" i="9"/>
  <c r="M1814" i="9"/>
  <c r="M1811" i="9"/>
  <c r="M1812" i="9"/>
  <c r="M1809" i="9"/>
  <c r="M1810" i="9"/>
  <c r="M1807" i="9"/>
  <c r="M1808" i="9"/>
  <c r="M1805" i="9"/>
  <c r="M1806" i="9"/>
  <c r="M1803" i="9"/>
  <c r="M1804" i="9"/>
  <c r="M1801" i="9"/>
  <c r="M1802" i="9"/>
  <c r="M1799" i="9"/>
  <c r="M1800" i="9"/>
  <c r="M1797" i="9"/>
  <c r="M1798" i="9"/>
  <c r="M1795" i="9"/>
  <c r="M1796" i="9"/>
  <c r="M1793" i="9"/>
  <c r="M1794" i="9"/>
  <c r="M1791" i="9"/>
  <c r="M1792" i="9"/>
  <c r="M1789" i="9"/>
  <c r="M1790" i="9"/>
  <c r="M1787" i="9"/>
  <c r="M1788" i="9"/>
  <c r="M1785" i="9"/>
  <c r="M1786" i="9"/>
  <c r="M1783" i="9"/>
  <c r="M1784" i="9"/>
  <c r="M1781" i="9"/>
  <c r="M1782" i="9"/>
  <c r="M1779" i="9"/>
  <c r="M1780" i="9"/>
  <c r="M1777" i="9"/>
  <c r="M1778" i="9"/>
  <c r="M1775" i="9"/>
  <c r="M1776" i="9"/>
  <c r="M1773" i="9"/>
  <c r="M1774" i="9"/>
  <c r="M1771" i="9"/>
  <c r="M1772" i="9"/>
  <c r="M1769" i="9"/>
  <c r="M1770" i="9"/>
  <c r="M1767" i="9"/>
  <c r="M1768" i="9"/>
  <c r="M1765" i="9"/>
  <c r="M1766" i="9"/>
  <c r="M1763" i="9"/>
  <c r="M1764" i="9"/>
  <c r="M1761" i="9"/>
  <c r="M1762" i="9"/>
  <c r="M1759" i="9"/>
  <c r="M1760" i="9"/>
  <c r="M1757" i="9"/>
  <c r="M1758" i="9"/>
  <c r="M1755" i="9"/>
  <c r="M1756" i="9"/>
  <c r="M1753" i="9"/>
  <c r="M1754" i="9"/>
  <c r="M1751" i="9"/>
  <c r="M1752" i="9"/>
  <c r="M1749" i="9"/>
  <c r="M1750" i="9"/>
  <c r="M1747" i="9"/>
  <c r="M1748" i="9"/>
  <c r="M1745" i="9"/>
  <c r="M1746" i="9"/>
  <c r="M1743" i="9"/>
  <c r="M1744" i="9"/>
  <c r="M1741" i="9"/>
  <c r="M1742" i="9"/>
  <c r="M1739" i="9"/>
  <c r="M1740" i="9"/>
  <c r="M1737" i="9"/>
  <c r="M1738" i="9"/>
  <c r="M1735" i="9"/>
  <c r="M1736" i="9"/>
  <c r="M1733" i="9"/>
  <c r="M1734" i="9"/>
  <c r="M1731" i="9"/>
  <c r="M1732" i="9"/>
  <c r="M1729" i="9"/>
  <c r="M1730" i="9"/>
  <c r="M1727" i="9"/>
  <c r="M1728" i="9"/>
  <c r="M1725" i="9"/>
  <c r="M1726" i="9"/>
  <c r="M1723" i="9"/>
  <c r="M1724" i="9"/>
  <c r="M1721" i="9"/>
  <c r="M1722" i="9"/>
  <c r="M1719" i="9"/>
  <c r="M1720" i="9"/>
  <c r="M1717" i="9"/>
  <c r="M1718" i="9"/>
  <c r="M1715" i="9"/>
  <c r="M1716" i="9"/>
  <c r="M1713" i="9"/>
  <c r="M1714" i="9"/>
  <c r="M1711" i="9"/>
  <c r="M1712" i="9"/>
  <c r="M1709" i="9"/>
  <c r="M1710" i="9"/>
  <c r="M1707" i="9"/>
  <c r="M1708" i="9"/>
  <c r="M1705" i="9"/>
  <c r="M1706" i="9"/>
  <c r="M1703" i="9"/>
  <c r="M1704" i="9"/>
  <c r="M1701" i="9"/>
  <c r="M1702" i="9"/>
  <c r="M1699" i="9"/>
  <c r="M1700" i="9"/>
  <c r="M1697" i="9"/>
  <c r="M1698" i="9"/>
  <c r="M1695" i="9"/>
  <c r="M1696" i="9"/>
  <c r="M1693" i="9"/>
  <c r="M1694" i="9"/>
  <c r="M1691" i="9"/>
  <c r="M1692" i="9"/>
  <c r="M1689" i="9"/>
  <c r="M1690" i="9"/>
  <c r="M1687" i="9"/>
  <c r="M1688" i="9"/>
  <c r="M1685" i="9"/>
  <c r="M1686" i="9"/>
  <c r="M1683" i="9"/>
  <c r="M1684" i="9"/>
  <c r="M1681" i="9"/>
  <c r="M1682" i="9"/>
  <c r="M1679" i="9"/>
  <c r="M1680" i="9"/>
  <c r="M1677" i="9"/>
  <c r="M1678" i="9"/>
  <c r="M1675" i="9"/>
  <c r="M1676" i="9"/>
  <c r="M1673" i="9"/>
  <c r="M1674" i="9"/>
  <c r="M1671" i="9"/>
  <c r="M1672" i="9"/>
  <c r="M1669" i="9"/>
  <c r="M1670" i="9"/>
  <c r="M1667" i="9"/>
  <c r="M1668" i="9"/>
  <c r="M1665" i="9"/>
  <c r="M1666" i="9"/>
  <c r="M1663" i="9"/>
  <c r="M1664" i="9"/>
  <c r="M1661" i="9"/>
  <c r="M1662" i="9"/>
  <c r="M1659" i="9"/>
  <c r="M1660" i="9"/>
  <c r="M1657" i="9"/>
  <c r="M1658" i="9"/>
  <c r="M1655" i="9"/>
  <c r="M1656" i="9"/>
  <c r="M1653" i="9"/>
  <c r="M1654" i="9"/>
  <c r="M1651" i="9"/>
  <c r="M1652" i="9"/>
  <c r="M1649" i="9"/>
  <c r="M1650" i="9"/>
  <c r="M1647" i="9"/>
  <c r="M1648" i="9"/>
  <c r="M1645" i="9"/>
  <c r="M1646" i="9"/>
  <c r="M1643" i="9"/>
  <c r="M1644" i="9"/>
  <c r="M1641" i="9"/>
  <c r="M1642" i="9"/>
  <c r="M1639" i="9"/>
  <c r="M1640" i="9"/>
  <c r="M1637" i="9"/>
  <c r="M1638" i="9"/>
  <c r="M1635" i="9"/>
  <c r="M1636" i="9"/>
  <c r="M1633" i="9"/>
  <c r="M1634" i="9"/>
  <c r="M1631" i="9"/>
  <c r="M1632" i="9"/>
  <c r="M1629" i="9"/>
  <c r="M1630" i="9"/>
  <c r="M1627" i="9"/>
  <c r="M1628" i="9"/>
  <c r="M1625" i="9"/>
  <c r="M1626" i="9"/>
  <c r="M1623" i="9"/>
  <c r="M1624" i="9"/>
  <c r="M1621" i="9"/>
  <c r="M1622" i="9"/>
  <c r="M1619" i="9"/>
  <c r="M1620" i="9"/>
  <c r="M1617" i="9"/>
  <c r="M1618" i="9"/>
  <c r="M1615" i="9"/>
  <c r="M1616" i="9"/>
  <c r="M1613" i="9"/>
  <c r="M1614" i="9"/>
  <c r="M1611" i="9"/>
  <c r="M1612" i="9"/>
  <c r="M1609" i="9"/>
  <c r="M1610" i="9"/>
  <c r="M1607" i="9"/>
  <c r="M1608" i="9"/>
  <c r="M1605" i="9"/>
  <c r="M1606" i="9"/>
  <c r="M1603" i="9"/>
  <c r="M1604" i="9"/>
  <c r="M1601" i="9"/>
  <c r="M1602" i="9"/>
  <c r="M1599" i="9"/>
  <c r="M1600" i="9"/>
  <c r="M1597" i="9"/>
  <c r="M1598" i="9"/>
  <c r="M1595" i="9"/>
  <c r="M1596" i="9"/>
  <c r="M1593" i="9"/>
  <c r="M1594" i="9"/>
  <c r="M1591" i="9"/>
  <c r="M1592" i="9"/>
  <c r="M1589" i="9"/>
  <c r="M1590" i="9"/>
  <c r="M1587" i="9"/>
  <c r="M1588" i="9"/>
  <c r="M1585" i="9"/>
  <c r="M1586" i="9"/>
  <c r="M1583" i="9"/>
  <c r="M1584" i="9"/>
  <c r="M1581" i="9"/>
  <c r="M1582" i="9"/>
  <c r="M1579" i="9"/>
  <c r="M1580" i="9"/>
  <c r="M1577" i="9"/>
  <c r="M1578" i="9"/>
  <c r="M1575" i="9"/>
  <c r="M1576" i="9"/>
  <c r="M1573" i="9"/>
  <c r="M1574" i="9"/>
  <c r="M1571" i="9"/>
  <c r="M1572" i="9"/>
  <c r="M1569" i="9"/>
  <c r="M1570" i="9"/>
  <c r="M1567" i="9"/>
  <c r="M1568" i="9"/>
  <c r="M1565" i="9"/>
  <c r="M1566" i="9"/>
  <c r="M1563" i="9"/>
  <c r="M1564" i="9"/>
  <c r="M1561" i="9"/>
  <c r="M1562" i="9"/>
  <c r="M1559" i="9"/>
  <c r="M1560" i="9"/>
  <c r="M1557" i="9"/>
  <c r="M1558" i="9"/>
  <c r="M1555" i="9"/>
  <c r="M1556" i="9"/>
  <c r="M1553" i="9"/>
  <c r="M1554" i="9"/>
  <c r="M1551" i="9"/>
  <c r="M1552" i="9"/>
  <c r="M1549" i="9"/>
  <c r="M1550" i="9"/>
  <c r="M1547" i="9"/>
  <c r="M1548" i="9"/>
  <c r="M1545" i="9"/>
  <c r="M1546" i="9"/>
  <c r="M1543" i="9"/>
  <c r="M1544" i="9"/>
  <c r="M1541" i="9"/>
  <c r="M1542" i="9"/>
  <c r="M1539" i="9"/>
  <c r="M1540" i="9"/>
  <c r="M1537" i="9"/>
  <c r="M1538" i="9"/>
  <c r="M1535" i="9"/>
  <c r="M1536" i="9"/>
  <c r="M1533" i="9"/>
  <c r="M1534" i="9"/>
  <c r="M1531" i="9"/>
  <c r="M1532" i="9"/>
  <c r="M1529" i="9"/>
  <c r="M1530" i="9"/>
  <c r="M1527" i="9"/>
  <c r="M1528" i="9"/>
  <c r="M1525" i="9"/>
  <c r="M1526" i="9"/>
  <c r="M1523" i="9"/>
  <c r="M1524" i="9"/>
  <c r="M1521" i="9"/>
  <c r="M1522" i="9"/>
  <c r="M1519" i="9"/>
  <c r="M1520" i="9"/>
  <c r="M1517" i="9"/>
  <c r="M1518" i="9"/>
  <c r="M1515" i="9"/>
  <c r="M1516" i="9"/>
  <c r="M1513" i="9"/>
  <c r="M1514" i="9"/>
  <c r="M1511" i="9"/>
  <c r="M1512" i="9"/>
  <c r="M1509" i="9"/>
  <c r="M1510" i="9"/>
  <c r="M1507" i="9"/>
  <c r="M1508" i="9"/>
  <c r="M1505" i="9"/>
  <c r="M1506" i="9"/>
  <c r="M1503" i="9"/>
  <c r="M1504" i="9"/>
  <c r="M1501" i="9"/>
  <c r="M1502" i="9"/>
  <c r="M1499" i="9"/>
  <c r="M1500" i="9"/>
  <c r="M1497" i="9"/>
  <c r="M1498" i="9"/>
  <c r="M1495" i="9"/>
  <c r="M1496" i="9"/>
  <c r="M1493" i="9"/>
  <c r="M1494" i="9"/>
  <c r="M1491" i="9"/>
  <c r="M1492" i="9"/>
  <c r="M1489" i="9"/>
  <c r="M1490" i="9"/>
  <c r="M1487" i="9"/>
  <c r="M1488" i="9"/>
  <c r="M1485" i="9"/>
  <c r="M1486" i="9"/>
  <c r="M1483" i="9"/>
  <c r="M1484" i="9"/>
  <c r="M1481" i="9"/>
  <c r="M1482" i="9"/>
  <c r="M1479" i="9"/>
  <c r="M1480" i="9"/>
  <c r="M1477" i="9"/>
  <c r="M1478" i="9"/>
  <c r="M1475" i="9"/>
  <c r="M1476" i="9"/>
  <c r="M1473" i="9"/>
  <c r="M1474" i="9"/>
  <c r="M1471" i="9"/>
  <c r="M1472" i="9"/>
  <c r="M1469" i="9"/>
  <c r="M1470" i="9"/>
  <c r="M1467" i="9"/>
  <c r="M1468" i="9"/>
  <c r="M1465" i="9"/>
  <c r="M1466" i="9"/>
  <c r="M1463" i="9"/>
  <c r="M1464" i="9"/>
  <c r="M1461" i="9"/>
  <c r="M1462" i="9"/>
  <c r="M1459" i="9"/>
  <c r="M1460" i="9"/>
  <c r="M1457" i="9"/>
  <c r="M1458" i="9"/>
  <c r="M1455" i="9"/>
  <c r="M1456" i="9"/>
  <c r="M1453" i="9"/>
  <c r="M1454" i="9"/>
  <c r="M1451" i="9"/>
  <c r="M1452" i="9"/>
  <c r="M1449" i="9"/>
  <c r="M1450" i="9"/>
  <c r="M1447" i="9"/>
  <c r="M1448" i="9"/>
  <c r="M1445" i="9"/>
  <c r="M1446" i="9"/>
  <c r="M1443" i="9"/>
  <c r="M1444" i="9"/>
  <c r="M1441" i="9"/>
  <c r="M1442" i="9"/>
  <c r="M1439" i="9"/>
  <c r="M1440" i="9"/>
  <c r="M1437" i="9"/>
  <c r="M1438" i="9"/>
  <c r="M1435" i="9"/>
  <c r="M1436" i="9"/>
  <c r="M1433" i="9"/>
  <c r="M1434" i="9"/>
  <c r="M1431" i="9"/>
  <c r="M1432" i="9"/>
  <c r="M1429" i="9"/>
  <c r="M1430" i="9"/>
  <c r="M1427" i="9"/>
  <c r="M1428" i="9"/>
  <c r="M1425" i="9"/>
  <c r="M1426" i="9"/>
  <c r="M1423" i="9"/>
  <c r="M1424" i="9"/>
  <c r="M1421" i="9"/>
  <c r="M1422" i="9"/>
  <c r="M1419" i="9"/>
  <c r="M1420" i="9"/>
  <c r="M1417" i="9"/>
  <c r="M1418" i="9"/>
  <c r="M1415" i="9"/>
  <c r="M1416" i="9"/>
  <c r="M1413" i="9"/>
  <c r="M1414" i="9"/>
  <c r="M1411" i="9"/>
  <c r="M1412" i="9"/>
  <c r="M1409" i="9"/>
  <c r="M1410" i="9"/>
  <c r="M1407" i="9"/>
  <c r="M1408" i="9"/>
  <c r="M1405" i="9"/>
  <c r="M1406" i="9"/>
  <c r="M1403" i="9"/>
  <c r="M1404" i="9"/>
  <c r="M1401" i="9"/>
  <c r="M1402" i="9"/>
  <c r="M1399" i="9"/>
  <c r="M1400" i="9"/>
  <c r="M1397" i="9"/>
  <c r="M1398" i="9"/>
  <c r="M1395" i="9"/>
  <c r="M1396" i="9"/>
  <c r="M1393" i="9"/>
  <c r="M1394" i="9"/>
  <c r="M1391" i="9"/>
  <c r="M1392" i="9"/>
  <c r="M1389" i="9"/>
  <c r="M1390" i="9"/>
  <c r="M1387" i="9"/>
  <c r="M1388" i="9"/>
  <c r="M1385" i="9"/>
  <c r="M1386" i="9"/>
  <c r="M1383" i="9"/>
  <c r="M1384" i="9"/>
  <c r="M1381" i="9"/>
  <c r="M1382" i="9"/>
  <c r="M1379" i="9"/>
  <c r="M1380" i="9"/>
  <c r="M1377" i="9"/>
  <c r="M1378" i="9"/>
  <c r="M1375" i="9"/>
  <c r="M1376" i="9"/>
  <c r="M1373" i="9"/>
  <c r="M1374" i="9"/>
  <c r="M1371" i="9"/>
  <c r="M1372" i="9"/>
  <c r="M1369" i="9"/>
  <c r="M1370" i="9"/>
  <c r="M1367" i="9"/>
  <c r="M1368" i="9"/>
  <c r="M1365" i="9"/>
  <c r="M1366" i="9"/>
  <c r="M1363" i="9"/>
  <c r="M1364" i="9"/>
  <c r="M1361" i="9"/>
  <c r="M1362" i="9"/>
  <c r="M1359" i="9"/>
  <c r="M1360" i="9"/>
  <c r="M1357" i="9"/>
  <c r="M1358" i="9"/>
  <c r="M1355" i="9"/>
  <c r="M1356" i="9"/>
  <c r="M1353" i="9"/>
  <c r="M1354" i="9"/>
  <c r="M1351" i="9"/>
  <c r="M1352" i="9"/>
  <c r="M1349" i="9"/>
  <c r="M1350" i="9"/>
  <c r="M1347" i="9"/>
  <c r="M1348" i="9"/>
  <c r="M1345" i="9"/>
  <c r="M1346" i="9"/>
  <c r="M1343" i="9"/>
  <c r="M1344" i="9"/>
  <c r="M1341" i="9"/>
  <c r="M1342" i="9"/>
  <c r="M1339" i="9"/>
  <c r="M1340" i="9"/>
  <c r="M1337" i="9"/>
  <c r="M1338" i="9"/>
  <c r="M1335" i="9"/>
  <c r="M1336" i="9"/>
  <c r="M1333" i="9"/>
  <c r="M1334" i="9"/>
  <c r="M1331" i="9"/>
  <c r="M1332" i="9"/>
  <c r="M1329" i="9"/>
  <c r="M1330" i="9"/>
  <c r="M1327" i="9"/>
  <c r="M1328" i="9"/>
  <c r="M1325" i="9"/>
  <c r="M1326" i="9"/>
  <c r="M1323" i="9"/>
  <c r="M1324" i="9"/>
  <c r="M1321" i="9"/>
  <c r="M1322" i="9"/>
  <c r="M1319" i="9"/>
  <c r="M1320" i="9"/>
  <c r="M1317" i="9"/>
  <c r="M1318" i="9"/>
  <c r="M1315" i="9"/>
  <c r="M1316" i="9"/>
  <c r="M1313" i="9"/>
  <c r="M1314" i="9"/>
  <c r="M1311" i="9"/>
  <c r="M1312" i="9"/>
  <c r="M1309" i="9"/>
  <c r="M1310" i="9"/>
  <c r="M1307" i="9"/>
  <c r="M1308" i="9"/>
  <c r="M1305" i="9"/>
  <c r="M1306" i="9"/>
  <c r="M1303" i="9"/>
  <c r="M1304" i="9"/>
  <c r="M1301" i="9"/>
  <c r="M1302" i="9"/>
  <c r="M1299" i="9"/>
  <c r="M1300" i="9"/>
  <c r="M1297" i="9"/>
  <c r="M1298" i="9"/>
  <c r="M1295" i="9"/>
  <c r="M1296" i="9"/>
  <c r="M1293" i="9"/>
  <c r="M1294" i="9"/>
  <c r="M1291" i="9"/>
  <c r="M1292" i="9"/>
  <c r="M1289" i="9"/>
  <c r="M1290" i="9"/>
  <c r="M1287" i="9"/>
  <c r="M1288" i="9"/>
  <c r="M1285" i="9"/>
  <c r="M1286" i="9"/>
  <c r="M1283" i="9"/>
  <c r="M1284" i="9"/>
  <c r="M1281" i="9"/>
  <c r="M1282" i="9"/>
  <c r="M1279" i="9"/>
  <c r="M1280" i="9"/>
  <c r="M1277" i="9"/>
  <c r="M1278" i="9"/>
  <c r="M1275" i="9"/>
  <c r="M1276" i="9"/>
  <c r="M1273" i="9"/>
  <c r="M1274" i="9"/>
  <c r="M1271" i="9"/>
  <c r="M1272" i="9"/>
  <c r="M1269" i="9"/>
  <c r="M1270" i="9"/>
  <c r="M1267" i="9"/>
  <c r="M1268" i="9"/>
  <c r="M1265" i="9"/>
  <c r="M1266" i="9"/>
  <c r="M1263" i="9"/>
  <c r="M1264" i="9"/>
  <c r="M1261" i="9"/>
  <c r="M1262" i="9"/>
  <c r="M1259" i="9"/>
  <c r="M1260" i="9"/>
  <c r="M1257" i="9"/>
  <c r="M1258" i="9"/>
  <c r="M1255" i="9"/>
  <c r="M1256" i="9"/>
  <c r="M1253" i="9"/>
  <c r="M1254" i="9"/>
  <c r="M1251" i="9"/>
  <c r="M1252" i="9"/>
  <c r="M1249" i="9"/>
  <c r="M1250" i="9"/>
  <c r="M1247" i="9"/>
  <c r="M1248" i="9"/>
  <c r="M1245" i="9"/>
  <c r="M1246" i="9"/>
  <c r="M1243" i="9"/>
  <c r="M1244" i="9"/>
  <c r="M1241" i="9"/>
  <c r="M1242" i="9"/>
  <c r="M1239" i="9"/>
  <c r="M1240" i="9"/>
  <c r="M1237" i="9"/>
  <c r="M1238" i="9"/>
  <c r="M1235" i="9"/>
  <c r="M1236" i="9"/>
  <c r="M1233" i="9"/>
  <c r="M1234" i="9"/>
  <c r="M1231" i="9"/>
  <c r="M1232" i="9"/>
  <c r="M1229" i="9"/>
  <c r="M1230" i="9"/>
  <c r="M1227" i="9"/>
  <c r="M1228" i="9"/>
  <c r="M1225" i="9"/>
  <c r="M1226" i="9"/>
  <c r="M1223" i="9"/>
  <c r="M1224" i="9"/>
  <c r="M1221" i="9"/>
  <c r="M1222" i="9"/>
  <c r="M1219" i="9"/>
  <c r="M1220" i="9"/>
  <c r="M1217" i="9"/>
  <c r="M1218" i="9"/>
  <c r="M1215" i="9"/>
  <c r="M1216" i="9"/>
  <c r="M1213" i="9"/>
  <c r="M1214" i="9"/>
  <c r="M1211" i="9"/>
  <c r="M1212" i="9"/>
  <c r="M1209" i="9"/>
  <c r="M1210" i="9"/>
  <c r="M1207" i="9"/>
  <c r="M1208" i="9"/>
  <c r="M1205" i="9"/>
  <c r="M1206" i="9"/>
  <c r="M1203" i="9"/>
  <c r="M1204" i="9"/>
  <c r="M1201" i="9"/>
  <c r="M1202" i="9"/>
  <c r="M1199" i="9"/>
  <c r="M1200" i="9"/>
  <c r="M1197" i="9"/>
  <c r="M1198" i="9"/>
  <c r="M1195" i="9"/>
  <c r="M1196" i="9"/>
  <c r="M1193" i="9"/>
  <c r="M1194" i="9"/>
  <c r="M1191" i="9"/>
  <c r="M1192" i="9"/>
  <c r="M1189" i="9"/>
  <c r="M1190" i="9"/>
  <c r="M1187" i="9"/>
  <c r="M1188" i="9"/>
  <c r="M1185" i="9"/>
  <c r="M1186" i="9"/>
  <c r="M1183" i="9"/>
  <c r="M1184" i="9"/>
  <c r="M1181" i="9"/>
  <c r="M1182" i="9"/>
  <c r="M1179" i="9"/>
  <c r="M1180" i="9"/>
  <c r="M1176" i="9"/>
  <c r="M1178" i="9"/>
  <c r="M1174" i="9"/>
  <c r="M1175" i="9"/>
  <c r="M1172" i="9"/>
  <c r="M1173" i="9"/>
  <c r="M1170" i="9"/>
  <c r="M1171" i="9"/>
  <c r="M1168" i="9"/>
  <c r="M1169" i="9"/>
  <c r="M1166" i="9"/>
  <c r="M1167" i="9"/>
  <c r="M1164" i="9"/>
  <c r="M1165" i="9"/>
  <c r="M1162" i="9"/>
  <c r="M1163" i="9"/>
  <c r="M1160" i="9"/>
  <c r="M1161" i="9"/>
  <c r="M1158" i="9"/>
  <c r="M1159" i="9"/>
  <c r="M1156" i="9"/>
  <c r="M1157" i="9"/>
  <c r="M1155" i="9"/>
  <c r="M1154" i="9"/>
  <c r="M1152" i="9"/>
  <c r="M1153" i="9"/>
  <c r="M1150" i="9"/>
  <c r="M1151" i="9"/>
  <c r="M1148" i="9"/>
  <c r="M1149" i="9"/>
  <c r="M1146" i="9"/>
  <c r="M1147" i="9"/>
  <c r="M1144" i="9"/>
  <c r="M1145" i="9"/>
  <c r="M1142" i="9"/>
  <c r="M1143" i="9"/>
  <c r="M1140" i="9"/>
  <c r="M1141" i="9"/>
  <c r="M1138" i="9"/>
  <c r="M1139" i="9"/>
  <c r="M1136" i="9"/>
  <c r="M1137" i="9"/>
  <c r="M1134" i="9"/>
  <c r="M1135" i="9"/>
  <c r="M1132" i="9"/>
  <c r="M1133" i="9"/>
  <c r="M1130" i="9"/>
  <c r="M1131" i="9"/>
  <c r="M1128" i="9"/>
  <c r="M1129" i="9"/>
  <c r="M1126" i="9"/>
  <c r="M1127" i="9"/>
  <c r="M1124" i="9"/>
  <c r="M1125" i="9"/>
  <c r="M1122" i="9"/>
  <c r="M1123" i="9"/>
  <c r="M1120" i="9"/>
  <c r="M1121" i="9"/>
  <c r="M1118" i="9"/>
  <c r="M1119" i="9"/>
  <c r="M1116" i="9"/>
  <c r="M1117" i="9"/>
  <c r="M1114" i="9"/>
  <c r="M1115" i="9"/>
  <c r="M1112" i="9"/>
  <c r="M1113" i="9"/>
  <c r="M48" i="9"/>
  <c r="M1111" i="9"/>
  <c r="M915" i="9"/>
  <c r="M807" i="9"/>
  <c r="M811" i="9"/>
  <c r="M894" i="9"/>
  <c r="M907" i="9"/>
  <c r="M853" i="9"/>
  <c r="M912" i="9"/>
  <c r="M880" i="9"/>
  <c r="M890" i="9"/>
  <c r="M899" i="9"/>
  <c r="M849" i="9"/>
  <c r="M842" i="9"/>
  <c r="M857" i="9"/>
  <c r="M884" i="9"/>
  <c r="M876" i="9"/>
  <c r="M891" i="9"/>
  <c r="M801" i="9"/>
  <c r="M914" i="9"/>
  <c r="M882" i="9"/>
  <c r="M883" i="9"/>
  <c r="M879" i="9"/>
  <c r="M800" i="9"/>
  <c r="M898" i="9"/>
  <c r="M916" i="9"/>
  <c r="M908" i="9"/>
  <c r="M886" i="9"/>
  <c r="M895" i="9"/>
  <c r="M904" i="9"/>
  <c r="M900" i="9"/>
  <c r="M910" i="9"/>
  <c r="M878" i="9"/>
  <c r="M869" i="9"/>
  <c r="M851" i="9"/>
  <c r="M845" i="9"/>
  <c r="M888" i="9"/>
  <c r="M828" i="9"/>
  <c r="M896" i="9"/>
  <c r="M906" i="9"/>
  <c r="M874" i="9"/>
  <c r="M865" i="9"/>
  <c r="M847" i="9"/>
  <c r="M892" i="9"/>
  <c r="M902" i="9"/>
  <c r="M870" i="9"/>
  <c r="M861" i="9"/>
  <c r="M843" i="9"/>
  <c r="M887" i="9"/>
  <c r="M795" i="9"/>
  <c r="M812" i="9"/>
  <c r="M917" i="9"/>
  <c r="M821" i="9"/>
  <c r="M863" i="9"/>
  <c r="M909" i="9"/>
  <c r="M777" i="9"/>
  <c r="M840" i="9"/>
  <c r="M739" i="9"/>
  <c r="M901" i="9"/>
  <c r="M834" i="9"/>
  <c r="M723" i="9"/>
  <c r="M831" i="9"/>
  <c r="M873" i="9"/>
  <c r="M797" i="9"/>
  <c r="M277" i="9"/>
  <c r="M815" i="9"/>
  <c r="M848" i="9"/>
  <c r="M833" i="9"/>
  <c r="M872" i="9"/>
  <c r="M839" i="9"/>
  <c r="M803" i="9"/>
  <c r="M893" i="9"/>
  <c r="M816" i="9"/>
  <c r="M829" i="9"/>
  <c r="M841" i="9"/>
  <c r="M710" i="9"/>
  <c r="M867" i="9"/>
  <c r="M835" i="9"/>
  <c r="M799" i="9"/>
  <c r="M885" i="9"/>
  <c r="M805" i="9"/>
  <c r="M802" i="9"/>
  <c r="M798" i="9"/>
  <c r="M700" i="9"/>
  <c r="M911" i="9"/>
  <c r="M859" i="9"/>
  <c r="M827" i="9"/>
  <c r="M787" i="9"/>
  <c r="M864" i="9"/>
  <c r="M794" i="9"/>
  <c r="M881" i="9"/>
  <c r="M775" i="9"/>
  <c r="M238" i="9"/>
  <c r="M875" i="9"/>
  <c r="M903" i="9"/>
  <c r="M855" i="9"/>
  <c r="M819" i="9"/>
  <c r="M783" i="9"/>
  <c r="M856" i="9"/>
  <c r="M860" i="9"/>
  <c r="M866" i="9"/>
  <c r="M763" i="9"/>
  <c r="M913" i="9"/>
  <c r="M822" i="9"/>
  <c r="M786" i="9"/>
  <c r="M918" i="9"/>
  <c r="M707" i="9"/>
  <c r="M919" i="9"/>
  <c r="M806" i="9"/>
  <c r="M773" i="9"/>
  <c r="M748" i="9"/>
  <c r="M706" i="9"/>
  <c r="M52" i="9"/>
  <c r="M837" i="9"/>
  <c r="M789" i="9"/>
  <c r="M824" i="9"/>
  <c r="M858" i="9"/>
  <c r="M796" i="9"/>
  <c r="M769" i="9"/>
  <c r="M733" i="9"/>
  <c r="M137" i="9"/>
  <c r="M634" i="9"/>
  <c r="M823" i="9"/>
  <c r="M791" i="9"/>
  <c r="M877" i="9"/>
  <c r="M832" i="9"/>
  <c r="M889" i="9"/>
  <c r="M818" i="9"/>
  <c r="M850" i="9"/>
  <c r="M790" i="9"/>
  <c r="M809" i="9"/>
  <c r="M729" i="9"/>
  <c r="M124" i="9"/>
  <c r="M602" i="9"/>
  <c r="M905" i="9"/>
  <c r="M826" i="9"/>
  <c r="M868" i="9"/>
  <c r="M813" i="9"/>
  <c r="M838" i="9"/>
  <c r="M871" i="9"/>
  <c r="M792" i="9"/>
  <c r="M705" i="9"/>
  <c r="M406" i="9"/>
  <c r="M772" i="9"/>
  <c r="M717" i="9"/>
  <c r="M711" i="9"/>
  <c r="M778" i="9"/>
  <c r="M372" i="9"/>
  <c r="M603" i="9"/>
  <c r="M542" i="9"/>
  <c r="M36" i="9"/>
  <c r="M73" i="9"/>
  <c r="M708" i="9"/>
  <c r="M762" i="9"/>
  <c r="M341" i="9"/>
  <c r="M513" i="9"/>
  <c r="M580" i="9"/>
  <c r="M317" i="9"/>
  <c r="M765" i="9"/>
  <c r="M759" i="9"/>
  <c r="M744" i="9"/>
  <c r="M701" i="9"/>
  <c r="M770" i="9"/>
  <c r="M696" i="9"/>
  <c r="M695" i="9"/>
  <c r="M139" i="9"/>
  <c r="M458" i="9"/>
  <c r="M226" i="9"/>
  <c r="M620" i="9"/>
  <c r="M757" i="9"/>
  <c r="M755" i="9"/>
  <c r="M846" i="9"/>
  <c r="M697" i="9"/>
  <c r="M742" i="9"/>
  <c r="M554" i="9"/>
  <c r="M688" i="9"/>
  <c r="M728" i="9"/>
  <c r="M640" i="9"/>
  <c r="M405" i="9"/>
  <c r="M524" i="9"/>
  <c r="M753" i="9"/>
  <c r="M814" i="9"/>
  <c r="M754" i="9"/>
  <c r="M774" i="9"/>
  <c r="M738" i="9"/>
  <c r="M220" i="9"/>
  <c r="M419" i="9"/>
  <c r="M195" i="9"/>
  <c r="M147" i="9"/>
  <c r="M242" i="9"/>
  <c r="M213" i="9"/>
  <c r="M830" i="9"/>
  <c r="M768" i="9"/>
  <c r="M737" i="9"/>
  <c r="M743" i="9"/>
  <c r="M722" i="9"/>
  <c r="M592" i="9"/>
  <c r="M175" i="9"/>
  <c r="M561" i="9"/>
  <c r="M290" i="9"/>
  <c r="M687" i="9"/>
  <c r="M810" i="9"/>
  <c r="M852" i="9"/>
  <c r="M808" i="9"/>
  <c r="M844" i="9"/>
  <c r="M732" i="9"/>
  <c r="M781" i="9"/>
  <c r="M749" i="9"/>
  <c r="M771" i="9"/>
  <c r="M785" i="9"/>
  <c r="M764" i="9"/>
  <c r="M746" i="9"/>
  <c r="M713" i="9"/>
  <c r="M760" i="9"/>
  <c r="M719" i="9"/>
  <c r="M758" i="9"/>
  <c r="M718" i="9"/>
  <c r="M740" i="9"/>
  <c r="M197" i="9"/>
  <c r="M336" i="9"/>
  <c r="M578" i="9"/>
  <c r="M192" i="9"/>
  <c r="M691" i="9"/>
  <c r="M408" i="9"/>
  <c r="M55" i="9"/>
  <c r="M90" i="9"/>
  <c r="M445" i="9"/>
  <c r="M245" i="9"/>
  <c r="M198" i="9"/>
  <c r="M350" i="9"/>
  <c r="M302" i="9"/>
  <c r="M24" i="9"/>
  <c r="M854" i="9"/>
  <c r="M767" i="9"/>
  <c r="M776" i="9"/>
  <c r="M756" i="9"/>
  <c r="M741" i="9"/>
  <c r="M709" i="9"/>
  <c r="M750" i="9"/>
  <c r="M715" i="9"/>
  <c r="M747" i="9"/>
  <c r="M714" i="9"/>
  <c r="M724" i="9"/>
  <c r="M454" i="9"/>
  <c r="M487" i="9"/>
  <c r="M712" i="9"/>
  <c r="M122" i="9"/>
  <c r="M685" i="9"/>
  <c r="M528" i="9"/>
  <c r="M543" i="9"/>
  <c r="M551" i="9"/>
  <c r="M449" i="9"/>
  <c r="M235" i="9"/>
  <c r="M652" i="9"/>
  <c r="M291" i="9"/>
  <c r="M626" i="9"/>
  <c r="M409" i="9"/>
  <c r="M735" i="9"/>
  <c r="M703" i="9"/>
  <c r="M734" i="9"/>
  <c r="M702" i="9"/>
  <c r="M690" i="9"/>
  <c r="M380" i="9"/>
  <c r="M469" i="9"/>
  <c r="M683" i="9"/>
  <c r="M69" i="9"/>
  <c r="M441" i="9"/>
  <c r="M366" i="9"/>
  <c r="M621" i="9"/>
  <c r="M704" i="9"/>
  <c r="M595" i="9"/>
  <c r="M662" i="9"/>
  <c r="M131" i="9"/>
  <c r="M655" i="9"/>
  <c r="M64" i="9"/>
  <c r="M231" i="9"/>
  <c r="M817" i="9"/>
  <c r="M820" i="9"/>
  <c r="M761" i="9"/>
  <c r="M784" i="9"/>
  <c r="M751" i="9"/>
  <c r="M793" i="9"/>
  <c r="M782" i="9"/>
  <c r="M725" i="9"/>
  <c r="M693" i="9"/>
  <c r="M731" i="9"/>
  <c r="M897" i="9"/>
  <c r="M730" i="9"/>
  <c r="M698" i="9"/>
  <c r="M686" i="9"/>
  <c r="M565" i="9"/>
  <c r="M589" i="9"/>
  <c r="M505" i="9"/>
  <c r="M745" i="9"/>
  <c r="M736" i="9"/>
  <c r="M59" i="9"/>
  <c r="M328" i="9"/>
  <c r="M583" i="9"/>
  <c r="M553" i="9"/>
  <c r="M41" i="9"/>
  <c r="M126" i="9"/>
  <c r="M558" i="9"/>
  <c r="M315" i="9"/>
  <c r="M160" i="9"/>
  <c r="M779" i="9"/>
  <c r="M862" i="9"/>
  <c r="M780" i="9"/>
  <c r="M766" i="9"/>
  <c r="M721" i="9"/>
  <c r="M804" i="9"/>
  <c r="M727" i="9"/>
  <c r="M788" i="9"/>
  <c r="M726" i="9"/>
  <c r="M694" i="9"/>
  <c r="M682" i="9"/>
  <c r="M310" i="9"/>
  <c r="M164" i="9"/>
  <c r="M599" i="9"/>
  <c r="M720" i="9"/>
  <c r="M716" i="9"/>
  <c r="M144" i="9"/>
  <c r="M648" i="9"/>
  <c r="M388" i="9"/>
  <c r="M500" i="9"/>
  <c r="M111" i="9"/>
  <c r="M98" i="9"/>
  <c r="M564" i="9"/>
  <c r="M325" i="9"/>
  <c r="M1110" i="9"/>
  <c r="M186" i="9"/>
  <c r="M148" i="9"/>
  <c r="M681" i="9"/>
  <c r="M457" i="9"/>
  <c r="M536" i="9"/>
  <c r="M836" i="9"/>
  <c r="M559" i="9"/>
  <c r="M650" i="9"/>
  <c r="M392" i="9"/>
  <c r="M138" i="9"/>
  <c r="M679" i="9"/>
  <c r="M363" i="9"/>
  <c r="M579" i="9"/>
  <c r="M584" i="9"/>
  <c r="M19" i="9"/>
  <c r="M576" i="9"/>
  <c r="M56" i="9"/>
  <c r="M80" i="9"/>
  <c r="M177" i="9"/>
  <c r="M497" i="9"/>
  <c r="M440" i="9"/>
  <c r="M357" i="9"/>
  <c r="M208" i="9"/>
  <c r="M45" i="9"/>
  <c r="M562" i="9"/>
  <c r="M320" i="9"/>
  <c r="M555" i="9"/>
  <c r="M537" i="9"/>
  <c r="M268" i="9"/>
  <c r="M460" i="9"/>
  <c r="M533" i="9"/>
  <c r="M321" i="9"/>
  <c r="M654" i="9"/>
  <c r="M680" i="9"/>
  <c r="M825" i="9"/>
  <c r="M456" i="9"/>
  <c r="M450" i="9"/>
  <c r="M20" i="9"/>
  <c r="M200" i="9"/>
  <c r="M625" i="9"/>
  <c r="M587" i="9"/>
  <c r="M46" i="9"/>
  <c r="M665" i="9"/>
  <c r="M582" i="9"/>
  <c r="M61" i="9"/>
  <c r="M567" i="9"/>
  <c r="M58" i="9"/>
  <c r="M43" i="9"/>
  <c r="M254" i="9"/>
  <c r="M577" i="9"/>
  <c r="M641" i="9"/>
  <c r="M496" i="9"/>
  <c r="M133" i="9"/>
  <c r="M269" i="9"/>
  <c r="M286" i="9"/>
  <c r="M430" i="9"/>
  <c r="M591" i="9"/>
  <c r="M140" i="9"/>
  <c r="M432" i="9"/>
  <c r="M171" i="9"/>
  <c r="M482" i="9"/>
  <c r="M306" i="9"/>
  <c r="M149" i="9"/>
  <c r="M540" i="9"/>
  <c r="M176" i="9"/>
  <c r="M91" i="9"/>
  <c r="M512" i="9"/>
  <c r="M421" i="9"/>
  <c r="M156" i="9"/>
  <c r="M466" i="9"/>
  <c r="M128" i="9"/>
  <c r="M71" i="9"/>
  <c r="M359" i="9"/>
  <c r="M653" i="9"/>
  <c r="M141" i="9"/>
  <c r="M223" i="9"/>
  <c r="M633" i="9"/>
  <c r="M397" i="9"/>
  <c r="M136" i="9"/>
  <c r="M400" i="9"/>
  <c r="M184" i="9"/>
  <c r="M233" i="9"/>
  <c r="M370" i="9"/>
  <c r="M616" i="9"/>
  <c r="M631" i="9"/>
  <c r="M344" i="9"/>
  <c r="M498" i="9"/>
  <c r="M527" i="9"/>
  <c r="M571" i="9"/>
  <c r="M699" i="9"/>
  <c r="M651" i="9"/>
  <c r="M287" i="9"/>
  <c r="M273" i="9"/>
  <c r="M519" i="9"/>
  <c r="M76" i="9"/>
  <c r="M264" i="9"/>
  <c r="M337" i="9"/>
  <c r="M629" i="9"/>
  <c r="M308" i="9"/>
  <c r="M503" i="9"/>
  <c r="M646" i="9"/>
  <c r="M368" i="9"/>
  <c r="M229" i="9"/>
  <c r="M570" i="9"/>
  <c r="M217" i="9"/>
  <c r="M491" i="9"/>
  <c r="M96" i="9"/>
  <c r="M518" i="9"/>
  <c r="M67" i="9"/>
  <c r="M62" i="9"/>
  <c r="M163" i="9"/>
  <c r="M568" i="9"/>
  <c r="M38" i="9"/>
  <c r="M205" i="9"/>
  <c r="M395" i="9"/>
  <c r="M271" i="9"/>
  <c r="M549" i="9"/>
  <c r="M49" i="9"/>
  <c r="M25" i="9"/>
  <c r="M637" i="9"/>
  <c r="M499" i="9"/>
  <c r="M294" i="9"/>
  <c r="M689" i="9"/>
  <c r="M279" i="9"/>
  <c r="M643" i="9"/>
  <c r="M299" i="9"/>
  <c r="M439" i="9"/>
  <c r="M332" i="9"/>
  <c r="M293" i="9"/>
  <c r="M414" i="9"/>
  <c r="M520" i="9"/>
  <c r="M145" i="9"/>
  <c r="M573" i="9"/>
  <c r="M415" i="9"/>
  <c r="M351" i="9"/>
  <c r="M586" i="9"/>
  <c r="M525" i="9"/>
  <c r="M50" i="9"/>
  <c r="M278" i="9"/>
  <c r="M295" i="9"/>
  <c r="M250" i="9"/>
  <c r="M529" i="9"/>
  <c r="M178" i="9"/>
  <c r="M68" i="9"/>
  <c r="M284" i="9"/>
  <c r="M624" i="9"/>
  <c r="M134" i="9"/>
  <c r="M266" i="9"/>
  <c r="M165" i="9"/>
  <c r="M541" i="9"/>
  <c r="M617" i="9"/>
  <c r="M394" i="9"/>
  <c r="M467" i="9"/>
  <c r="M557" i="9"/>
  <c r="M153" i="9"/>
  <c r="M684" i="9"/>
  <c r="M522" i="9"/>
  <c r="M21" i="9"/>
  <c r="M600" i="9"/>
  <c r="M216" i="9"/>
  <c r="M461" i="9"/>
  <c r="M74" i="9"/>
  <c r="M434" i="9"/>
  <c r="M671" i="9"/>
  <c r="M674" i="9"/>
  <c r="M143" i="9"/>
  <c r="M275" i="9"/>
  <c r="M304" i="9"/>
  <c r="M236" i="9"/>
  <c r="M423" i="9"/>
  <c r="M463" i="9"/>
  <c r="M506" i="9"/>
  <c r="M752" i="9"/>
  <c r="M204" i="9"/>
  <c r="M515" i="9"/>
  <c r="M155" i="9"/>
  <c r="M427" i="9"/>
  <c r="M436" i="9"/>
  <c r="M346" i="9"/>
  <c r="M376" i="9"/>
  <c r="M489" i="9"/>
  <c r="M345" i="9"/>
  <c r="M311" i="9"/>
  <c r="M342" i="9"/>
  <c r="M324" i="9"/>
  <c r="M259" i="9"/>
  <c r="M249" i="9"/>
  <c r="M433" i="9"/>
  <c r="M312" i="9"/>
  <c r="M281" i="9"/>
  <c r="M588" i="9"/>
  <c r="M120" i="9"/>
  <c r="M101" i="9"/>
  <c r="M382" i="9"/>
  <c r="M418" i="9"/>
  <c r="M622" i="9"/>
  <c r="M85" i="9"/>
  <c r="M387" i="9"/>
  <c r="M560" i="9"/>
  <c r="M174" i="9"/>
  <c r="M78" i="9"/>
  <c r="M552" i="9"/>
  <c r="M244" i="9"/>
  <c r="M478" i="9"/>
  <c r="M37" i="9"/>
  <c r="M83" i="9"/>
  <c r="M375" i="9"/>
  <c r="M305" i="9"/>
  <c r="M247" i="9"/>
  <c r="M610" i="9"/>
  <c r="M60" i="9"/>
  <c r="M509" i="9"/>
  <c r="M248" i="9"/>
  <c r="M494" i="9"/>
  <c r="M455" i="9"/>
  <c r="M354" i="9"/>
  <c r="M369" i="9"/>
  <c r="M348" i="9"/>
  <c r="M507" i="9"/>
  <c r="M412" i="9"/>
  <c r="M162" i="9"/>
  <c r="M425" i="9"/>
  <c r="M199" i="9"/>
  <c r="M152" i="9"/>
  <c r="M390" i="9"/>
  <c r="M117" i="9"/>
  <c r="M103" i="9"/>
  <c r="M677" i="9"/>
  <c r="M189" i="9"/>
  <c r="M169" i="9"/>
  <c r="M40" i="9"/>
  <c r="M668" i="9"/>
  <c r="M77" i="9"/>
  <c r="M257" i="9"/>
  <c r="M150" i="9"/>
  <c r="M123" i="9"/>
  <c r="M288" i="9"/>
  <c r="M253" i="9"/>
  <c r="M385" i="9"/>
  <c r="M504" i="9"/>
  <c r="M309" i="9"/>
  <c r="M222" i="9"/>
  <c r="M534" i="9"/>
  <c r="M106" i="9"/>
  <c r="M327" i="9"/>
  <c r="M251" i="9"/>
  <c r="M661" i="9"/>
  <c r="M333" i="9"/>
  <c r="M158" i="9"/>
  <c r="M181" i="9"/>
  <c r="M167" i="9"/>
  <c r="M608" i="9"/>
  <c r="M488" i="9"/>
  <c r="M379" i="9"/>
  <c r="M403" i="9"/>
  <c r="M396" i="9"/>
  <c r="M102" i="9"/>
  <c r="M89" i="9"/>
  <c r="M452" i="9"/>
  <c r="M607" i="9"/>
  <c r="M159" i="9"/>
  <c r="M262" i="9"/>
  <c r="M72" i="9"/>
  <c r="M692" i="9"/>
  <c r="M218" i="9"/>
  <c r="M386" i="9"/>
  <c r="M32" i="9"/>
  <c r="M416" i="9"/>
  <c r="M638" i="9"/>
  <c r="M326" i="9"/>
  <c r="M105" i="9"/>
  <c r="M87" i="9"/>
  <c r="M644" i="9"/>
  <c r="M606" i="9"/>
  <c r="M393" i="9"/>
  <c r="M129" i="9"/>
  <c r="M240" i="9"/>
  <c r="M659" i="9"/>
  <c r="M113" i="9"/>
  <c r="M384" i="9"/>
  <c r="M339" i="9"/>
  <c r="M207" i="9"/>
  <c r="M47" i="9"/>
  <c r="M470" i="9"/>
  <c r="M92" i="9"/>
  <c r="M615" i="9"/>
  <c r="M125" i="9"/>
  <c r="M214" i="9"/>
  <c r="M628" i="9"/>
  <c r="M510" i="9"/>
  <c r="M604" i="9"/>
  <c r="M93" i="9"/>
  <c r="M97" i="9"/>
  <c r="M132" i="9"/>
  <c r="M296" i="9"/>
  <c r="M431" i="9"/>
  <c r="M322" i="9"/>
  <c r="M180" i="9"/>
  <c r="M548" i="9"/>
  <c r="M256" i="9"/>
  <c r="M426" i="9"/>
  <c r="M437" i="9"/>
  <c r="M211" i="9"/>
  <c r="M442" i="9"/>
  <c r="M448" i="9"/>
  <c r="M492" i="9"/>
  <c r="M401" i="9"/>
  <c r="M474" i="9"/>
  <c r="M485" i="9"/>
  <c r="M516" i="9"/>
  <c r="M632" i="9"/>
  <c r="M187" i="9"/>
  <c r="M27" i="9"/>
  <c r="M323" i="9"/>
  <c r="M335" i="9"/>
  <c r="M260" i="9"/>
  <c r="M476" i="9"/>
  <c r="M272" i="9"/>
  <c r="M202" i="9"/>
  <c r="M99" i="9"/>
  <c r="M297" i="9"/>
  <c r="M183" i="9"/>
  <c r="M678" i="9"/>
  <c r="M531" i="9"/>
  <c r="M547" i="9"/>
  <c r="M224" i="9"/>
  <c r="M417" i="9"/>
  <c r="M84" i="9"/>
  <c r="M647" i="9"/>
  <c r="M364" i="9"/>
  <c r="M265" i="9"/>
  <c r="M100" i="9"/>
  <c r="M307" i="9"/>
  <c r="M109" i="9"/>
  <c r="M410" i="9"/>
  <c r="M479" i="9"/>
  <c r="M280" i="9"/>
  <c r="M438" i="9"/>
  <c r="M194" i="9"/>
  <c r="M212" i="9"/>
  <c r="M605" i="9"/>
  <c r="M329" i="9"/>
  <c r="M475" i="9"/>
  <c r="M172" i="9"/>
  <c r="M228" i="9"/>
  <c r="M241" i="9"/>
  <c r="M623" i="9"/>
  <c r="M270" i="9"/>
  <c r="M611" i="9"/>
  <c r="M121" i="9"/>
  <c r="M255" i="9"/>
  <c r="M517" i="9"/>
  <c r="M630" i="9"/>
  <c r="M352" i="9"/>
  <c r="M545" i="9"/>
  <c r="M51" i="9"/>
  <c r="M535" i="9"/>
  <c r="M267" i="9"/>
  <c r="M664" i="9"/>
  <c r="M166" i="9"/>
  <c r="M112" i="9"/>
  <c r="M313" i="9"/>
  <c r="M33" i="9"/>
  <c r="M407" i="9"/>
  <c r="M318" i="9"/>
  <c r="M201" i="9"/>
  <c r="M618" i="9"/>
  <c r="M114" i="9"/>
  <c r="M292" i="9"/>
  <c r="M676" i="9"/>
  <c r="M225" i="9"/>
  <c r="M521" i="9"/>
  <c r="M18" i="9"/>
  <c r="M44" i="9"/>
  <c r="M378" i="9"/>
  <c r="M462" i="9"/>
  <c r="M424" i="9"/>
  <c r="M191" i="9"/>
  <c r="M411" i="9"/>
  <c r="M26" i="9"/>
  <c r="M636" i="9"/>
  <c r="M477" i="9"/>
  <c r="M493" i="9"/>
  <c r="M276" i="9"/>
  <c r="M108" i="9"/>
  <c r="M334" i="9"/>
  <c r="M645" i="9"/>
  <c r="M598" i="9"/>
  <c r="M371" i="9"/>
  <c r="M658" i="9"/>
  <c r="M362" i="9"/>
  <c r="M530" i="9"/>
  <c r="M185" i="9"/>
  <c r="M446" i="9"/>
  <c r="M221" i="9"/>
  <c r="M154" i="9"/>
  <c r="M523" i="9"/>
  <c r="M928" i="9"/>
  <c r="M22" i="9"/>
  <c r="M398" i="9"/>
  <c r="M635" i="9"/>
  <c r="M110" i="9"/>
  <c r="M472" i="9"/>
  <c r="M230" i="9"/>
  <c r="M590" i="9"/>
  <c r="M330" i="9"/>
  <c r="M263" i="9"/>
  <c r="M514" i="9"/>
  <c r="M70" i="9"/>
  <c r="M501" i="9"/>
  <c r="M447" i="9"/>
  <c r="M495" i="9"/>
  <c r="M39" i="9"/>
  <c r="M949" i="9"/>
  <c r="M920" i="9"/>
  <c r="M451" i="9"/>
  <c r="M601" i="9"/>
  <c r="M360" i="9"/>
  <c r="M443" i="9"/>
  <c r="M215" i="9"/>
  <c r="M468" i="9"/>
  <c r="M182" i="9"/>
  <c r="M508" i="9"/>
  <c r="M572" i="9"/>
  <c r="M356" i="9"/>
  <c r="M669" i="9"/>
  <c r="M274" i="9"/>
  <c r="M982" i="9"/>
  <c r="M1109" i="9"/>
  <c r="M203" i="9"/>
  <c r="M95" i="9"/>
  <c r="M130" i="9"/>
  <c r="M161" i="9"/>
  <c r="M196" i="9"/>
  <c r="M670" i="9"/>
  <c r="M927" i="9"/>
  <c r="M54" i="9"/>
  <c r="M188" i="9"/>
  <c r="M28" i="9"/>
  <c r="M594" i="9"/>
  <c r="M484" i="9"/>
  <c r="M581" i="9"/>
  <c r="M526" i="9"/>
  <c r="M642" i="9"/>
  <c r="M373" i="9"/>
  <c r="M930" i="9"/>
  <c r="M319" i="9"/>
  <c r="M66" i="9"/>
  <c r="M490" i="9"/>
  <c r="M569" i="9"/>
  <c r="M575" i="9"/>
  <c r="M614" i="9"/>
  <c r="M261" i="9"/>
  <c r="M550" i="9"/>
  <c r="M939" i="9"/>
  <c r="M209" i="9"/>
  <c r="M649" i="9"/>
  <c r="M365" i="9"/>
  <c r="M563" i="9"/>
  <c r="M23" i="9"/>
  <c r="M252" i="9"/>
  <c r="M546" i="9"/>
  <c r="M413" i="9"/>
  <c r="M948" i="9"/>
  <c r="M57" i="9"/>
  <c r="M402" i="9"/>
  <c r="M538" i="9"/>
  <c r="M190" i="9"/>
  <c r="M63" i="9"/>
  <c r="M289" i="9"/>
  <c r="M81" i="9"/>
  <c r="M381" i="9"/>
  <c r="M285" i="9"/>
  <c r="M237" i="9"/>
  <c r="M399" i="9"/>
  <c r="M428" i="9"/>
  <c r="M210" i="9"/>
  <c r="M170" i="9"/>
  <c r="M672" i="9"/>
  <c r="M331" i="9"/>
  <c r="M151" i="9"/>
  <c r="M667" i="9"/>
  <c r="M921" i="9"/>
  <c r="M179" i="9"/>
  <c r="M135" i="9"/>
  <c r="M663" i="9"/>
  <c r="M301" i="9"/>
  <c r="M660" i="9"/>
  <c r="M502" i="9"/>
  <c r="M340" i="9"/>
  <c r="M656" i="9"/>
  <c r="M146" i="9"/>
  <c r="M303" i="9"/>
  <c r="M429" i="9"/>
  <c r="M355" i="9"/>
  <c r="M389" i="9"/>
  <c r="M82" i="9"/>
  <c r="M34" i="9"/>
  <c r="M619" i="9"/>
  <c r="M922" i="9"/>
  <c r="M929" i="9"/>
  <c r="M957" i="9"/>
  <c r="M367" i="9"/>
  <c r="M316" i="9"/>
  <c r="M486" i="9"/>
  <c r="M219" i="9"/>
  <c r="M473" i="9"/>
  <c r="L20" i="9"/>
  <c r="L1893" i="9" s="1"/>
  <c r="M142" i="9"/>
  <c r="M483" i="9"/>
  <c r="M374" i="9"/>
  <c r="M453" i="9"/>
  <c r="M404" i="9"/>
  <c r="M566" i="9"/>
  <c r="M232" i="9"/>
  <c r="M612" i="9"/>
  <c r="M361" i="9"/>
  <c r="M300" i="9"/>
  <c r="M118" i="9"/>
  <c r="M115" i="9"/>
  <c r="M157" i="9"/>
  <c r="M65" i="9"/>
  <c r="M464" i="9"/>
  <c r="M459" i="9"/>
  <c r="M932" i="9"/>
  <c r="M963" i="9"/>
  <c r="M79" i="9"/>
  <c r="M556" i="9"/>
  <c r="M391" i="9"/>
  <c r="M298" i="9"/>
  <c r="M75" i="9"/>
  <c r="M444" i="9"/>
  <c r="M435" i="9"/>
  <c r="M627" i="9"/>
  <c r="M574" i="9"/>
  <c r="M347" i="9"/>
  <c r="M511" i="9"/>
  <c r="M358" i="9"/>
  <c r="M471" i="9"/>
  <c r="M42" i="9"/>
  <c r="M283" i="9"/>
  <c r="M246" i="9"/>
  <c r="M258" i="9"/>
  <c r="M657" i="9"/>
  <c r="M127" i="9"/>
  <c r="M53" i="9"/>
  <c r="M343" i="9"/>
  <c r="M119" i="9"/>
  <c r="M31" i="9"/>
  <c r="M239" i="9"/>
  <c r="M353" i="9"/>
  <c r="M168" i="9"/>
  <c r="M924" i="9"/>
  <c r="M933" i="9"/>
  <c r="M984" i="9"/>
  <c r="M639" i="9"/>
  <c r="M673" i="9"/>
  <c r="M234" i="9"/>
  <c r="M88" i="9"/>
  <c r="M173" i="9"/>
  <c r="M383" i="9"/>
  <c r="M206" i="9"/>
  <c r="M349" i="9"/>
  <c r="M377" i="9"/>
  <c r="M30" i="9"/>
  <c r="M422" i="9"/>
  <c r="M35" i="9"/>
  <c r="M532" i="9"/>
  <c r="M666" i="9"/>
  <c r="M593" i="9"/>
  <c r="M243" i="9"/>
  <c r="M193" i="9"/>
  <c r="M338" i="9"/>
  <c r="M544" i="9"/>
  <c r="M420" i="9"/>
  <c r="M597" i="9"/>
  <c r="M86" i="9"/>
  <c r="M227" i="9"/>
  <c r="M480" i="9"/>
  <c r="M613" i="9"/>
  <c r="M926" i="9"/>
  <c r="M936" i="9"/>
  <c r="M1007" i="9"/>
  <c r="M539" i="9"/>
  <c r="M585" i="9"/>
  <c r="M481" i="9"/>
  <c r="M282" i="9"/>
  <c r="M104" i="9"/>
  <c r="M29" i="9"/>
  <c r="M314" i="9"/>
  <c r="M465" i="9"/>
  <c r="M609" i="9"/>
  <c r="M596" i="9"/>
  <c r="M925" i="9"/>
  <c r="M940" i="9"/>
  <c r="M935" i="9"/>
  <c r="M947" i="9"/>
  <c r="M961" i="9"/>
  <c r="M983" i="9"/>
  <c r="M937" i="9"/>
  <c r="M950" i="9"/>
  <c r="M964" i="9"/>
  <c r="M991" i="9"/>
  <c r="M953" i="9"/>
  <c r="M967" i="9"/>
  <c r="M1009" i="9"/>
  <c r="M675" i="9"/>
  <c r="M923" i="9"/>
  <c r="M931" i="9"/>
  <c r="M942" i="9"/>
  <c r="M956" i="9"/>
  <c r="M970" i="9"/>
  <c r="M1023" i="9"/>
  <c r="M934" i="9"/>
  <c r="M941" i="9"/>
  <c r="M955" i="9"/>
  <c r="M979" i="9"/>
  <c r="M1027" i="9"/>
  <c r="M945" i="9"/>
  <c r="M958" i="9"/>
  <c r="M1106" i="9"/>
  <c r="M1108" i="9"/>
  <c r="M1014" i="9"/>
  <c r="M944" i="9"/>
  <c r="M952" i="9"/>
  <c r="M960" i="9"/>
  <c r="M969" i="9"/>
  <c r="M993" i="9"/>
  <c r="M1054" i="9"/>
  <c r="M943" i="9"/>
  <c r="M951" i="9"/>
  <c r="M959" i="9"/>
  <c r="M971" i="9"/>
  <c r="M995" i="9"/>
  <c r="M1059" i="9"/>
  <c r="M938" i="9"/>
  <c r="M946" i="9"/>
  <c r="M954" i="9"/>
  <c r="M962" i="9"/>
  <c r="M974" i="9"/>
  <c r="M998" i="9"/>
  <c r="M1011" i="9"/>
  <c r="M1031" i="9"/>
  <c r="M1061" i="9"/>
  <c r="M1033" i="9"/>
  <c r="M1070" i="9"/>
  <c r="M985" i="9"/>
  <c r="M1001" i="9"/>
  <c r="M1017" i="9"/>
  <c r="M1037" i="9"/>
  <c r="M1073" i="9"/>
  <c r="M966" i="9"/>
  <c r="M976" i="9"/>
  <c r="M987" i="9"/>
  <c r="M1000" i="9"/>
  <c r="M1019" i="9"/>
  <c r="M1041" i="9"/>
  <c r="M1082" i="9"/>
  <c r="M965" i="9"/>
  <c r="M975" i="9"/>
  <c r="M990" i="9"/>
  <c r="M1006" i="9"/>
  <c r="M1022" i="9"/>
  <c r="M1043" i="9"/>
  <c r="M1083" i="9"/>
  <c r="M968" i="9"/>
  <c r="M977" i="9"/>
  <c r="M992" i="9"/>
  <c r="M1008" i="9"/>
  <c r="M1024" i="9"/>
  <c r="M1052" i="9"/>
  <c r="M1057" i="9"/>
  <c r="M1078" i="9"/>
  <c r="M1045" i="9"/>
  <c r="M1067" i="9"/>
  <c r="M1093" i="9"/>
  <c r="M1002" i="9"/>
  <c r="M1016" i="9"/>
  <c r="M1030" i="9"/>
  <c r="M1044" i="9"/>
  <c r="M1069" i="9"/>
  <c r="M1094" i="9"/>
  <c r="M1003" i="9"/>
  <c r="M1015" i="9"/>
  <c r="M1032" i="9"/>
  <c r="M1046" i="9"/>
  <c r="M1068" i="9"/>
  <c r="M1097" i="9"/>
  <c r="M1085" i="9"/>
  <c r="M1099" i="9"/>
  <c r="M1084" i="9"/>
  <c r="M1101" i="9"/>
  <c r="M1049" i="9"/>
  <c r="M1060" i="9"/>
  <c r="M1075" i="9"/>
  <c r="M1086" i="9"/>
  <c r="M1102" i="9"/>
  <c r="M1035" i="9"/>
  <c r="M1051" i="9"/>
  <c r="M1062" i="9"/>
  <c r="M1077" i="9"/>
  <c r="M1089" i="9"/>
  <c r="M1105" i="9"/>
  <c r="M1025" i="9"/>
  <c r="M1038" i="9"/>
  <c r="M1053" i="9"/>
  <c r="M1065" i="9"/>
  <c r="M1076" i="9"/>
  <c r="M1091" i="9"/>
  <c r="M1092" i="9"/>
  <c r="M1100" i="9"/>
  <c r="M973" i="9"/>
  <c r="M981" i="9"/>
  <c r="M989" i="9"/>
  <c r="M997" i="9"/>
  <c r="M1005" i="9"/>
  <c r="M1013" i="9"/>
  <c r="M1021" i="9"/>
  <c r="M1029" i="9"/>
  <c r="M1039" i="9"/>
  <c r="M1047" i="9"/>
  <c r="M1055" i="9"/>
  <c r="M1063" i="9"/>
  <c r="M1071" i="9"/>
  <c r="M1079" i="9"/>
  <c r="M1087" i="9"/>
  <c r="M1095" i="9"/>
  <c r="M1103" i="9"/>
  <c r="M978" i="9"/>
  <c r="M986" i="9"/>
  <c r="M994" i="9"/>
  <c r="M999" i="9"/>
  <c r="M1010" i="9"/>
  <c r="M1018" i="9"/>
  <c r="M1026" i="9"/>
  <c r="M1034" i="9"/>
  <c r="M1040" i="9"/>
  <c r="M1048" i="9"/>
  <c r="M1056" i="9"/>
  <c r="M1064" i="9"/>
  <c r="M1072" i="9"/>
  <c r="M1081" i="9"/>
  <c r="M1088" i="9"/>
  <c r="M1096" i="9"/>
  <c r="M1104" i="9"/>
  <c r="M1107" i="9"/>
  <c r="M972" i="9"/>
  <c r="M980" i="9"/>
  <c r="M988" i="9"/>
  <c r="M996" i="9"/>
  <c r="M1004" i="9"/>
  <c r="M1012" i="9"/>
  <c r="M1020" i="9"/>
  <c r="M1028" i="9"/>
  <c r="M1036" i="9"/>
  <c r="M1042" i="9"/>
  <c r="M1050" i="9"/>
  <c r="M1058" i="9"/>
  <c r="M1066" i="9"/>
  <c r="M1074" i="9"/>
  <c r="M1080" i="9"/>
  <c r="M1090" i="9"/>
  <c r="M109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<sst xmlns="http://schemas.openxmlformats.org/spreadsheetml/2006/main" count="4955" uniqueCount="1550">
  <si>
    <t>Day</t>
  </si>
  <si>
    <t>Date</t>
  </si>
  <si>
    <t>Time</t>
  </si>
  <si>
    <t>Subject 1</t>
  </si>
  <si>
    <t>Subject 2</t>
  </si>
  <si>
    <t>Tags</t>
  </si>
  <si>
    <t>Duration</t>
  </si>
  <si>
    <t>Daily total</t>
  </si>
  <si>
    <t>Session total (cum.)</t>
  </si>
  <si>
    <t>MoI</t>
  </si>
  <si>
    <t>AAT</t>
  </si>
  <si>
    <t>AAT daily total</t>
  </si>
  <si>
    <t>AAT session total (cum.)</t>
  </si>
  <si>
    <t>Message to attend the Lords Commissioners</t>
  </si>
  <si>
    <t>Member taking the Oath</t>
  </si>
  <si>
    <t>[Misc]</t>
  </si>
  <si>
    <t>Suspension</t>
  </si>
  <si>
    <t>Speaker's Statement</t>
  </si>
  <si>
    <t>Conduct and practice</t>
  </si>
  <si>
    <t>Address</t>
  </si>
  <si>
    <t>[1st Day]</t>
  </si>
  <si>
    <t>Adjournment</t>
  </si>
  <si>
    <t>Sir David Amess: The case for a national memorial for Dame Vera Lynn</t>
  </si>
  <si>
    <t>House rose</t>
  </si>
  <si>
    <t>Prayers</t>
  </si>
  <si>
    <t xml:space="preserve">80th anniversary of the destruction of the House of Commons Chamber; Nominations for Chair of the Backbench Business Committee </t>
  </si>
  <si>
    <t>Chesham and Amersham Writ</t>
  </si>
  <si>
    <t>Urgent Question</t>
  </si>
  <si>
    <t>Layla Moran (asking); Minister for the Middle East and North Africa (James Cleverly) (replying): Violence in Israel and Palestine</t>
  </si>
  <si>
    <t>Statement</t>
  </si>
  <si>
    <t>Prime Minister: COVID-19 update</t>
  </si>
  <si>
    <t>Point of Order</t>
  </si>
  <si>
    <t>Mr David Davis: Parliamentary Commissioner for Standards</t>
  </si>
  <si>
    <t>[2nd day]</t>
  </si>
  <si>
    <t>Seema Malhotra: Support for grassroots football in Feltham and Heston</t>
  </si>
  <si>
    <t>Business Questions</t>
  </si>
  <si>
    <t xml:space="preserve">Leader of the House </t>
  </si>
  <si>
    <t xml:space="preserve">Secretary of State for Northern Ireland (Brandon Lewis): Findings of the Ballymurphy Inquest </t>
  </si>
  <si>
    <t xml:space="preserve">Charlotte Nichols: Free speech at universities </t>
  </si>
  <si>
    <t>[3rd day]</t>
  </si>
  <si>
    <t xml:space="preserve">Adjournment </t>
  </si>
  <si>
    <t xml:space="preserve">Alexander Stafford: Levelling Up Fund and regeneration of Rother Valley's high streets </t>
  </si>
  <si>
    <t>Member taking the Affirmation</t>
  </si>
  <si>
    <t>Seating in the Chamber</t>
  </si>
  <si>
    <t>Questions</t>
  </si>
  <si>
    <t>Work and Pensions</t>
  </si>
  <si>
    <t>Robert Halfon (asking); Secretary of State for Housing, Communities and Local Government (Robert Jenrick) (responding): Antisemitic attacks</t>
  </si>
  <si>
    <t>Secretary of State for Health (Matt Hancock): COVID-19 Update</t>
  </si>
  <si>
    <t xml:space="preserve">Address </t>
  </si>
  <si>
    <t>[4th day]</t>
  </si>
  <si>
    <t>Stewart Malcolm McDonald: Situation in Ukraine</t>
  </si>
  <si>
    <t xml:space="preserve">Prayers </t>
  </si>
  <si>
    <t>Justice</t>
  </si>
  <si>
    <t>Topical Questions</t>
  </si>
  <si>
    <t>Angela Rayner (asking); Paymaster General (Penny Mordaunt) (responding): Enforcement of the Ministerial Code and publication of the register of Ministers' interests</t>
  </si>
  <si>
    <t xml:space="preserve">Statement </t>
  </si>
  <si>
    <t>Secretary of State for Business, Energy and Industrial Strategy (Kwasi Kwarteng): Ten Point Plan - six months on</t>
  </si>
  <si>
    <t>[5th day]</t>
  </si>
  <si>
    <t>Election of the Chair of the Backbench Business Committee</t>
  </si>
  <si>
    <t xml:space="preserve">[5th day] [resumed] </t>
  </si>
  <si>
    <t>[Division]</t>
  </si>
  <si>
    <t>Public Petition</t>
  </si>
  <si>
    <t>Chris Elmore: St Ilids Meadow postal round</t>
  </si>
  <si>
    <t>Mr Gagan Mohindra: Anderson School (Chigwell)</t>
  </si>
  <si>
    <t>Wales Office</t>
  </si>
  <si>
    <t xml:space="preserve">Prime Minister </t>
  </si>
  <si>
    <t>Wayne David (asking); Minister of State for the Middle East and North Africa (James Cleverly) (responding): Government efforts to secure a ceasefire in Israel and Gaza</t>
  </si>
  <si>
    <t xml:space="preserve">Parliamentary Under-Secretary of State for Business, Energy and Industrial Strategy (Paul Scully): Post Office Update </t>
  </si>
  <si>
    <t>Chris Bryant: Report on the murder of Daniel Morgan</t>
  </si>
  <si>
    <t>[6th day]</t>
  </si>
  <si>
    <t>David Linden: Occupation of East Jerusalem</t>
  </si>
  <si>
    <t>Aaron Bell: Walley's Quarry: Response of the Environment Agency</t>
  </si>
  <si>
    <t>Death of His Royal Highness The Prince Philip, Duke of Edinburgh (Answer to an Address)</t>
  </si>
  <si>
    <t>Digital, Culture, Media and Sport</t>
  </si>
  <si>
    <t xml:space="preserve">Digital, Culture, Media and Sport </t>
  </si>
  <si>
    <t>Attorney General</t>
  </si>
  <si>
    <t>Secretary of State for Transport (Grant Shapps): The future of Britain's railways</t>
  </si>
  <si>
    <t>General Debate</t>
  </si>
  <si>
    <t>Restoration and renewal of the Palace of Westminster</t>
  </si>
  <si>
    <t>Dan Jarvis: Transport infrastructure for the North of England</t>
  </si>
  <si>
    <t>Defence</t>
  </si>
  <si>
    <t xml:space="preserve">Urgent Question </t>
  </si>
  <si>
    <t xml:space="preserve">Tom Tugendhat (asking); Secretary of State for Foreign, Commonwealth and Development Affairs (Dominic Raab) (responding): Belarus: interception of an aircraft </t>
  </si>
  <si>
    <t xml:space="preserve">Julian Knight (asking); Minister for Media and Data (John Whittingdale) (responding): Findings of Lord Dyson's report on the BBC </t>
  </si>
  <si>
    <t>Chris Bryant (asking); Parliamentary Under-Secretary of State for the Home Department (Victoria Atkins) (responding): Timetable for the publication of the report of the Independent Panel on the death of Daniel Morgan</t>
  </si>
  <si>
    <t>Consideration</t>
  </si>
  <si>
    <t>Finance Bill</t>
  </si>
  <si>
    <t>Third reading</t>
  </si>
  <si>
    <t xml:space="preserve">Rob Butler: East West Rail and the Aylesbury Spur </t>
  </si>
  <si>
    <t>Business, Energy and Industrial Strategy</t>
  </si>
  <si>
    <t>Jonathan Ashworth (asking); The Minister for Covid Vaccine Deployment (Nadhim Zahawi) (responding): Covid-19</t>
  </si>
  <si>
    <t>Alex Davies-Jones (asking); The Minister for Crime and Policing (Kit Malthouse) (responding): Criminal Justice Review: Response to Rape</t>
  </si>
  <si>
    <t>Points of Order</t>
  </si>
  <si>
    <t>Seema Malhotra: Lack of communication from Government on Covid-19 policy changes</t>
  </si>
  <si>
    <t>Telecommunications (Security) Bill</t>
  </si>
  <si>
    <t>Peter Aldous: NHS Dentistry: Waveney</t>
  </si>
  <si>
    <t>Women and Equalities</t>
  </si>
  <si>
    <t>Environment Bill</t>
  </si>
  <si>
    <t>David Linden: Voter ID</t>
  </si>
  <si>
    <t>Valerie Vaz: Transit Site: Walsall</t>
  </si>
  <si>
    <t>Chancellor of the Duchy of Lancaster and Minister for the Cabinet Office</t>
  </si>
  <si>
    <t>Parliamentary language</t>
  </si>
  <si>
    <t>Jonathan Ashworth (asking); The Secretary of State for Health and Social Care (Matt Hancock) (responding): Covid-19 Government Handling and Preparedness</t>
  </si>
  <si>
    <t>Emily Thornberry (asking); The Minister for Trade Policy (Greg Hands) (responding): Agricultural Exports from Australia: Tariffs</t>
  </si>
  <si>
    <t>Dementia Action Week</t>
  </si>
  <si>
    <t>Obesity Strategy 2020</t>
  </si>
  <si>
    <t>Emma Hardy: Distant Fleet Fishing: Kirkella Trawler</t>
  </si>
  <si>
    <t>Home Office</t>
  </si>
  <si>
    <t xml:space="preserve">Selection of amendments to the Advanced Research and Invention Agency Bill </t>
  </si>
  <si>
    <t>Secretary of State for Health and Social Care (Matt Hancock): Covid-19 Update</t>
  </si>
  <si>
    <t>Secretary of State for Education (Gavin Williamson): Education Recovery</t>
  </si>
  <si>
    <t>S.O. No. 24 Application</t>
  </si>
  <si>
    <t>Andrew Mitchell: Official Development Assistance</t>
  </si>
  <si>
    <t>Chris Bryant: Giving notice of visiting another Member's constituency on official business</t>
  </si>
  <si>
    <t>Advanced Research and Invention Agency Bill</t>
  </si>
  <si>
    <t xml:space="preserve">Dr Rupa Huq: Preserving Heritage and Statues in Cities </t>
  </si>
  <si>
    <t>Department for Health and Social Care</t>
  </si>
  <si>
    <t>John Healey (asking); The Minister for Defence procurement (Jeremy Quin) (responding): Ajax programme</t>
  </si>
  <si>
    <t>John Baron (asking); The Minister for Asia (Nigel Adams) (responding): British Council closures</t>
  </si>
  <si>
    <t>The Parliamentary Under-Secretary of State for Business, Energy and Industrial Strategy (Paul Scully): Upholding Employment Rights</t>
  </si>
  <si>
    <t>Kevan Jones: Handling of sensitive correspondence</t>
  </si>
  <si>
    <t>S.O. No. 24 Debate</t>
  </si>
  <si>
    <t>Andrew Mitchell: 0.7% Official Development Assistance Target</t>
  </si>
  <si>
    <t>Second Reading</t>
  </si>
  <si>
    <t>Compensation (London Capital &amp; Finance pls and Fraud Compensation Fund) Bill</t>
  </si>
  <si>
    <t>Government Motion</t>
  </si>
  <si>
    <t>House of Commons Commission (External Members), Parliamentary Works Estimates Commission, Speaker's Committee for the Independent Parliamentary Standards Authority and House of Commons Members' Fund</t>
  </si>
  <si>
    <t xml:space="preserve">Philip Hollobone: Kettering General Hospital </t>
  </si>
  <si>
    <t>President of COP26</t>
  </si>
  <si>
    <t xml:space="preserve"> </t>
  </si>
  <si>
    <t>Opposition Day</t>
  </si>
  <si>
    <t>(1st allotted day): Investing in Children and Young People</t>
  </si>
  <si>
    <t>(1st allotted day): Protecting the Public and Justice for Victims</t>
  </si>
  <si>
    <t>Speech Limit</t>
  </si>
  <si>
    <t>Madam Deputy Speaker (Eleanor Laing): 6 minutes</t>
  </si>
  <si>
    <t>(1st allotted day): Protecting the Public and Justice for Victims [resumed]</t>
  </si>
  <si>
    <t>Madam Deputy Speaker (Eleanor Laing): 5 minutes</t>
  </si>
  <si>
    <t>Emma Lewell-Buck: South Tyneside Hospital</t>
  </si>
  <si>
    <t>Sarah Olney: Free Trade Agreements: Cameroon and Ghana</t>
  </si>
  <si>
    <t>Department for International Trade</t>
  </si>
  <si>
    <t>Yvette Cooper (asking); The Parliamentary Under-Secretary of State for the Home Department (responding): Napier Barracks Asylum Accommodation</t>
  </si>
  <si>
    <t>Maria Eagle (asking); The Lord Chancellor and Secretary of State for Justice (responding): Hillsborough: Collapse of Trials</t>
  </si>
  <si>
    <t xml:space="preserve">Retirement of Tony Reay </t>
  </si>
  <si>
    <t>The Parliamentary Under-Secretary of State for Education (Vicky Ford): Ofsted Review of Sexual Abuse in Schools and Colleges</t>
  </si>
  <si>
    <t>Julian Knight: Ministers appearing in front of Select Committees</t>
  </si>
  <si>
    <t>Aviation, Travel and Tourism Industries</t>
  </si>
  <si>
    <t>Madam Deputy Speaker (Eleanor Laing): 3 minutes</t>
  </si>
  <si>
    <t>Aviation, Travel and Tourism Industries [resumed]</t>
  </si>
  <si>
    <t>Safety of Journalists</t>
  </si>
  <si>
    <t>Mr Deputy Speaker (Nigel Evans): 3 minutes</t>
  </si>
  <si>
    <t>Safety of Journalists [resumed]</t>
  </si>
  <si>
    <t>Christian Wakeford: Land Banking</t>
  </si>
  <si>
    <t xml:space="preserve">Department for Housing, Communities and Local Government </t>
  </si>
  <si>
    <t xml:space="preserve">Personal Statement </t>
  </si>
  <si>
    <t xml:space="preserve">Daniel Kawczynski: Apology for bullying </t>
  </si>
  <si>
    <t>Peter Bone: Policy announcements</t>
  </si>
  <si>
    <t>Sir Iain Duncan Smith (asking); The Minister for Asia (responding): Uyghur Tribunal: London</t>
  </si>
  <si>
    <t xml:space="preserve">Laurence Robertson (asking); The Parliamentary Under-Secretary of State for Foreign, Commonwealth and Development Affairs (responding): Ethiopia </t>
  </si>
  <si>
    <t>National Insurance Contributions Bill  [PBC]</t>
  </si>
  <si>
    <t>[PBC]</t>
  </si>
  <si>
    <t>Policy announcement to Parliament</t>
  </si>
  <si>
    <t>The Secretary of State for Health and Social Care (Matt Hancock): Covid-19 Update</t>
  </si>
  <si>
    <t>Elliot Colburn: Antisocial Behaviour (Vehicles)</t>
  </si>
  <si>
    <t>Department for Foreign, Commonwealth and Development Affairs</t>
  </si>
  <si>
    <t xml:space="preserve">Business Statement </t>
  </si>
  <si>
    <t>The Secretary of State for the Home Department (Priti Patel): Daniel Morgan Independent Panel Report</t>
  </si>
  <si>
    <t>Preet Kraur Gill: Aid budget</t>
  </si>
  <si>
    <t>(2nd allotted day): Catch-up Premium</t>
  </si>
  <si>
    <t>(2nd allotted day): Catch-up Premium [resumed]</t>
  </si>
  <si>
    <t>Mr Deputy Speaker (Nigel Evans): 4 minutes</t>
  </si>
  <si>
    <t xml:space="preserve">(2nd allotted day): Covid-Secure Borders </t>
  </si>
  <si>
    <t>(2nd allotted day): Covid-Secure Borders [resumed]</t>
  </si>
  <si>
    <t>David Linden: McVitie's Tollcross factory proposed closure</t>
  </si>
  <si>
    <t>Wendy Chamberlain: Kenly Wind Farm</t>
  </si>
  <si>
    <t>Remembering Jo Cox</t>
  </si>
  <si>
    <t>Northern Ireland Office</t>
  </si>
  <si>
    <t>The Prime Minister (Boris Johnson): G7 and NATO Summits</t>
  </si>
  <si>
    <t>The Chief Secretary to the Treasury (Steve Barclay): Economy Update</t>
  </si>
  <si>
    <t>Coronavirus</t>
  </si>
  <si>
    <t>Giles Watling: Anti-loitering Devices: Safety</t>
  </si>
  <si>
    <t>Department for Environment, Food and Rural Affairs</t>
  </si>
  <si>
    <t>Church Commissiomers, House of Commons Commission, Parliamentary Works Sponsor Body, Public Accounts Commission and Speaker's Committee to the Electoral Commission</t>
  </si>
  <si>
    <t>Division correction</t>
  </si>
  <si>
    <t>The Secretary of State for International Trade (Elizabeth Truss): Free Trade Agreement Negotiations: Australia</t>
  </si>
  <si>
    <t>Tribute to Sir Roy Stone</t>
  </si>
  <si>
    <t>Committee Statement</t>
  </si>
  <si>
    <t>Clive Betts (on behalf of the Backbench Business Committee): Future of the Planning System in England</t>
  </si>
  <si>
    <t>Backbench business</t>
  </si>
  <si>
    <t>Misuse of Drugs Act</t>
  </si>
  <si>
    <t>[SO No. 24A]</t>
  </si>
  <si>
    <t>Preventing Sexual Violence in Conflict Initiative</t>
  </si>
  <si>
    <t>Olivia Blake: Miscarriage Research: The Lancet</t>
  </si>
  <si>
    <t>Members taking the oath</t>
  </si>
  <si>
    <t>Appointment of Marianne Cwynarski CBE</t>
  </si>
  <si>
    <t>Department for Education</t>
  </si>
  <si>
    <t>The Lord Chancellor and Secretary of State for Justice (Robert Buckland): End-to-end Rape Review</t>
  </si>
  <si>
    <t xml:space="preserve">(3rd allotted day): Planning Decisions: Local Involvement </t>
  </si>
  <si>
    <t>(3rd allotted day): Planning Decisions: Local Involvement [resumed]</t>
  </si>
  <si>
    <t>(3rd allotted day): Protecting Britain's Steel Industry</t>
  </si>
  <si>
    <t>(3rd allotted day): Protecting Britain's Steel Industry [resumed]</t>
  </si>
  <si>
    <t>Bim Afolami: UK's Financial Services Industry</t>
  </si>
  <si>
    <t>Chancellor of the Exchequer</t>
  </si>
  <si>
    <t>Jo Stevens (asking); The Parliamentary Under-Secretary of State for Digital, Culture, Media and Sport (Nigel Huddleston): Events Research Programme</t>
  </si>
  <si>
    <t>William Wragg: Conference recess</t>
  </si>
  <si>
    <t>Northern Ireland (Ministers, Elections and Petitions of Concern) Bill  [PBC]</t>
  </si>
  <si>
    <t>Scotland Office</t>
  </si>
  <si>
    <t xml:space="preserve">Liz Kendall (asking); The Minister for Care (Helen Whately) (responding): Social Care Reform </t>
  </si>
  <si>
    <t>Tobias Ellwood (asking); The Minister for the Armed Forces (James Heappey) (responding): UK Military Personnel Serving Overseas: Vaccination</t>
  </si>
  <si>
    <t>Jess Phillips: Prime Minister's Questions</t>
  </si>
  <si>
    <t>Committee of the whole House</t>
  </si>
  <si>
    <t>Armed Forces Bill</t>
  </si>
  <si>
    <t>Andrew Griffith: English Wine Week</t>
  </si>
  <si>
    <t>Transport</t>
  </si>
  <si>
    <t xml:space="preserve">Business Questions </t>
  </si>
  <si>
    <t>Comprehensive and Progressive Agreement for Trans-Pacific Partnership</t>
  </si>
  <si>
    <t>Comprehensive and Progressive Agreement for Trans-Pacific Partnership [resumed]</t>
  </si>
  <si>
    <t>UK Defence Spending</t>
  </si>
  <si>
    <t xml:space="preserve">[SO No. 24A) </t>
  </si>
  <si>
    <t>David Davis: Use of Patient Data</t>
  </si>
  <si>
    <t>John Healey (asking); The Minister for Defence Procurement (Jeremy Quin) (responding): Loss of Secret Documents</t>
  </si>
  <si>
    <t>Peter Bone (asking); The Parliamentary Secretary, Cabinet Office (Julia Lopez) (responding): Security of Ministers' Offices and Communications</t>
  </si>
  <si>
    <t>The Secretary of State for Health and Social Care (Sajid Javid): Covid-19 Update</t>
  </si>
  <si>
    <t>Kate Green: Correction of errors in answers to Education questions</t>
  </si>
  <si>
    <t>Rating (Coronavirus) and Directors Disqualification (Dissolved Companies) Bill  [PBC]</t>
  </si>
  <si>
    <t>Committee on Standards</t>
  </si>
  <si>
    <t>Parliamentary Works Sponsor Body</t>
  </si>
  <si>
    <t>Richard Fuller: East West Rail Route Consultation: North East Bedfordshire</t>
  </si>
  <si>
    <t>Ian Blackford (asking); The Parliamentary Secretary, Cabinet Office (Julia Lopez) (responding): Emergency Covid Contracts</t>
  </si>
  <si>
    <t>Jim McMahon (asking); The Secretary of Transport (Grant Shapps) (responding): International Travel</t>
  </si>
  <si>
    <t>Paul Blomfield (asking); The Parliamentary Under-Secretary of State for the Home Department (Kevin Foster) (responding): EU Settlement Scheme</t>
  </si>
  <si>
    <t>Ten Minute Rule Motion</t>
  </si>
  <si>
    <t>Patricia Gibson: Bereavement (Leave and Pay)</t>
  </si>
  <si>
    <t>Estimates Day</t>
  </si>
  <si>
    <t>[1st allotted day]: Department for Education</t>
  </si>
  <si>
    <t>Mr Deputy Speaker (Nigel Evans): 5 minutes</t>
  </si>
  <si>
    <t>[1st allotted day]: Department for Education [resumed]</t>
  </si>
  <si>
    <t>[1st allotted day]: Ministry of Housing, Communities and Local Government</t>
  </si>
  <si>
    <t>Bernard Jenkin: NHS Integrated Care System Boundaries</t>
  </si>
  <si>
    <t>International Day of Parliamentarism</t>
  </si>
  <si>
    <t>Wales</t>
  </si>
  <si>
    <t>Retirement of Ian Davis MBE</t>
  </si>
  <si>
    <t>Kate Green (asking); The Secretary of State for Education (Gavin Williamson) (responding): Covid-19: Impact on Attendance in Education Settings</t>
  </si>
  <si>
    <t>Kate Green: Request for Department for Education correction; Martin Docherty-Hughes: Lobbying of Members</t>
  </si>
  <si>
    <t>Tulip Siddiq: Flexible Working</t>
  </si>
  <si>
    <t>[2nd allotted day]: Foreign, Commonwealth and Development Office</t>
  </si>
  <si>
    <t>Madam Deputy Speaker (Eleanor Laing): 7 minutes</t>
  </si>
  <si>
    <t>[2nd allotted day]: Foreign, Commonwealth and Development Office [resumed]</t>
  </si>
  <si>
    <t>Mr Deputy Speaker (Nigel Evans): 8 minutes</t>
  </si>
  <si>
    <t>Gareth Johnson: Outer London driving charges</t>
  </si>
  <si>
    <t>Peter Grant: Financial Conduct Authority and Blackmore Bond plc</t>
  </si>
  <si>
    <t>Windrush Day 2021</t>
  </si>
  <si>
    <t>Pride Month</t>
  </si>
  <si>
    <t xml:space="preserve">Laura Trott: Orchards Academy </t>
  </si>
  <si>
    <t>Siobhain McDonagh: Social Housing: Housing Ombudsman</t>
  </si>
  <si>
    <t>Today's business</t>
  </si>
  <si>
    <t>Business Motion</t>
  </si>
  <si>
    <t>Police, Crime, Sentencing and Courts Bill (Programme) (No.2)</t>
  </si>
  <si>
    <t>Madam Deputy Speaker (Eleanor Laing): 4 minutes</t>
  </si>
  <si>
    <t>Police, Crime, Sentencing and Courts Bill (Programme) (No.2) [resumed]</t>
  </si>
  <si>
    <t>Third Reading</t>
  </si>
  <si>
    <t>Tom Hunt: Sentencing Regime for 17-year-olds</t>
  </si>
  <si>
    <t>The Secretary of State for Education (Gavin Williamson): Covid-19: Education Settings</t>
  </si>
  <si>
    <t>Mark Tami: Notice of Ministers visiting the constituencies of other Members; Stephanie Peacock: Mineworkers' pension scheme</t>
  </si>
  <si>
    <t>Daisy Cooper: Fire and Building Safety (Public Inquiry)</t>
  </si>
  <si>
    <t>Dissolution and Calling of Parliament Bill. Committed to a Committee of the whole House.</t>
  </si>
  <si>
    <t>[Division] [CC]</t>
  </si>
  <si>
    <t>Felicity Buchan: Police presence in Kensington</t>
  </si>
  <si>
    <t>Virendra Sharma: Covid-19 Vaccines: Nepal</t>
  </si>
  <si>
    <t>Sammy Wilson: Error in answer given by the Prime Minister at questions</t>
  </si>
  <si>
    <t>Gareth Thomas: The Employment Bill</t>
  </si>
  <si>
    <t>Andrew Griffith: Dogs (DNA Databases)</t>
  </si>
  <si>
    <t xml:space="preserve">(4th allotted day): Covid-19: Contracts and Public Inquiry </t>
  </si>
  <si>
    <t>(4th allotted day): EU Settlement Scheme</t>
  </si>
  <si>
    <t>Luke Pollard: Post Box in Stoke Village</t>
  </si>
  <si>
    <t>Valerie Vaz: Sprint Route and Car Park</t>
  </si>
  <si>
    <t>Nusrat Ghani: Wealden Railway Stations: Disability Access</t>
  </si>
  <si>
    <t>The Secretary of State for Transport (Grant Shapps): International Travel</t>
  </si>
  <si>
    <t>The Prime Minister (Boris Johnson): Afghanistan</t>
  </si>
  <si>
    <t>Marsha De Cordova: Visiting the constituencies of other Members</t>
  </si>
  <si>
    <t>Licences and Licensing</t>
  </si>
  <si>
    <t>Fuel Poverty</t>
  </si>
  <si>
    <t>Independent Medicines and Medical Devices Safety Review</t>
  </si>
  <si>
    <t>Alan Brown: Electricity Network Grid Charges</t>
  </si>
  <si>
    <t>Higher Education (Freedom of Speech) Bill  [PBC]</t>
  </si>
  <si>
    <t>Robert Halfon: Public Health England: Relocation to Harlow</t>
  </si>
  <si>
    <t>Health and Social Care</t>
  </si>
  <si>
    <t>Yvette Cooper: Departments co-operating with Select Committees; Tim Loughton: Departments co-operating with Select Committees</t>
  </si>
  <si>
    <t>Felicity Buchan: Electric Vehicle Charging Points (New Buildings)</t>
  </si>
  <si>
    <t>Treasury Update on International Aid</t>
  </si>
  <si>
    <t>National Health Service</t>
  </si>
  <si>
    <t>National Health Service [resumed]</t>
  </si>
  <si>
    <t>Prevention and Suppression of Terrorism</t>
  </si>
  <si>
    <t>English Votes for English Laws</t>
  </si>
  <si>
    <t>English Votes for English Laws [resumed]</t>
  </si>
  <si>
    <t>Independent Parliamentary Standards Authority</t>
  </si>
  <si>
    <t>Matt Western: Randolph Turpin</t>
  </si>
  <si>
    <t>Nick Thomas-Symonds (asking); The Parliamentary Under-Secretary of State for the Home Department (Victoria Atkins) (responding): Racist Abuse on Social Media</t>
  </si>
  <si>
    <t>Sub judice waiver</t>
  </si>
  <si>
    <t>The Secretary of State for Northern Ireland (Brandon Lewis): Legacy of Northern Ireland's Past</t>
  </si>
  <si>
    <t>The Secretary of State for Transport (Grant Shapps): Transport Decarbonisation</t>
  </si>
  <si>
    <t>Thangam Debbonaire: Risk assessment of risk after return of a Member after a six-week suspension</t>
  </si>
  <si>
    <t>Rachel Hopkins: Planning and Local Representation</t>
  </si>
  <si>
    <t>Health and Care Bill  [PBC]</t>
  </si>
  <si>
    <t>Health and Care Bill  [PBC] [resumed]</t>
  </si>
  <si>
    <t>[PBC] [Division]</t>
  </si>
  <si>
    <t>Seema Malhotra: Santander Bath Road branch</t>
  </si>
  <si>
    <t>Fiona Bruce: Sandbach Cemetery</t>
  </si>
  <si>
    <t>James Davies: Rhyl Cut and Prestatyn Gutter</t>
  </si>
  <si>
    <t>Ben Bradley: Devolution for the East Midlands</t>
  </si>
  <si>
    <t>International Trade</t>
  </si>
  <si>
    <t>Geoffrey Clifton-Brown (asking); The Parliamentary Under-Secretary of State for Business, Energy and Industrial Strategy (Amanda Solloway) (responding): Newport Wafer Fab Sale</t>
  </si>
  <si>
    <t>Northern Ireland Protocol</t>
  </si>
  <si>
    <t>Northern Ireland Protocol [resumed]</t>
  </si>
  <si>
    <t>Beijing Winter Olympics and Chinese Government Sanctions</t>
  </si>
  <si>
    <t>Mr Deputy Speaker (Nigel Evans): 6 minutes</t>
  </si>
  <si>
    <t>Beijing Winter Olympics and Chinese Government Sanctions [resumed]</t>
  </si>
  <si>
    <t>Stephen Timms: Alternative Student Finance</t>
  </si>
  <si>
    <t>COVID-19 safety on the Parliamentary Estate</t>
  </si>
  <si>
    <t>Housing, Communities and Local Government</t>
  </si>
  <si>
    <t>Jim McMahon (asking); The Parliamentary Under-Secretary of State for Transport (Robert Courts) (responding): International Travel Rules</t>
  </si>
  <si>
    <t>The Minister for Covid Vaccine Deployment (Nadhim Zahawi): Covid-19 Update</t>
  </si>
  <si>
    <t>Nationality and Borders Bill  [PBC] (1st allocated day)</t>
  </si>
  <si>
    <t>Nationality and Borders Bill  [PBC] (1st allocated day) [resumed]</t>
  </si>
  <si>
    <t>Nationality and Borders Bill [Lords [PBC] (1st allocated day) [resumed] (to be continued tomorrow)</t>
  </si>
  <si>
    <t>Alicia Kearns: Places for Growth: DEFRA Office (Melton)</t>
  </si>
  <si>
    <t>Foreign, Commonwealth and Development Affairs</t>
  </si>
  <si>
    <t>Iain Duncan Smith (asking); The Minister for the Middle East and North Africa (James Cleverly) (responding): Cyber-attack: Microsoft</t>
  </si>
  <si>
    <t>Mark Harper: Vaccine passports</t>
  </si>
  <si>
    <t>Virginia Crosbie: Dogs (Protection of Livestock)</t>
  </si>
  <si>
    <t>Nationality and Borders Bill [PBC]  (2nd allocated day)</t>
  </si>
  <si>
    <t>Nationality and Borders Bill [PBC]  (2nd allocated day) [resumed]</t>
  </si>
  <si>
    <t>Madam Deputy Speaker (Eleanor Laing): 8 minutes</t>
  </si>
  <si>
    <t>Martyn Day: Financial Conduct Authority</t>
  </si>
  <si>
    <t>Patricia Gibson: Voter ID</t>
  </si>
  <si>
    <t>Kenny MacAskill: Scotland Act 1998: Role of the Lord Advocate</t>
  </si>
  <si>
    <t>Northern Ireland</t>
  </si>
  <si>
    <t>60th Anniversary of PMQs</t>
  </si>
  <si>
    <t>The Secretary of State for Northern ireland (Brandon Lewis): Northern Ireland Protocol</t>
  </si>
  <si>
    <t>The Minister for Care (Helen Whately): NHS Update</t>
  </si>
  <si>
    <t>Mike Penning: Review of the scandal of Primodos, sodium valproate and pelvic mesh</t>
  </si>
  <si>
    <t>David Johnston: United Kingdom Atomic Energy Authority Pension Transfers (Parliamentary And Health Service Ombudsman Investigation)</t>
  </si>
  <si>
    <t>Building Safety Bill [Lord] [PBC]</t>
  </si>
  <si>
    <t>Building Safety Bill [Lord] [PBC] [resumed]</t>
  </si>
  <si>
    <t xml:space="preserve">[PBC] </t>
  </si>
  <si>
    <t>The Parliamentary Under-Secretary of State for the Home Department (Victoria Atkins): Strategy for Tackling Violence Against Women and Girls</t>
  </si>
  <si>
    <t>Wendy Chamberlain: Post Office Counter Services in North East Fife</t>
  </si>
  <si>
    <t>Patricia Gibson: VAT on Sunscreen</t>
  </si>
  <si>
    <t>Richard Burgon: Proposals for Higher Taxes on the Super-rich</t>
  </si>
  <si>
    <t>Kelly Tolhurst: Proposed Loss of Deangate Ridge</t>
  </si>
  <si>
    <t>Kim Johnson: Forced Repatriation of Chinese Seamen from Liverpool After World War Two</t>
  </si>
  <si>
    <t>Environment, Food and Rural Affairs</t>
  </si>
  <si>
    <t>Church Commissioners, House of Commons Commission, Parliamentary Works Sponsor Body, Public Accounts Commission and Speaker's Committee on the Electoral Commission</t>
  </si>
  <si>
    <t>Government announcements made to the House and content of Ministerial statements</t>
  </si>
  <si>
    <t>Proceedings during the pandemic</t>
  </si>
  <si>
    <t>Thangam Debbonaire: Apology from the Leader of the House for racist language</t>
  </si>
  <si>
    <t>The Minister for School Standards (Nick Gibb): Awarding Qualifications in 2021 and 2022</t>
  </si>
  <si>
    <t>Personal Statement</t>
  </si>
  <si>
    <t>Adam Holloway: Apology after recommendation from the Committee on Standards</t>
  </si>
  <si>
    <t>Bob Stewart: Apology after recommendation from the Committee on Standards</t>
  </si>
  <si>
    <t>Select Committee Statement</t>
  </si>
  <si>
    <t>Darren Jones (on behalf of the Business, Energy and Industrial Strategy Committee): Publication of the Third Report of the Business, Energy and Industrial Strategy Committee, Post-Pandemic Economic Growth: Levelling Up</t>
  </si>
  <si>
    <t>Government Response to Covid-19: Public Inquiry</t>
  </si>
  <si>
    <t>Marie Rimmer: Rugby League World Cup</t>
  </si>
  <si>
    <t>Matters to be raised before the forthcoming adjournment</t>
  </si>
  <si>
    <t>Jon Trickett: NHS Pay</t>
  </si>
  <si>
    <t>Sarah Olney: Planning applications in Richmond Park</t>
  </si>
  <si>
    <t>Scott Benton: Review of the Gambling Act 2005</t>
  </si>
  <si>
    <t>Incident in Keyham; Afghanistan; and Chamber proceedings</t>
  </si>
  <si>
    <t>Afghanistan</t>
  </si>
  <si>
    <t>Mr Speaker (Lindsay Hoyle): 7 minutes</t>
  </si>
  <si>
    <t>Afghanistan [resumed]</t>
  </si>
  <si>
    <t>Education</t>
  </si>
  <si>
    <t>The Prime Minister (Boris Johnson): Afghanistan Update</t>
  </si>
  <si>
    <t>Secretary of State for Foreign, Commonwealth and Development Affairs and First Secretary of State (Dominic Raab): Afghanistan Update</t>
  </si>
  <si>
    <t>The Minister of State for Covid Vaccine Deployment (Nadhim Zahawi): COVID-19 update</t>
  </si>
  <si>
    <t>Peter Grant: Members' communications to people who are not their constituents</t>
  </si>
  <si>
    <t xml:space="preserve">National Insurance Contributions Bill  </t>
  </si>
  <si>
    <t>Christine Jardine: Medicinal Cannabis</t>
  </si>
  <si>
    <t>Treasury</t>
  </si>
  <si>
    <t>The Prime Minister (Boris Johnson): Sustainable plan for the NHS and social care</t>
  </si>
  <si>
    <t>Leader of the House</t>
  </si>
  <si>
    <t>The Secretary of State for Work and Pensions (Therese Coffey): Pensions update</t>
  </si>
  <si>
    <t>Charlotte Nichols: Transport (Disabled Passenger Charter)</t>
  </si>
  <si>
    <t>Abena Oppong-Asare: No responses from Government on Afghanistan cases</t>
  </si>
  <si>
    <t>Elections Bill  [PBC]</t>
  </si>
  <si>
    <t>Madam Deputy Speaker (Dame Rosie Winterton): 6 minutes</t>
  </si>
  <si>
    <t>Andrew Bowie: Local Policing</t>
  </si>
  <si>
    <t>Scotland</t>
  </si>
  <si>
    <t>Alistair Carmichael (asking); The Minister for Covid Vaccine Deployment (Nadhim Zahawi) (responding): Covid Vaccine Passports</t>
  </si>
  <si>
    <t>Chris Bryant: Lack of substantive answers from the Government to Afghanistan cases</t>
  </si>
  <si>
    <t>Jonathan Gullis: Multi-Academy Trusts (Ofsted Inspection)</t>
  </si>
  <si>
    <t>Health and Social Care Levy (Ways and Means)</t>
  </si>
  <si>
    <t>Daniel Zeichner: Cambridgeshire and Peterborough Independent Commission on Climate</t>
  </si>
  <si>
    <t>Chris Bryant (asking); The Minister for the Middle East and North Africa (James Cleverly) (responding): Afghanistan: FCDO responses to Members</t>
  </si>
  <si>
    <t>The Minister for Defence Procurement (Jeremy Quin): Ajax Armoured Vehicle Procurement</t>
  </si>
  <si>
    <t>Rating (Coronavirus) and Directors Disqualification (Dissolved Companies) Bill</t>
  </si>
  <si>
    <t>Legacy of Jo Cox</t>
  </si>
  <si>
    <t>Mike Penning: Emergency Services Cenotaph: Westminster</t>
  </si>
  <si>
    <t>20th anniversary of 11 September 2001</t>
  </si>
  <si>
    <t>Andrew Bowie: House to meet in private</t>
  </si>
  <si>
    <t>Education (Careers Guidance in Schools) Bill  [PBC]</t>
  </si>
  <si>
    <t>Taxi and Private Hire Vehicles (Safeguarding and Road Safety) Bill</t>
  </si>
  <si>
    <t>[PMB]</t>
  </si>
  <si>
    <t>Cultural Objects (Protection from Seizure) Bill</t>
  </si>
  <si>
    <t>Covid-19 Vaccine Damage Bill</t>
  </si>
  <si>
    <t>Emma Raducanu victory at the US Open</t>
  </si>
  <si>
    <t xml:space="preserve">Jim McMahon (asking); Secretary of State for Transport (Grant Shapps) (responding); HGV Driver Shortages </t>
  </si>
  <si>
    <t>The Parliamentary Under-Secretary of State for the Home Department (Victoria Atkins): Afghanistan Policy</t>
  </si>
  <si>
    <t>(3rd allocated day) Dissolution and Calling of Parliament Bill</t>
  </si>
  <si>
    <t xml:space="preserve">Dissolution and Calling of Parliament Bill </t>
  </si>
  <si>
    <t>The Minister for Covid Vaccine Deployment (Nadhim Zahawi): Covid-19 Vaccinations: 12 to 15-year-olds</t>
  </si>
  <si>
    <t xml:space="preserve">Ian Lavery: Levelling-up Agenda in the North </t>
  </si>
  <si>
    <t xml:space="preserve">Carol Monaghan: Evacuation of Afghan citizens </t>
  </si>
  <si>
    <t>Maria Miller: Non-Disclosure Agreements (No. 2)</t>
  </si>
  <si>
    <t>Health and Social Care Levy Bill. Committed to Committee of the whole House.</t>
  </si>
  <si>
    <t xml:space="preserve">[Division] </t>
  </si>
  <si>
    <t xml:space="preserve">(3rd allocated day) Health and Social Care Levy Bill. </t>
  </si>
  <si>
    <t xml:space="preserve">Health and Social Care Levy Bill  </t>
  </si>
  <si>
    <t>Stephen Morgan: AQUIND Interconnector Project</t>
  </si>
  <si>
    <t>Robbie Moore: Haworth Post Office</t>
  </si>
  <si>
    <t>Holly Mumby-Croft: Scunthorpe Driving Theory Test Centre</t>
  </si>
  <si>
    <t>Prime Minister</t>
  </si>
  <si>
    <t>Olivia Blake: Abuse of Public-facing Workers (Offences)</t>
  </si>
  <si>
    <t xml:space="preserve">Opposition Day </t>
  </si>
  <si>
    <t xml:space="preserve">(5th allotted day) Universal Credit and Working Tax Credits </t>
  </si>
  <si>
    <t>(5th allotted day) Withdrawl from Afghanistan: Joint Committee</t>
  </si>
  <si>
    <t xml:space="preserve">Andrew Griffith: Proposed Heath Common development </t>
  </si>
  <si>
    <t>Mark Pawsey: Rugby Community Ambulance Station</t>
  </si>
  <si>
    <t xml:space="preserve">Gareth Thomas: Demutualisation of Liverpool Victoria </t>
  </si>
  <si>
    <t>The Prime Minister (Boris Johnson): AUKUS</t>
  </si>
  <si>
    <t>Business Statement</t>
  </si>
  <si>
    <t>The Paymaster General (Michael Ellis): Brexit: Opportunities</t>
  </si>
  <si>
    <t>COP26: Devolved Administrations</t>
  </si>
  <si>
    <t>Criminal Justice System: Families Bereaved by Public Disasters</t>
  </si>
  <si>
    <t>Kelly Tolhurst: Chatham Docks</t>
  </si>
  <si>
    <t>The Secretary of State for Business, Energy and Industrial Strategy (Kwasi Kwarteng): UK Gas Market</t>
  </si>
  <si>
    <t>Kirsty Blackman: Ministerial correspondence</t>
  </si>
  <si>
    <t>Social Security (Up-rating of Benefits) Bill: Committed to Committee of the whole House</t>
  </si>
  <si>
    <t>(3rd allocated day) Social Security (Up-rating of Benefits) Bill</t>
  </si>
  <si>
    <t xml:space="preserve">Social Security (Up-rating of Benefits) Bill </t>
  </si>
  <si>
    <t>Instruction</t>
  </si>
  <si>
    <t xml:space="preserve">Elections Bill  </t>
  </si>
  <si>
    <t xml:space="preserve">Sarah Jones: Tram Safety </t>
  </si>
  <si>
    <t xml:space="preserve">John Healey (asking); The Secretary of State for Defence (Ben Wallace) (responding): Data Breach: ARAP Applicants in Afghanistan </t>
  </si>
  <si>
    <t>The Secretary of State for the Home Department (Priti Patel): Salisbury Incident 2021: Update</t>
  </si>
  <si>
    <t>Gareth Bacon: Unauthorised Development (Offences)</t>
  </si>
  <si>
    <t xml:space="preserve">(6th allotted day): Working People's Finances: Government Policy </t>
  </si>
  <si>
    <t>Jerome Mayhew: Cawston Park Hospital: Norfold Safeguarding Adults Board Review</t>
  </si>
  <si>
    <t>The Prime Minister</t>
  </si>
  <si>
    <t>Harriet Harman (asking); The Secretary of State for the Home Department (Priti Patel) (responding): Violence Against Women and Girls: Police Response</t>
  </si>
  <si>
    <t>The Minister for Crime and Policing (Kit Malthouse): Injunction to Protect the M25</t>
  </si>
  <si>
    <t>Henry Smith: Hen Caging (Prohibition)</t>
  </si>
  <si>
    <t>Subsidy Control Bill  [PBC]</t>
  </si>
  <si>
    <t>Luke Pollard: Keynham Shootings</t>
  </si>
  <si>
    <t>Cabinet Office</t>
  </si>
  <si>
    <t>Edward Miliband (asking); The Secretary of State for Business, Energy and Industrial Strategy (Kwasi Kwarteng) (responding): Gas Prices and Energy Suppliers</t>
  </si>
  <si>
    <t xml:space="preserve">Kate Green (asking); The Parliamentary Under-Secretary of State for Education (Alex Burghart) (responding): Coronavirus: Education Setting Attendance and Support for Pupils </t>
  </si>
  <si>
    <t>Baby Loss Awareness Week</t>
  </si>
  <si>
    <t>Human Rights: Kashmir</t>
  </si>
  <si>
    <t>Madam Deputy Speaker (Dame Eleanor Laing): 3 minutes</t>
  </si>
  <si>
    <t xml:space="preserve">Matt Hancock: Horse Racing </t>
  </si>
  <si>
    <t>Death of Members</t>
  </si>
  <si>
    <t>Tributes to Sir David Amess</t>
  </si>
  <si>
    <t>The Minister of State, Department for Business, Energy and Industrial Strategy (Greg Hands): Net Zero Strategy and Heat and Buildings Strategy</t>
  </si>
  <si>
    <t xml:space="preserve">Matthew Pennycook: Treasury net zero review </t>
  </si>
  <si>
    <t>Sarah Owen: Bereavement Leave and Pay (Stillborn and Miscarried Babies)</t>
  </si>
  <si>
    <t>Independent Expert Panel Recommendations for Sanctions and the Recall of MPs Act 2015</t>
  </si>
  <si>
    <t>Sajid Javid: Coronavirus Act 2020 (Review of Temporary Provisions) (No. 3)</t>
  </si>
  <si>
    <t>Madam Deputy Speaker (Dame Rosie Winterton): 5 minutes</t>
  </si>
  <si>
    <t xml:space="preserve">(7th allotted day): Supporting Small Business </t>
  </si>
  <si>
    <t>Catherine West: NatWest Crouch End and Hornsey Branch</t>
  </si>
  <si>
    <t>Zarah Sultana: Fossil Fuel Industry: Regulation of Investments</t>
  </si>
  <si>
    <t>Tributes to James Brokenshire</t>
  </si>
  <si>
    <t>Harriet Harman (asking); The Minister for Crime and Policing (Kit Malthouse) (responding): Sexual Misconduct in the Police</t>
  </si>
  <si>
    <t>Crispin Blunt: Minister for Crime and Policing clarification</t>
  </si>
  <si>
    <t>Caroline Lucas: Decarbonisation and Economic Strategy</t>
  </si>
  <si>
    <t>Lords Amendments</t>
  </si>
  <si>
    <t xml:space="preserve">Environment Bill </t>
  </si>
  <si>
    <t>The Secretary of State for the Home Department (Priti Patel): Security Update</t>
  </si>
  <si>
    <t>Emma Hardy: Electrification of the Hull to Selby railway line</t>
  </si>
  <si>
    <t>Caroline Johnson: NHS Dentistry: Lincolnshire</t>
  </si>
  <si>
    <t>Government announcements and Urgent Questions</t>
  </si>
  <si>
    <t>Jonathan Ashworth (asking); The Parliamentary Under-Secretary of State for Health and Social Care (Maggie Throup) (responding): Covid-19: Government Response</t>
  </si>
  <si>
    <t>The Secretary of State for International Trade (Anne-Marie Trevelyan): Free Trade Agreement: New Zealand</t>
  </si>
  <si>
    <t>The Parliamentary Under-Secretary of State for Health and Social Care (Maggie Throup): Covid-19 Update</t>
  </si>
  <si>
    <t xml:space="preserve">COP26: Limiting Global Temperature Rises </t>
  </si>
  <si>
    <t>Madam Deputy Speaker (Dame Rosie Winterton): 4 minutes</t>
  </si>
  <si>
    <t>World Menopause Month</t>
  </si>
  <si>
    <t>Abena Oppong Asare: Black History Month</t>
  </si>
  <si>
    <t xml:space="preserve">Private Members' Motion </t>
  </si>
  <si>
    <t>Motion to sit in private</t>
  </si>
  <si>
    <t>Employment and Trade Union Rights (Dismissal and Re-engagement) Bill</t>
  </si>
  <si>
    <t>The Parliamentary Under-Secretary of State for Health and Social Care (Maggie Throup): Health Incentives Scheme</t>
  </si>
  <si>
    <t>Employment and Trade Union Rights (Dismissal and Re-engagement) Bill [resumed]</t>
  </si>
  <si>
    <t>Sarah Olney: Rail Service Reductions</t>
  </si>
  <si>
    <t>Levelling Up, Housing and Communities</t>
  </si>
  <si>
    <t xml:space="preserve">Announcements to the House and to the media </t>
  </si>
  <si>
    <t>Daisy Cooper (asking); The Minister for Health (Edward Argar) (responding): NHS England funding</t>
  </si>
  <si>
    <t xml:space="preserve">Caroline Lucas (asking); The Minister for Afghan Resettlement (Victoria Atkins) (responding): Afghan Citizens Resettlement Scheme </t>
  </si>
  <si>
    <t>Chi Onwurah (asking); The Parliamentary Under-Secretary of State for Foreign, Commonwealth and Development Affairs (Vicky Ford) (responding): Arrest of Sudanese Prime Minister</t>
  </si>
  <si>
    <t>Tulip Siddiq (asking); The Minister for the Middle East and North Africa (James Cleverly) (responding): Nazanin Zaghari-Ratcliffe</t>
  </si>
  <si>
    <t>Animal Welfare (Kept Animals) Bill  [PBC]</t>
  </si>
  <si>
    <t>Martyn Day: High Income Child Benefit Charge</t>
  </si>
  <si>
    <t>Robert Jenrick: Abraham Accords</t>
  </si>
  <si>
    <t xml:space="preserve">Announcement of Budget measures </t>
  </si>
  <si>
    <t>Bridget Phillipson (asking); The Chief Secretary of the Treasury (Simon Clarke) (responding): Announcement of Budget measures</t>
  </si>
  <si>
    <t>Alison Thewliss: COP meeting with the Minister for COP</t>
  </si>
  <si>
    <t>Alan Brown: Electricity Grid (Review)</t>
  </si>
  <si>
    <t xml:space="preserve">Northern Ireland (Ministers, Elections and Petitions of Concern) Bill </t>
  </si>
  <si>
    <t>Northern Ireland (Ministers, Elections and Petitions of Concern) Bill</t>
  </si>
  <si>
    <t>Judicial Review and Courts Bill  [PBC]</t>
  </si>
  <si>
    <t>Diana Johnson: Electrification of the Hull to Selby railway line</t>
  </si>
  <si>
    <t>Robbie Moore: Child Sexual Exploitation in the Bradford district</t>
  </si>
  <si>
    <t>Financial Statement</t>
  </si>
  <si>
    <t>The Chancellor of the Exchequer</t>
  </si>
  <si>
    <t>Ways and Means</t>
  </si>
  <si>
    <t>Budget Resolutions [1st allotted day]</t>
  </si>
  <si>
    <t>Emma Lewell-Buck: Sewage Pollution in Whitburn</t>
  </si>
  <si>
    <t>Deidre Brock [asking]; The Secretary of State for Environment, Food and Rural Affairs [George [Eustice] [responding]: UK-French Trading Dispute</t>
  </si>
  <si>
    <t>Budget Resolutions [2nd allotted day]</t>
  </si>
  <si>
    <t>Grahame Morris: Inquiry into policing at Orgreave Coking Plant</t>
  </si>
  <si>
    <t>Matt Vickers: North Tees Hospital</t>
  </si>
  <si>
    <t>Menopause (Support and Services) Bill</t>
  </si>
  <si>
    <t>Childcare Bill</t>
  </si>
  <si>
    <t>Animals (Penalty Notices) Bill  [PBC]</t>
  </si>
  <si>
    <t>[PMB] [PBC]</t>
  </si>
  <si>
    <t>Approved Premises (Substance Testing) Bill  [PBC]</t>
  </si>
  <si>
    <t>Jon Cruddas: NHS Allergy Services</t>
  </si>
  <si>
    <t>Jonathan Ashworth [asking]; The Parliamentary Under-Secretary for Health and Social Care [Maggie Throup] [responding]: Smoking cessation: Prescription of e-cigarettes</t>
  </si>
  <si>
    <t>Andrew Rosindell: Public Houses (Electrical Safety) Bill</t>
  </si>
  <si>
    <t>Budget Resolutions [3rd allotted day]</t>
  </si>
  <si>
    <t>Mr Speaker (Lindsay Hoyle): 5 minutes</t>
  </si>
  <si>
    <t>Budget Resolutions [3rd allotted day] [resumed]</t>
  </si>
  <si>
    <t>Richard Holden: Weardale Railway</t>
  </si>
  <si>
    <t xml:space="preserve">Chancellor of the Exchequer </t>
  </si>
  <si>
    <t>Taiwo Owatemi: Answer from the Home Secretary</t>
  </si>
  <si>
    <t>Karl McCartney: House of Commons Commission</t>
  </si>
  <si>
    <t xml:space="preserve">William Wragg: UK Health Security Agency </t>
  </si>
  <si>
    <t>Fleur Anderson: Plastics (Wet Wipes)</t>
  </si>
  <si>
    <t xml:space="preserve">Budget Resolutions [4th allotted day] </t>
  </si>
  <si>
    <t>Ian Blackford: Proxies for Members suffering from ill health</t>
  </si>
  <si>
    <t>Karen Bradley: Procedure Committee inquiry into proxy voting</t>
  </si>
  <si>
    <t xml:space="preserve">Kenny MacAskill: Shipbuilding and Ferguson Marine Engineering Ltd Insolvency </t>
  </si>
  <si>
    <t>The Prime Minister (Boris Johnson): G20 and COP26 World Leaders Summit</t>
  </si>
  <si>
    <t>Robert Halfon: Schools and Educational Settings (Essential Infrastructure and Opening During Emergencies)</t>
  </si>
  <si>
    <t>Standards</t>
  </si>
  <si>
    <t>Third Report of the Committee on Standards</t>
  </si>
  <si>
    <t>Nuclear Energy (Financing) Bill  [PBC]</t>
  </si>
  <si>
    <t>Sara Britcliffe: Kennels and Catteries: Economic and Social Contribution</t>
  </si>
  <si>
    <t>The Parliamentary Under-Secretary of State for Health and Social Care (Maggie Throup): Covid-19 Vaccinations</t>
  </si>
  <si>
    <t>Wendy Chamberlain: Committee on Standards</t>
  </si>
  <si>
    <t>Affirmative Statutory Instrument</t>
  </si>
  <si>
    <t>Sanctions</t>
  </si>
  <si>
    <t>Afghanistan: Inquiry</t>
  </si>
  <si>
    <t>Medical Cannabis: Alleviation of Health Conditions</t>
  </si>
  <si>
    <t>The Secretary of State for Health and Social Care [Sajid Javid]: David Fuller Case</t>
  </si>
  <si>
    <t>Consequences of the decision of the House of 3 November relating to standards</t>
  </si>
  <si>
    <t>Emergency Debate</t>
  </si>
  <si>
    <t>Committee on Standards: Decision of the House</t>
  </si>
  <si>
    <t>HGV Driving Licences</t>
  </si>
  <si>
    <t>Felicity Buchan: Chiltern Railways</t>
  </si>
  <si>
    <t>Paul Beresford: UK Vaccination Strategy</t>
  </si>
  <si>
    <t xml:space="preserve">Anthony Mangnall [asking]; The Minister for the Middle East and North Africa [James Cleverly] [responding]: Bosnia and Herzegovina </t>
  </si>
  <si>
    <t>Navendu Mishra [asking]; The Parliamentary Under-Secretary of State for Digital, Culture, Media and Sport [Chris Philp] [responding]: Racism in cricket</t>
  </si>
  <si>
    <t>The Secretary of State for Health and Social Care [Sajid Javid]: Covid-19 Update</t>
  </si>
  <si>
    <t>Diana Johnson: Integrated rail plan</t>
  </si>
  <si>
    <t>Chris Bryant: Third report of the Committee on Standards</t>
  </si>
  <si>
    <t xml:space="preserve">Tim Loughton: Recognition of the Armenian Genocide </t>
  </si>
  <si>
    <t>Giving every baby the best start in life</t>
  </si>
  <si>
    <t xml:space="preserve">School-based counselling services </t>
  </si>
  <si>
    <t>Madam Deputy Speaker [Rosie Winterton]: 7 minutes</t>
  </si>
  <si>
    <t>Rupa Huq: Ocado Zoom</t>
  </si>
  <si>
    <t>Kevan Jones: Fire Safety: Retirement Communities</t>
  </si>
  <si>
    <t>The Prime Minister [Boris Johnson]: COP26</t>
  </si>
  <si>
    <t xml:space="preserve">Diana Johnson: Integrated rail plan </t>
  </si>
  <si>
    <t>Social Security (Up-rating of Benefits) Bill</t>
  </si>
  <si>
    <t xml:space="preserve">Skills and Post-16 Education Bill </t>
  </si>
  <si>
    <t>Madam Deputy Speaker [Dame Rosie Winterton]: 5 minutes</t>
  </si>
  <si>
    <t>Skills and Post-16 Education Bill  [PBC]</t>
  </si>
  <si>
    <t>Andrew Rosindell: Amnesty International Offices in Hong Kong</t>
  </si>
  <si>
    <t xml:space="preserve">Kim Johnson [asking]; The Minister for Crime and Policing [Kit Malthouse] [responding]: Terrorist Incident at Liverpool Women's Hospital </t>
  </si>
  <si>
    <t>Cancellation of deferred division</t>
  </si>
  <si>
    <t>Karin Smyth: Cancellation of deferred division</t>
  </si>
  <si>
    <t>Louise Haigh: Northern Ireland Protocol</t>
  </si>
  <si>
    <t>Emma Hardy: Flooding (Prevention and Insurance)</t>
  </si>
  <si>
    <t>Finance (No. 2) Bill  [PBC] and Committed to a Committee of the Whole House</t>
  </si>
  <si>
    <t>[PBC] [Division] [CC]</t>
  </si>
  <si>
    <t xml:space="preserve">Robert Buckland: Autism and Neurodiversity Research Funding </t>
  </si>
  <si>
    <t>Michael Fabricant: Improper language in the Chamber</t>
  </si>
  <si>
    <t>Tim Farron: Napier barracks</t>
  </si>
  <si>
    <t>Martin Docherty-Hughes: Defence Sub-Committee on Women in the Armed Forces report</t>
  </si>
  <si>
    <t xml:space="preserve">Robert Largan: Disposable Barbecues </t>
  </si>
  <si>
    <t>(8th allotted day): Randox Covid Contracts</t>
  </si>
  <si>
    <t>(8th allotted day): Strengthening Standards in Public Life</t>
  </si>
  <si>
    <t>Brendan O'Hara: Walter Smith OBE: Contribution to Scottish Football</t>
  </si>
  <si>
    <t>Alistair Carmichael (asking); The Paymaster General (Michael Ellis) (responding): Northern Ireland Protocol: EU Negotiations</t>
  </si>
  <si>
    <t>The Secretary of State for Transport (Grant Shapps): Integrated Rail Plan: North and Midlands</t>
  </si>
  <si>
    <t>The Leader of the House</t>
  </si>
  <si>
    <t>Allocation of Time Motion</t>
  </si>
  <si>
    <t xml:space="preserve">Critical Benchmarks (References and Administrators’ Liability) Bill </t>
  </si>
  <si>
    <t>Critical Benchmarks (References and Administrators’ Liability) Bill: Committed to a Committee of the Whole House</t>
  </si>
  <si>
    <t>[CC]</t>
  </si>
  <si>
    <t xml:space="preserve">Critical Benchmarks (References and Administrators' Liability) Bill </t>
  </si>
  <si>
    <t xml:space="preserve">John Baron: British Council: Global Britain </t>
  </si>
  <si>
    <t xml:space="preserve">Marriage and Civil Partnership (Minimum Age) Bill </t>
  </si>
  <si>
    <t xml:space="preserve">Planning (Enforcement) Bill </t>
  </si>
  <si>
    <t xml:space="preserve">Glue Traps (Offences) Bill </t>
  </si>
  <si>
    <t>Domestic Building Works (Consumer Protection) Bill</t>
  </si>
  <si>
    <t>Pedicabs (London) Bill</t>
  </si>
  <si>
    <t>Julie Marson: Cancer Diagnoses: Young People in Hertfordshire</t>
  </si>
  <si>
    <t>New pass reader voting system</t>
  </si>
  <si>
    <t>Nick Thomas-Symonds (asking); The Secretary of State for the Home Department (Priti Patel) (responding): Channel Crossings in Small Boats</t>
  </si>
  <si>
    <t>Jeremy Hunt: Leading of select committee discussions</t>
  </si>
  <si>
    <t xml:space="preserve">Fleur Anderson: Driver and Vehicle Licensing Agency </t>
  </si>
  <si>
    <t>Health and Care Bill</t>
  </si>
  <si>
    <t>Rachael Maskell: BioYorkshire and the Bio-Economy</t>
  </si>
  <si>
    <t>Diana Johnson: Transport for the North</t>
  </si>
  <si>
    <t>Nadia Whittome: Climate Education</t>
  </si>
  <si>
    <t xml:space="preserve">Health and Care Bill </t>
  </si>
  <si>
    <t>Madam Deputy Speaker (Dame Rosie Winterton): 3 minutes</t>
  </si>
  <si>
    <t>Health and Care Bill [resumed]</t>
  </si>
  <si>
    <t>Steve Baker: Pine Trees Development</t>
  </si>
  <si>
    <t>Greg Smith: Ickford: Flood Risk</t>
  </si>
  <si>
    <t>Presence of babies and very young children in the Chamber and Westminster Hall</t>
  </si>
  <si>
    <t>Edward Miliband (asking); The Secretary of State for Business, Energy and Industrial Strategy (Kwasi Kwarteng) (responding): Bulb Energy: Administration</t>
  </si>
  <si>
    <t>Diana Johnson (askng); The Minister of State, Department for Transport (Andrew Stephenson) (responding): Transport for the North</t>
  </si>
  <si>
    <t>Dawn Butler: Correcting the record in the House</t>
  </si>
  <si>
    <t>Anneliese Dodds: Humble Address</t>
  </si>
  <si>
    <t>Gareth Thomas: Liverpool Victoria</t>
  </si>
  <si>
    <t>Daisy Cooper: Answering Parliamentary questions</t>
  </si>
  <si>
    <t>Siobhan Baillie: Social Media Platforms (Identity Verification)</t>
  </si>
  <si>
    <t>Commercial Rent (Coronavirus) Bill [PBC]</t>
  </si>
  <si>
    <t>Madam Deputy Speaker (Dame Rosie Winterton): 8 minutes</t>
  </si>
  <si>
    <t>Prevention and Suppression of Terrorism [resumed]</t>
  </si>
  <si>
    <t>Gary Streeter: Captain David Mockett</t>
  </si>
  <si>
    <t>Jo Stevens (asking); The Parliamentary Under-Secretary of State for Digital, Culture, Media and Sport (Nigel Huddleston): Independent Fan-led Review of Football Governance</t>
  </si>
  <si>
    <t>The Secretary of State for Defence (Ben Wallace): Army Restructuring: Future Soldier</t>
  </si>
  <si>
    <t>The Secretary of State for the Home Department (Priti Patel): English Channel Small Boats Incident</t>
  </si>
  <si>
    <t>Alan Whitehead: Urgent Question</t>
  </si>
  <si>
    <t>Freedom of Religion or Belief: 40th Anniversary of UN Declaration</t>
  </si>
  <si>
    <t>Alcohol Harm</t>
  </si>
  <si>
    <t>Ian Blackford: Tidal Energy Generation: Ringfenced Funding</t>
  </si>
  <si>
    <t>Down Syndrome Bill</t>
  </si>
  <si>
    <t>Down Syndrome Bill [resumed] [PBC]</t>
  </si>
  <si>
    <t>Pension Schemes (Conversion of Guaranteed Minimum Pensions) Bill</t>
  </si>
  <si>
    <t xml:space="preserve">Registers of Births and Deaths Bill </t>
  </si>
  <si>
    <t>Liam Fox: Portishead Railway</t>
  </si>
  <si>
    <t>Leasehold Reform (Ground Rent) Bill [Lords] [PBC]</t>
  </si>
  <si>
    <t>Tim Farron: Electricity outages from Storm Arwen</t>
  </si>
  <si>
    <t>Andrew Rosindell: Lancashire Flag</t>
  </si>
  <si>
    <t>Chris Stephens: Civil Service Pay</t>
  </si>
  <si>
    <t>Sarah Owen: NHS Charges</t>
  </si>
  <si>
    <t>Richard Holden: Electricity shortages from Storm Arwen</t>
  </si>
  <si>
    <t>Michael Fabricant: Reading out questions</t>
  </si>
  <si>
    <t>Alberto Costa: Microplastic Filters (Washing Machines)</t>
  </si>
  <si>
    <t>Public Health</t>
  </si>
  <si>
    <t>[9th allotted day]: Conduct of the Right Hon. Member for Uxbridge and South Ruislip</t>
  </si>
  <si>
    <t>Anne Marie Morris: NICE-Approved Products: Patient Access</t>
  </si>
  <si>
    <t>Resignation of the Chair of the Home Affairs Committee</t>
  </si>
  <si>
    <t>The Secretary of State for Business, Energy and Industrial Strategy (Kwasi Kwarteng): Storm Arwen</t>
  </si>
  <si>
    <t>The Minister for Care and Mental Health (Gillian Keegan): Adult social care</t>
  </si>
  <si>
    <t>Anneliese Dodds: Correcting the record</t>
  </si>
  <si>
    <t>Clive Betts: Answering of question within a reasonable time</t>
  </si>
  <si>
    <t>Derek Twigg: Answering named day question</t>
  </si>
  <si>
    <t>Barbara Keeley: Correcting the record</t>
  </si>
  <si>
    <t>Grahame Morris: Correcting the record</t>
  </si>
  <si>
    <t>Matt Hancock: Answering Member for Oxford East</t>
  </si>
  <si>
    <t>Matt Western: Quarries (Planning)</t>
  </si>
  <si>
    <t>Finance (No. 2) Bill (Clauses 4, 6 to 8, Schedule 1, Clause 12, Clauses 27 and 28, Clauses 53 to 66, Clauses 68 to 71, Clauses 84 to 92, Schedules 12 and 13, Clause 93 and Schedule 14, and certain new Clauses and new Schedules)</t>
  </si>
  <si>
    <t xml:space="preserve">Chris Evans: Off-road vehicles in the Gwyddon Forestry </t>
  </si>
  <si>
    <t>Valerie Vaz: Walsall Arboretum</t>
  </si>
  <si>
    <t>Mark Tami: Shotton Steelworks: 125th Anniversary</t>
  </si>
  <si>
    <t>Martin Docherty-Hughes: Scots law</t>
  </si>
  <si>
    <t>Chris Law: DWP civil servants</t>
  </si>
  <si>
    <t>Chris Bryant: Ministerial statement updates</t>
  </si>
  <si>
    <t>Chris Bryant (on behalf of the Committee on Standards): Publication of the Fourth Report of the Committee on Standards, Review of the Code of Conduct: proposals for consultation, HC 270</t>
  </si>
  <si>
    <t>Bosnia and Herzegovina: Stability and Peace</t>
  </si>
  <si>
    <t>Economic crime</t>
  </si>
  <si>
    <t>Maria Miller: Digital image abuse</t>
  </si>
  <si>
    <t>Copyright (Rights and Remuneration of Musicians, Etc.) Bill</t>
  </si>
  <si>
    <t>The Minister for Health (Edward Argar): Health and Social Care</t>
  </si>
  <si>
    <t>Copyright (Rights and Remuneration of Musicians, Etc.) Bill [resumed]</t>
  </si>
  <si>
    <t>Helen Hayes: King's College Hospital: Covid-19 recovery</t>
  </si>
  <si>
    <t>Kevan Jones (asking); The Minister for Energy, Clean Growth and Climate Change (Greg Hands) (responding): Storm Arwen: Power Outages</t>
  </si>
  <si>
    <t>The Secretary of State for Education (Nadhim Zahawi): Arthur Labinjo-Hughes</t>
  </si>
  <si>
    <t>The Minister for Crime and Policing (Kit Malthouse): Ten-year drugs strategy</t>
  </si>
  <si>
    <t>Iain Duncan Smith : Diplomatic boycott of Winter Olympics</t>
  </si>
  <si>
    <t>Dormant Assets Bill [Lords] [PBC]</t>
  </si>
  <si>
    <t>Parliamentary Partnership Assembly</t>
  </si>
  <si>
    <t>Lisa Cameron: UN International Day of Persons with Disabilities</t>
  </si>
  <si>
    <t>Bob Seely (asking): The Parliamentary Under-Secretary of State for Foreign, Commonwealth and Development Affairs (Vicky Ford)(responding): Ukraine</t>
  </si>
  <si>
    <t>The Minister of State , Ministry of Justice (Victoria Atkins): Prisons strategy</t>
  </si>
  <si>
    <t>Matt Hancock: Dyslexia screening</t>
  </si>
  <si>
    <t>Nationality and Borders Bill</t>
  </si>
  <si>
    <t>Mike Penning: Bennetts End Road</t>
  </si>
  <si>
    <t>Andrew Murrison: Support for Offenders' Families</t>
  </si>
  <si>
    <t>Paul Howell: Community Wealth Fund</t>
  </si>
  <si>
    <t>Nationality and Borders Bill [resumed]</t>
  </si>
  <si>
    <t>(7th allotted day, 2nd part): Rail investment and Integrated Rail Plan</t>
  </si>
  <si>
    <t>Business of the House (Today)</t>
  </si>
  <si>
    <t>(7th allotted day, 2nd part): Rail investment and Integrated Rail Plan [resumed]</t>
  </si>
  <si>
    <t>Matt Western: South Warwickshire Mega-Council</t>
  </si>
  <si>
    <t>Liam Byrne: Death by dangerous driving</t>
  </si>
  <si>
    <t>Andrew Mitchell: Dignity in dying</t>
  </si>
  <si>
    <t>The hon. Member representing the Church Commissioners, the Chairman of the Public Accounts Commission and the hon. Member representing the Speaker's Committee on the Electoral Commission</t>
  </si>
  <si>
    <t>Fleur Anderson (asking); The Paymaster General (Michael Ellis) (responding): Downing Street Christmas Parties Investigation</t>
  </si>
  <si>
    <t>The Parliamentary Under-Secretary of State for Justice (Tom Pursglove): Delivering justice for victims</t>
  </si>
  <si>
    <t>Robert Buckland: Placing thanks on the record</t>
  </si>
  <si>
    <t>Sarah Atherton (on behalf of the Defence Committee): Publication of the Fourth Special Report of the Defence Committee, Protecting those who protect us: Women in the armed forces from recruitment to civilian life: Government Response to the Committee’s Second Report of Session 2021–22, HC 904</t>
  </si>
  <si>
    <t>Contribution of financial services to the UK economy</t>
  </si>
  <si>
    <t>Consular support for British citizens</t>
  </si>
  <si>
    <t>Alex Cunningham: Vulnerable asylum seek services in Stockton</t>
  </si>
  <si>
    <t>Medical Cannabis (Access) Bill</t>
  </si>
  <si>
    <t>Charles Walker: Children and young people with complex needs</t>
  </si>
  <si>
    <t xml:space="preserve">Margaret Hodge (asking); The Minister for Crime and Policing (Kit Malthouse) (responding): Metropolitan Police and the inquest into the deaths of Anthony Walgate, Gabriel Kovari, Daniel Whitworth and Jack Taylor </t>
  </si>
  <si>
    <t>Marsha de Cordova: Large print papers</t>
  </si>
  <si>
    <t xml:space="preserve">Subsidy Control Bill   </t>
  </si>
  <si>
    <t>Karl Turner: National Lost Trawlermen's Memorial Day</t>
  </si>
  <si>
    <t>The Secretary of State for Justice (Dominic Raab): Justice reform update</t>
  </si>
  <si>
    <t>Neale Hanvey: Cold Climate Allowance</t>
  </si>
  <si>
    <t>Alexander Stafford: Aston Fence School speed limit extension</t>
  </si>
  <si>
    <t>Human Rights Day</t>
  </si>
  <si>
    <t>Robert Halfon (asking); The Parliamentary Under-Secretary of State for Education (Alex Burghart) (responding): School openings in January 2022</t>
  </si>
  <si>
    <t>Roger Gale (asking); The Parliamentary Under-Secretary of State for the Home Department (Tom Pursglove): Asylum seeker accommodation at RAF Manston</t>
  </si>
  <si>
    <t>The Minister for Defence Procurement (Jeremy Quin): Ajax noise and vibration review</t>
  </si>
  <si>
    <t>The Parliamentary Under-Secretary of State for Business, Energy and Industrial Strategy (Paul Scully): Settlement funds of postmasters with overturned convictions</t>
  </si>
  <si>
    <t>Election of the Chair of the Home Affairs Committee</t>
  </si>
  <si>
    <t>Lyn Brown: Child criminal exploitation</t>
  </si>
  <si>
    <t>Professional Qualifications Bill [Lords] [PBC]</t>
  </si>
  <si>
    <t>Pat McFadden (asking); The Economic Secretary to the Treasury (John Glen) (responding): Covid-19 and government support for small business</t>
  </si>
  <si>
    <t>Tom Tugendhat (asking); The Minister for the Middle East and North Africa (James Cleverly) (responding): FCDO staffing</t>
  </si>
  <si>
    <t>Damian Collins (on behalf of the Joint Committee on the Draft Online Safety Bill): Publication of the Report from the Joint Committee on the Draft Online Safety Bill, Draft Online Safety Bill, HC 609</t>
  </si>
  <si>
    <t>Christmas adjournment</t>
  </si>
  <si>
    <t xml:space="preserve">Margaret Ferrier: Animal testing </t>
  </si>
  <si>
    <t>The Prime Minister (Boris Johnson): Covid-19 update</t>
  </si>
  <si>
    <t>The Secretary of State for Education (Nadhim Zahawi): Education and the return in January</t>
  </si>
  <si>
    <t>The Secretary of State for International Trade (Anne-Marie Trevelyan): UK-Australia Free Trade Agreement</t>
  </si>
  <si>
    <t>Richard Holden: Pensions (Extension of Automatic Enrolment)</t>
  </si>
  <si>
    <t>Public Service Pensions and Judicial Offices Bill [Lords] [PBC]</t>
  </si>
  <si>
    <t xml:space="preserve">Neale Hanvey: Award of public contracts to private companies during the COVID-19 outbreak </t>
  </si>
  <si>
    <t>The Secretary of State for Foreign, Commonwealth and Development Affairs (Elizabeth Truss): Russia</t>
  </si>
  <si>
    <t>The Minister for Afghan Resettlement (Victoria Atkins): Afghan citizens resettlement scheme</t>
  </si>
  <si>
    <t>Russia's Grand Strategy</t>
  </si>
  <si>
    <t>Christian Wakeford: Antisemitism at Bristol University</t>
  </si>
  <si>
    <t>Death of a Member</t>
  </si>
  <si>
    <t>The Secretary of State for Levelling Up, Housing and Communities and Minister for Intergovernmental Relations (Michael Gove): Building safety</t>
  </si>
  <si>
    <t xml:space="preserve">Nuclear Energy (Financing) Bill  </t>
  </si>
  <si>
    <t>Nuclear Energy (Financing) Bill</t>
  </si>
  <si>
    <t>Charter for Budget Responsibility</t>
  </si>
  <si>
    <t>Clive Efford: Discharge of Simon Hinchley-Robson from the RAF</t>
  </si>
  <si>
    <t>Angela Rayner (asking); The Paymaster General (Michael Ellis) (responding): Downing Street garden event</t>
  </si>
  <si>
    <t>Christina Rees: Co-operatives (Employee Company Ownership)</t>
  </si>
  <si>
    <t>(10th allotted day): Household energy bills and VAT</t>
  </si>
  <si>
    <t>(10th allotted day): Reducing costs for businesses</t>
  </si>
  <si>
    <t>Julian Knight: Proposed closure of Solihull Police Station</t>
  </si>
  <si>
    <t xml:space="preserve">Miriam Cates (asking); The Parliamentary Under-Secretary of State for Health and Social Care (Maggie Throup) (responding): Vaccination strategy </t>
  </si>
  <si>
    <t>Clive Lewis (asking); The Parliamentary Under-Secretary of State for Foreign, Commonwealth and Development Affairs (Vicky Ford) (responding): Afghanistan humanitarian crisis</t>
  </si>
  <si>
    <t>Luke Evans: Digitally altered body images</t>
  </si>
  <si>
    <t xml:space="preserve">Commercial Rent (Coronavirus) Bill </t>
  </si>
  <si>
    <t>Commercial Rent (Coronavirus) Bill</t>
  </si>
  <si>
    <t>Speaker’s Committee for the Independent Parliamentary Standards Authority</t>
  </si>
  <si>
    <t>Jonathan Ashworth (asking); The Parliamentary Under-Secretary of State for Work and Pensions (David Rutley) (responding): Underpayment of benefits and compensation</t>
  </si>
  <si>
    <t>Iain Duncan Smith: Security, Jim Shannon: Security, Tobias Ellwood: Security</t>
  </si>
  <si>
    <t>Huw Merriman (on behalf of the Transport Committee): Publication of the Sixth Special Report of the Transport Committee, Rollout and safety of smart motorways: Government Response to the Transport Committee's Third Report of 2021–22, HC 1020</t>
  </si>
  <si>
    <t>Bahraini political prisoners</t>
  </si>
  <si>
    <t>Bahraini political prisoners (resumed)</t>
  </si>
  <si>
    <t>Draft Online Safety Bill report</t>
  </si>
  <si>
    <t>Draft Online Safety Bill report (resumed)</t>
  </si>
  <si>
    <t>Johnny Mercer: Public Prosecution Service and legacy in Northern Ireland</t>
  </si>
  <si>
    <t>Education (Careers Guidance in Schools) Bill</t>
  </si>
  <si>
    <t>Local Government (Disqualification) Bill</t>
  </si>
  <si>
    <t>Taxis and Private Hire Vehicles (Disables Persons) Bill</t>
  </si>
  <si>
    <t>Prime Minister (Temporary Replacement) Bill</t>
  </si>
  <si>
    <t>Catherine West: Private rental market</t>
  </si>
  <si>
    <t>The Secretary of State for Digital, Culture, Media and Sport (Nadine Dorries): Media Update</t>
  </si>
  <si>
    <t>The Secretary of State for Defence (Ben Wallace): Ukraine</t>
  </si>
  <si>
    <t>Elections Bill</t>
  </si>
  <si>
    <t>Cat Smith: Breast cancer screening in Fleetwood</t>
  </si>
  <si>
    <t>Siobhan Baillie: Midwives in the NHS</t>
  </si>
  <si>
    <t xml:space="preserve">Tobias Ellwood (asking); The Minister for the Armed Forces (James Heappey) (responding): Role of the military in dealing with migrants crossing the channel </t>
  </si>
  <si>
    <t>Pat McFadden (asking); The Economic Secretary to the Treasury (John Glen) (responding): Fraud in the coronavirus grant schemes</t>
  </si>
  <si>
    <t>Pauline Latham (asking); The Parliamentary Under-Secretary of State for Digital, Culture, Media and Sport (Chris Philp) (responding): Matters of English Football League governance surrounding the administration of Derby County FC</t>
  </si>
  <si>
    <t>Ian Paisley: Digital Devices (Access for Next of Kin)</t>
  </si>
  <si>
    <t>Animal Welfare (Sentience) Bill [Lords] [PBC]</t>
  </si>
  <si>
    <t xml:space="preserve">House of Commons Commission  </t>
  </si>
  <si>
    <t>Gavin Williamson: UK Government recognition of Somaliland</t>
  </si>
  <si>
    <t>COP26</t>
  </si>
  <si>
    <t>Daniel Kawczynski: Committee on Standards report into conduct</t>
  </si>
  <si>
    <t>Zarah Sultana: Apology from Member for Calder Valley, Munira Wilson: Substantive answers from the Department for Education</t>
  </si>
  <si>
    <t>Grahame Morris: Prisons (Violence)</t>
  </si>
  <si>
    <t>Building Safety Bill</t>
  </si>
  <si>
    <t xml:space="preserve">Building Safety Bill [resumed] </t>
  </si>
  <si>
    <t>John Howell: European Court of Human Rights</t>
  </si>
  <si>
    <t>Fabian Hamilton (asking); The Minister for Asia (Amanda Milling) (responding): British Council staff in Afghanistan</t>
  </si>
  <si>
    <t>Geraint Davies: Accurate figures in the Chamber, Andrew Gwynne: Misleading the House</t>
  </si>
  <si>
    <t>Backbench Business</t>
  </si>
  <si>
    <t>Uyghur Tribunal Judgement</t>
  </si>
  <si>
    <t>Lawfare and UK Court System</t>
  </si>
  <si>
    <t>Robert Buckland:  Detention of people with autism and other lifelong conditions under the Mental Health Act 1983</t>
  </si>
  <si>
    <t>Taxis and Private Hire Vehicles (Safeguarding and Road Safety) Bill</t>
  </si>
  <si>
    <t>Approved Premises (Substance Testing) Bill</t>
  </si>
  <si>
    <t xml:space="preserve">Hare Coursing Bill </t>
  </si>
  <si>
    <t>Misuse of Fireworks Bill</t>
  </si>
  <si>
    <t>Fleur Anderson: Building safety and cladding in Putney</t>
  </si>
  <si>
    <t>Layla Moran (asking); The Parliamentary Under-Secretary of State for Foreign, Commonwealth and Development Affairs (Vicky Ford) (responding): Volcano eruption and tsunami in Tonga</t>
  </si>
  <si>
    <t>The Secretary of State for Transport (Grant Shapps): Travel update</t>
  </si>
  <si>
    <t>Layla Moran: Government statement</t>
  </si>
  <si>
    <t>(9th allotted day): Cost of living increases</t>
  </si>
  <si>
    <t>Leasehold Reform (Ground Rent) Bill [Lords]</t>
  </si>
  <si>
    <t>Leasehold Reform (Ground Rent) Bill [Lords</t>
  </si>
  <si>
    <t>Darren Jones: NHS dentistry in Bristol and the South-West</t>
  </si>
  <si>
    <t>Angela Rayner (asking); The Paymaster General (Michael Ellis) (responding): Status of the investigation into Downing Street parties</t>
  </si>
  <si>
    <t>The Prime Minister (Boris Johnson): Ukraine</t>
  </si>
  <si>
    <t>Alistair Carmichael: Gray report</t>
  </si>
  <si>
    <t>Huw Merriman: Consumer Protection (Double Charging)</t>
  </si>
  <si>
    <t>Judicial Review and Courts Bill</t>
  </si>
  <si>
    <t>Anneliese Dodds: Gray report,  Vicky Foxcroft: National Disability Strategy</t>
  </si>
  <si>
    <t>Nigel Mills: Legal protections of cats</t>
  </si>
  <si>
    <t>Martyn Day: Community energy projects</t>
  </si>
  <si>
    <t>Liam Byrne: Environment Agency and Bromford Estate</t>
  </si>
  <si>
    <t>Sub judice and the Northern Ireland Protocol</t>
  </si>
  <si>
    <t>Kevin Hollinrake (asking); The Parliamentary Under-Secretary of State for Business, Energy and Industrial Strategy (Paul Scully) (responding): Economic Crime: Planned Government Bill</t>
  </si>
  <si>
    <t>Johnny Mercer: Northern Ireland legacy, Chris Bryant: Pen Farthing, Peter Bone: Gray report, Jim Shannon: Northern Ireland legacy</t>
  </si>
  <si>
    <t>Richard Graham: Spiking (Offence)</t>
  </si>
  <si>
    <t>Product Security and Telecommunications Infrastructure Bill [PBC]</t>
  </si>
  <si>
    <t>Gareth Bacon: Planning permissions and unauthorised developments</t>
  </si>
  <si>
    <t>Fleur Anderson: Prime Minister's Questions</t>
  </si>
  <si>
    <t>Julian Knight (on behalf of the Digital, Culture, Media and Sport Committee): Publication of the Eighth Report from the Digital, Culture, Media and Sport Committee, the Draft Online Safety Bill and the legal but harmful debate, HC 1039</t>
  </si>
  <si>
    <t>Holocaust Memorial Day</t>
  </si>
  <si>
    <t>Motor Vehicles (Compulsory Insurance) Bill</t>
  </si>
  <si>
    <t>British Sign Language Bill [PBC]</t>
  </si>
  <si>
    <t>Business of the House Commission Bill</t>
  </si>
  <si>
    <t>Rob Roberts: Greenfield Station</t>
  </si>
  <si>
    <t>Birmingham, Erdington Writ</t>
  </si>
  <si>
    <t>The Prime Minister (Boris Johnson): Sue Gray report</t>
  </si>
  <si>
    <t>The Secretary of State for Foreign, Commonwealth and Development Affairs (Elizabeth Truss): Russia sanctions</t>
  </si>
  <si>
    <t>The Secretary of State for Health and Social Care (Sajid Javid): Vaccination as a condition of deployment</t>
  </si>
  <si>
    <t xml:space="preserve">Dormant Assets Bill [Lords] </t>
  </si>
  <si>
    <t>Dormant Assets Bill [Lords]</t>
  </si>
  <si>
    <t>Toby Perkins: Stalking advocates</t>
  </si>
  <si>
    <t>Lyn Brown: NHS hysteroscopy treatment</t>
  </si>
  <si>
    <t>Anneliese Dodds: Randox meeting minutes, Christian Matheson: Jimmy Saville accusations, Tim Farron: New education investments areas in England, Barry Sheerman: Investment without coming to the House</t>
  </si>
  <si>
    <t>Helen Hayes: Social Housing (Emergency Protection of Tenancy Rights)</t>
  </si>
  <si>
    <t>(11th allotted day): Tackling fraud and preventing Government waste</t>
  </si>
  <si>
    <t>(11th allotted day): Windfall tax on oil and gas producers</t>
  </si>
  <si>
    <t>Rob Butler: Proposed spur between Aylesbury and Milton Keynes</t>
  </si>
  <si>
    <t>Martyn Day: The Acorn Project</t>
  </si>
  <si>
    <t>Accusations of lying</t>
  </si>
  <si>
    <t>Tributes to Jack Dromey</t>
  </si>
  <si>
    <t>Matthew Offord (asking); The Minister for Crime and Policing (Kit Malthouse) (responding): Independent Office of Police Conduct report on Metropolitan Police Officers’ conduct: Charing Cross Police Station</t>
  </si>
  <si>
    <t>The Secretary of State for Levelling Up, Housing and Communities and Minister for Intergovernmental Relations (Michael Gove): Levelling up</t>
  </si>
  <si>
    <t>Daisy Cooper: Government waste, Justin Madders: Prime Minister statistics during questions, Peter Grant: Timings of House business</t>
  </si>
  <si>
    <t>Duncan Baker: Carbon Emissions (Buildings)</t>
  </si>
  <si>
    <t>Finance (No. 2) Bill</t>
  </si>
  <si>
    <t>Richard Bacon: Army reserve</t>
  </si>
  <si>
    <t>The Chancellor of the Exchequer (Rishi Sunak): Economic update</t>
  </si>
  <si>
    <t>The Minister for Health (Edward Argar): Purchasing efforts in response to the covid-19 pandemic</t>
  </si>
  <si>
    <t>The Secretary of State for Environment, Food and Rural Affairs (George Eustice): Northern Ireland border</t>
  </si>
  <si>
    <t>Diana Johnson: Early medical abortions and the contraceptive pill</t>
  </si>
  <si>
    <t>Government’s Education Catch-up and Mental Health Recovery Programmes</t>
  </si>
  <si>
    <t>Committee on Standards' Review of the Code of Conduct for Members of Parliament</t>
  </si>
  <si>
    <t>Margaret Hodge: Anti-corruption sanctions in Kazakhstan</t>
  </si>
  <si>
    <t xml:space="preserve">Animals (Penalty Notices) Bill  </t>
  </si>
  <si>
    <t>National Health Service Co-Funding and Co-Payment Bill</t>
  </si>
  <si>
    <t>Elliot Colburn: Sutton decentralised energy network</t>
  </si>
  <si>
    <t>70th anniversary of Her Majesty The Queen’s accession</t>
  </si>
  <si>
    <t>Wes Streeting (asking); The Minister for Health (Edward Argar) (responding): Elective care recovery in England</t>
  </si>
  <si>
    <t>Angela Rayner (asking); The Paymaster General (Michael Ellis) (responding): Prime Minister's Chief of Staff appointment</t>
  </si>
  <si>
    <t>Martin Docherty-Hughes: Gypsy, Roma and Traveller community, Yvette Cooper: Prime Minister correcting the record, Tony Lloyd: Northern Ireland executive, Chris Bryant: Accusations of lying</t>
  </si>
  <si>
    <t>Social Security and Pensions</t>
  </si>
  <si>
    <t>Andy Carter: Dentist industry and NHS backlogs</t>
  </si>
  <si>
    <t>Intimidation of Members of Parliament and language in the Chamber</t>
  </si>
  <si>
    <t>The Secretary of State for Health and Social Care (Sajid Javid): Elective treatment</t>
  </si>
  <si>
    <t>Anneliese Dodds: Randox meeting minutes, Stephen Morgan: GCSE and A-Level examinations, Yvette Cooper: Misleading the House</t>
  </si>
  <si>
    <t>Barry Sheerman: Motor Vehicle Tests (Diesel Particulate Filters)</t>
  </si>
  <si>
    <t xml:space="preserve">(12th allotted day): Cost of living and food insecurity </t>
  </si>
  <si>
    <t>(12th allotted day): Cost of living and food insecurity [resumed]</t>
  </si>
  <si>
    <t>(12th allotted day): Children's mental health</t>
  </si>
  <si>
    <t>(12th allotted day): Children's mental health [resumed]</t>
  </si>
  <si>
    <t>Claudia Webbe: Rail connectivity in Leicester, Coventry and Nottingham</t>
  </si>
  <si>
    <t>Andrew Mitchell (asking); The Parliamentary Under-Secretary of State for Foreign, Commonwealth and Development Affairs (Vicky Ford) (responding): UK response to the Afghanistan humanitarian crisis</t>
  </si>
  <si>
    <t>Caroline Lucas (asking); The Minister for Energy, Clean Growth and Climate Change (Greg Hands) (responding): North Sea oil and gas</t>
  </si>
  <si>
    <t>Stephen Timms (asking); The Parliamentary Under-Secretary of State for the Home Department (Kevin Foster) (responding): TOEIC English language tests</t>
  </si>
  <si>
    <t>The Minister for Health (Edward Argar): Integration White Paper</t>
  </si>
  <si>
    <t>Ed Davey: Apology for not declaring interest</t>
  </si>
  <si>
    <t>Tracey Crouch: Seals (Protection)</t>
  </si>
  <si>
    <t>Police Grant Report</t>
  </si>
  <si>
    <t>Local Government Finance (England)</t>
  </si>
  <si>
    <t>Intelligence and Security Committee of Parliament</t>
  </si>
  <si>
    <t>Karen Bradley: Industrial waste</t>
  </si>
  <si>
    <t>Luke Hall: Neonatal leave and pay</t>
  </si>
  <si>
    <t>David Lammy (asking); The Minister for Europe (James Cleverly) (responding): Russia sanctions legislation</t>
  </si>
  <si>
    <t>Anneliese Dodds (asking); The Parliamentary Under-Secretary of State for Health and Social Care (Maggie Throup) (responding): Government contracts with Randox laboratories</t>
  </si>
  <si>
    <t>UK-Taiwan friendship and co-operation</t>
  </si>
  <si>
    <t>Dementia research in the UK</t>
  </si>
  <si>
    <t>Justin Madders: Ambulance services in England</t>
  </si>
  <si>
    <t>Visit of Nancy Pelosi, Speaker of US House of Representatives and Death of Christopher Stalford MLA</t>
  </si>
  <si>
    <t>The Prime Minister (Boris Johnson): Living with Covid-19</t>
  </si>
  <si>
    <t>The Secretary of State for Business, Energy and Industrial Strategy (Kwasi Kwarteng): Storm Eunice</t>
  </si>
  <si>
    <t>Andy McDonald: Public funds for settlement of a high profile court case, Rahcael Maskell: Removal of title when it impacts on a geographical location</t>
  </si>
  <si>
    <t>Skills and Post-16 Education Bill [Lords]</t>
  </si>
  <si>
    <t>Skills and Post-16 Education Bill [Lords] [resumed]</t>
  </si>
  <si>
    <t>Ben Bradley: Social care in Nottinghamshire</t>
  </si>
  <si>
    <t>Chris Bryant: Roman Abramovich, Rob Roberts: Visit of Jo Stevens MP to Delyn without notification</t>
  </si>
  <si>
    <t>Ian Liddell-Grainger: Commonwealth Parliamentary Association (Status)</t>
  </si>
  <si>
    <t>Charities Bill [Lords]</t>
  </si>
  <si>
    <t>Public Service Pensions and Judicial Offices Bill [Lords]</t>
  </si>
  <si>
    <t>Allan Dorans: Murder of WPC Yvonne Fletcher</t>
  </si>
  <si>
    <t>Bidget Phillipson: Augar review, Ian Blackford: Alex Salmond, Chris Bryant: Roman Abramovich, Richard Graham: Debate on application costs for non-UK personnel of the armed forces</t>
  </si>
  <si>
    <t>Drew Hendry: Energy Pricing (Off Gas Grid Households)</t>
  </si>
  <si>
    <t>(13th allotted day): Countering Russian aggression and tackling illicit finance</t>
  </si>
  <si>
    <t>(13th allotted day): Countering Russian aggression and tackling illicit finance [resumed]</t>
  </si>
  <si>
    <t>(13th allotted day): The impact of poor quality non-commissioned exempt accommodation</t>
  </si>
  <si>
    <t>Neil Hudson: Levelling up of rural communities in Cumbria</t>
  </si>
  <si>
    <t>Andrew Bridgen (asking); The Parliamentary Under-Secretary of State for Business, Energy and Industrial Strategy (Paul Scully) (responding): Post Office Horizon compensation arrangements</t>
  </si>
  <si>
    <t>Conduct of Prime Minister’s Questions</t>
  </si>
  <si>
    <t>The Secretary of State for Education (Nadhim Zahawi): Higher education reform</t>
  </si>
  <si>
    <t xml:space="preserve">Diana Johnson: Prime Minister statement </t>
  </si>
  <si>
    <t xml:space="preserve">UK's relationship with Russia and China </t>
  </si>
  <si>
    <t>UK's relationship with Russia and China [resumed]</t>
  </si>
  <si>
    <t>UK Government position on the recognition of the State of Palestine alongside the State of Israel</t>
  </si>
  <si>
    <t>UK Government position on the recognition of the State of Palestine alongside the State of Israel [resumed]</t>
  </si>
  <si>
    <t>Wendy Chamberlain: Long Covid</t>
  </si>
  <si>
    <t>Marriage and Civil Partnership (Minimum Age) Bill</t>
  </si>
  <si>
    <t>Peter Bone (asking); The Minister for the Armed Forces (James Heappey) (responding): Ukraine</t>
  </si>
  <si>
    <t>Marriage and Civil Partnership (Minimum Age) Bill [resumed]</t>
  </si>
  <si>
    <t>Local Authority Boundaries (Referendums) Bill</t>
  </si>
  <si>
    <t xml:space="preserve">Diane Abbott: Housing disrepair </t>
  </si>
  <si>
    <t>Ukraine</t>
  </si>
  <si>
    <t>The Secretary of State for Foreign, Commonwealth and Development Affairs (Elizabeth Truss): Sanctions</t>
  </si>
  <si>
    <t>The Secretary of State for Business, Energy and Industrial Strategy (Kwasi Kwarteng): Corporate transparency and economic crime</t>
  </si>
  <si>
    <t>Yvette Cooper: Sanctuary arrangements for Ukraine, Peter Bone: Business statement</t>
  </si>
  <si>
    <t>Police, Crime, Sentencing and Courts Bill</t>
  </si>
  <si>
    <t>Madam Deputy Speaker (Rosie Winterton): 5 minutes</t>
  </si>
  <si>
    <t>Police, Crime, Sentencing and Courts Bill [resumed]</t>
  </si>
  <si>
    <t>Business statement</t>
  </si>
  <si>
    <t>David Linden: National Insurance payments</t>
  </si>
  <si>
    <t>Jane Hunt: Firefighters' pension scheme</t>
  </si>
  <si>
    <t>Book of solidarity for the Parliament of Ukraine</t>
  </si>
  <si>
    <t>The Parliamentary Under-Secretary of State for the Home Department (Rachel Maclean): HMICFRS recommendations</t>
  </si>
  <si>
    <t>The Secretary of State for the Home Department (Priti Patel): Ukraine</t>
  </si>
  <si>
    <t>Christopher Chope: Named day questions delay, Chris Bryant: Parliamentary privilege in sanctions</t>
  </si>
  <si>
    <t>Chris Grayling: Marine Protected Areas (Bottom Trawling)</t>
  </si>
  <si>
    <t>National Insurance Contributions Bill</t>
  </si>
  <si>
    <t>David Morris: Great British Railways headquarters</t>
  </si>
  <si>
    <t>Cat Smith: Sodium valproate</t>
  </si>
  <si>
    <t>David Linden: Benefit cap</t>
  </si>
  <si>
    <t>Conduct of Prime Minister’s Questions and welcome to Ukrainian Ambassador</t>
  </si>
  <si>
    <t>Angus Brendan MacNeil: Trade agreement between the UK and New Zealand, Paul Holmes: Covid regulations on visitors, Robert Halfon: Jewish community in Ukraine, Angus Brendan MacNeil: Ukrainian refugees, Kevin Brennan: Security briefing for the Opposition</t>
  </si>
  <si>
    <t>Luke Pollard: Firearms and hate crime</t>
  </si>
  <si>
    <t>(14th allotted day): Tackling violence against women and girls</t>
  </si>
  <si>
    <t>(14th allotted day): Support for Ukraine and countering threats from Russia</t>
  </si>
  <si>
    <t>(14th allotted day): Support for Ukraine and countering threats from Russia [resumed]</t>
  </si>
  <si>
    <t>Christopher Chope: Vaccine Damage Payments Act 1979</t>
  </si>
  <si>
    <t>The Secretary of State for Digital, Culture, Media and Sport (Nadine Dorries): Russia's attack on Ukraine</t>
  </si>
  <si>
    <t>Welsh affairs</t>
  </si>
  <si>
    <t>Mick Whitley: UK shipbuilding</t>
  </si>
  <si>
    <t>Economic Crime (Transparency and Enforcement) Bill</t>
  </si>
  <si>
    <t>Economic Crime (Transparency and Enforcement) Bill [resumed]</t>
  </si>
  <si>
    <t>Committee of the Whole House and Third Reading</t>
  </si>
  <si>
    <t>Douglas Ross: Delivery charges in Scotland</t>
  </si>
  <si>
    <t>Notification of an address by the President of Ukraine</t>
  </si>
  <si>
    <t>Geoffrey Clifton-Brown (asking); The Parliamentary Inder-Secretary of State for the Home Department (Kevin Foster): Urgent refugee applications from Ukraine</t>
  </si>
  <si>
    <t>Anneliese Dodds: Correcting record of the Foreign Secretary; Chris Bryant: Document of Foreign Secretary prayed in aid; Christian Matheson: Ministerial responsibility; Michael Fabricant: allegations of bullying against John Bercow; Caroline Johnson: John Bercow; Diana Johnson: Deatils from Secretary of State for Levelling Up, Housing and Communities</t>
  </si>
  <si>
    <t>Robert Buckland: Institutes of Technology (Royal Charter)</t>
  </si>
  <si>
    <t>(15th allotted day): Natural Insurance contributions increase</t>
  </si>
  <si>
    <t>(15th allotted day): Natural Insurance contributions increase [resumed]</t>
  </si>
  <si>
    <t>Address from the President of Ukraine, Volodymyr Zelenskyy</t>
  </si>
  <si>
    <t>(15th allotted day): Rape and sexual violence</t>
  </si>
  <si>
    <t>(15th allotted day): Rape and sexual violence [resumed]</t>
  </si>
  <si>
    <t>Richard Holden: Consett energy from waste plant</t>
  </si>
  <si>
    <t>The Secretary of State for Defence (Ben Wallace): Ukraine Update</t>
  </si>
  <si>
    <t>The Secretary of State for Business, Energy and Industrial Strategy (Kwasi Kwarteng): Russian oil import ban</t>
  </si>
  <si>
    <t>Bob Seely: Conduct of Members of the House of Lords</t>
  </si>
  <si>
    <t>James Daly: Pets (Microchips)</t>
  </si>
  <si>
    <t>(3rd allotted day): Department for Education</t>
  </si>
  <si>
    <t>(3rd allotted day): Ministry of Defence</t>
  </si>
  <si>
    <t>Ben Bradshaw: Government policy objectives for shared transport</t>
  </si>
  <si>
    <t>Church Commissioners, House of Commons Commissions, Parliamentary Works Sponsor Body, Public Accounts Commission and Speaker's Committee on the Electoral Commission</t>
  </si>
  <si>
    <t>Yvette Cooper (asking); The Secretary of State for the Home Department (Priti Patel) (responding): Refugees from Ukraine</t>
  </si>
  <si>
    <t>The Minister for Defence Procurement (Jeremy Quin): National Shipbuilding Strategy</t>
  </si>
  <si>
    <t>Sarah Champion (on behalf of the International Development Committee): Publication of the Fifth Report from the International Development Committee, Afghanistan: UK support for aid workers and the Afghan people, HC 919</t>
  </si>
  <si>
    <t>International Women's Day</t>
  </si>
  <si>
    <t>Theresa Villiers: Barnet Police Station</t>
  </si>
  <si>
    <t>William Cash: Richard Shepherd</t>
  </si>
  <si>
    <t>Crispin Blunt (asking); The Minister for Asia and the Middle East (Amanda Milling): Executions in Saudi Arabia</t>
  </si>
  <si>
    <t>The Secretary of State for Levelling Up, Housing and Communities and Minister for Intergovernmental Relations (Michael Gove): Ukraine Sponsorship Scheme</t>
  </si>
  <si>
    <t>Dissolution and Calling of Parliament Bill</t>
  </si>
  <si>
    <t xml:space="preserve">Professional Qualifications Bill [Lords]  </t>
  </si>
  <si>
    <t>Professional Qualifications Bill [Lords]</t>
  </si>
  <si>
    <t>Animal Welfare (Sentience) Bill [Lords]</t>
  </si>
  <si>
    <t>Janet Daby: Rights of minors in police custody</t>
  </si>
  <si>
    <t>Lee Anderson (asking); The Minister for Energy, Clean Growth and Climate Change (Greg Hands): Shale gas production</t>
  </si>
  <si>
    <t>The Lord Chancellor and Secretary of State for Justice (Dominic Raab): Legal aid</t>
  </si>
  <si>
    <t>The Secretary of State for Transport (Grant Shapps): International travel</t>
  </si>
  <si>
    <t>Judith Cummins: Quad bikes</t>
  </si>
  <si>
    <t>Ukraine [resumed]</t>
  </si>
  <si>
    <t>Robert Largan: 236 bus between Glossop and Ashton</t>
  </si>
  <si>
    <t>Andrew Selous: Physical activity and health outcomes</t>
  </si>
  <si>
    <t>Yvette Cooper: Independent safeguarding report response; Jim Shannon: Independent safeguarding report response</t>
  </si>
  <si>
    <t>Andrew Murrison: Healthcare (Delayed Discharges)</t>
  </si>
  <si>
    <t>(16th allotted day): Refugees from Ukraine</t>
  </si>
  <si>
    <t>The Secretary of State for Foreign, Commonwealth and Development Affairs (Elizabeth Truss): Iran detainees</t>
  </si>
  <si>
    <t xml:space="preserve">(16th allotted day): Cost of living increases </t>
  </si>
  <si>
    <t>Wera Hobhouse: Periodontal disease and diabetes</t>
  </si>
  <si>
    <t>Anum Qaisar: Bank branch closures</t>
  </si>
  <si>
    <t>Chris Stephens (asking); The Parliamentary Under-Secretary of State for Work and Pensions (David Rutley): Office closures in the DWP's Estate</t>
  </si>
  <si>
    <t>The Lord Chancellor and Secretary of State for Justice (Dominic Raab): Strategic lawsuits against public participation</t>
  </si>
  <si>
    <t>The Minister for Levelling Up Communities (Kemi Badenoch): Commission on Race and Ethnic Disparities</t>
  </si>
  <si>
    <t>Martin Docherty-Hughes: Closure of DWP office in West Dunbartonshire; Diana Johnson: P&amp;O ferries; John Hayes: Treatment of Tony Sewell</t>
  </si>
  <si>
    <t>Robert Halfon (on behalf of the Education Committee): Publication of the Fourth Report from the Education Committee, Is the Catch-up Programme fit for purpose?, HC 940</t>
  </si>
  <si>
    <t>Irish diaspora in Britain</t>
  </si>
  <si>
    <t>Paid miscarriage leave</t>
  </si>
  <si>
    <t>The Parliamentary Under-Secretary of State for Transport (Robert Courts): P&amp;O Ferries</t>
  </si>
  <si>
    <t>Flick Drummond: Educational assessments</t>
  </si>
  <si>
    <t xml:space="preserve">Taxis and Private Hire Vehicles (Disabled Persons) Bill </t>
  </si>
  <si>
    <t xml:space="preserve">British Sign Language Bill   </t>
  </si>
  <si>
    <t>Mental Health Provision (Children and Young People) Bill</t>
  </si>
  <si>
    <t>Steve Baker: Accelerated payment notices</t>
  </si>
  <si>
    <t>Bell Ribeiro-Addy (asking); The Minister for Crime and Policing (Kit Malthouse): Report relating to the Metropolitan Police's handling of the strip search of a schoolgirl</t>
  </si>
  <si>
    <t>(17th allotted day): P&amp;O Ferries and employment rights</t>
  </si>
  <si>
    <t>Madam Deputy Speaker (Dame Rosie Winterton): 7 minutes</t>
  </si>
  <si>
    <t>(17th allotted day): P&amp;O Ferries and employment rights [resumed]</t>
  </si>
  <si>
    <t xml:space="preserve">(17th allotted day): Cost of living increases for pensioners </t>
  </si>
  <si>
    <t>(17th allotted day): Cost of living increases for pensioners [resumed]</t>
  </si>
  <si>
    <t>David Linden: Bannerman High School anti-racism charter</t>
  </si>
  <si>
    <t>Richard Burgon: National Insurance increase</t>
  </si>
  <si>
    <t>Paul Blomfield: Gambling Act Review and coroner's inquest into the death of Jack Ritchie</t>
  </si>
  <si>
    <t>Fifth anniversary of the death of PC Keith Palmer GM</t>
  </si>
  <si>
    <t>Sub judice resolution</t>
  </si>
  <si>
    <t>Kevan Jones (asking); The Parliamentary Under-Secretary of State for Business, Energy and Industrial Strategy (Paul Scully): Compensation for sub-postmasters</t>
  </si>
  <si>
    <t>Ben Lake: Shared Prosperity Fund (Wales) Bill</t>
  </si>
  <si>
    <t>Madam Deputy Speaker (Dame Eleanor Laing): 4 minutes</t>
  </si>
  <si>
    <t>Patricia Gibson: VAT and fuel duty on petrol and diesel</t>
  </si>
  <si>
    <t>Lucy Allan: NHS capital spend and health inequalities</t>
  </si>
  <si>
    <t>The Chancellor of the Exchequer (Rishi Sunak): Spring statement</t>
  </si>
  <si>
    <t>The Minister for Crime and Policing (Kit Malthouse): Daniel Morgan Independent Panel report</t>
  </si>
  <si>
    <t>Andy Slaughter: Procedures of the House; Peter Bone: Etiquette in the House</t>
  </si>
  <si>
    <t>Karen Buck: Short and Holiday-Let Accommodation (Registration) Bill</t>
  </si>
  <si>
    <t>Energy</t>
  </si>
  <si>
    <t>Luke Pollard: Devil's Point and Firestone Bay</t>
  </si>
  <si>
    <t>Imran Hussain: Bradford City of Culture Bid</t>
  </si>
  <si>
    <t>National Insurance Contributions (Increase of Thresholds) Bill. Committed to a Committee of the whole House.</t>
  </si>
  <si>
    <t>National Insurance Contributions (Increase of Thresholds) Bill</t>
  </si>
  <si>
    <t>Adam Holloway: Lower Thames crossing</t>
  </si>
  <si>
    <t>Letter from the Speaker of the Ukrainian Parliament</t>
  </si>
  <si>
    <t>Louise Haigh (asking); The Parliamentary Under-Secretary of State for Transport (Robert Courts): P&amp;O Ferries</t>
  </si>
  <si>
    <t>The Secretary of State for Education (Nadhim Zahawi): Schools White Paper</t>
  </si>
  <si>
    <t>The Secretary of State for Foreign, Commonwealth and Development Affairs (Elizabeth Truss): Ukraine</t>
  </si>
  <si>
    <t xml:space="preserve">Police, Crime, Sentencing and Courts Bill </t>
  </si>
  <si>
    <t>War pensions and Armed Forces compensation scheme payments</t>
  </si>
  <si>
    <t>Nickie Aiken: Abuse of short-term letting</t>
  </si>
  <si>
    <t>Virendra Sharma: Lateral flow tests in healthcare settings</t>
  </si>
  <si>
    <t>The Secretary of State for Education (Nadhim Zahawi): Special educational needs and disabilities review</t>
  </si>
  <si>
    <t>Christopher Chope: Covid-19 vaccine damage payments</t>
  </si>
  <si>
    <t>Civil proceedings</t>
  </si>
  <si>
    <t>(18th allotted day): Lord Lebedev</t>
  </si>
  <si>
    <t>Social security</t>
  </si>
  <si>
    <t>Mike Amesbury: Halton Hospital</t>
  </si>
  <si>
    <t>Tracey Crouch: Proposed Lidsing Garden Village development</t>
  </si>
  <si>
    <t>The Secretary of State for Health and Social Care (Sajid Javid): Ockenden Report</t>
  </si>
  <si>
    <t>The Lord Chancellor and Secretary of State for Justice (Dominic Raab): Parole system and public protection</t>
  </si>
  <si>
    <t>The Secretary of State for Transport (Grant Shapps): P&amp;O Ferries</t>
  </si>
  <si>
    <t>Gill Furniss: Ukrainian refugees; Clive Lewis: Ukrainian refugees on the Ukrainian-Polish border</t>
  </si>
  <si>
    <t>Steve Brine: Breast screening</t>
  </si>
  <si>
    <t>Bill Wiggin: Electric vehicle charging infrastructure</t>
  </si>
  <si>
    <t>Anthony Mangnall (asking); The Parliamentary Under-Secretary of State for Foreign, Commonwealth and Devlopment Affairs (Vicky Ford): Rape as a weapon of war in Ukraine</t>
  </si>
  <si>
    <t>Yvette Cooper (asking); The Parliamentary Under-Secretary of State for the Home Department (Kevin Foster) (responding): Ukraine refugee visas</t>
  </si>
  <si>
    <t>Mike Amesbury (asking); The Parliamentary Under-Secretary of State for Levelling-Up, Housing and Communities (Eddie Hughes) (responding): Homes for Ukraine Scheme</t>
  </si>
  <si>
    <t>Impact of long covid on the UK workforce</t>
  </si>
  <si>
    <t>Easter Adjournment</t>
  </si>
  <si>
    <t>Helen Morgan: Ambulance response times in Shropshire</t>
  </si>
  <si>
    <t>Privilege</t>
  </si>
  <si>
    <t>The Secretary of State for the Home Department (Priti Patel): Global migration challenge</t>
  </si>
  <si>
    <t>The Prime Minister (Boris Johnson): Government update following the Easter recess</t>
  </si>
  <si>
    <t>The Secretary of State for Business, Energy and Industrial Strategy (Kwasi Kwarteng): Energy security strategy</t>
  </si>
  <si>
    <t>Jamie Stone: Announcement made on Twitter; Clive Efford: Receiving of a police fine by the Chancellor of the Exchequer</t>
  </si>
  <si>
    <t>Tim Farron: Sewage discharges</t>
  </si>
  <si>
    <t>Online Safety Bill [PBC]</t>
  </si>
  <si>
    <t>Caroline Nokes: Southampton's bid for UK City of Culture</t>
  </si>
  <si>
    <t>Harriett Baldwin: Hereditary Titles (Female Succession)</t>
  </si>
  <si>
    <t>Subsidy Control Bill</t>
  </si>
  <si>
    <t>Women's safety considered within planning and development</t>
  </si>
  <si>
    <t>Opposition Motion in Government Time</t>
  </si>
  <si>
    <t>[Labour]: Referral of Prime Minister to Committee of Privileges</t>
  </si>
  <si>
    <t>Fiona Bruce: Digital persecution</t>
  </si>
  <si>
    <t>Mail on Sunday article about the Rt hon Member for Ashton-under-Lyne</t>
  </si>
  <si>
    <t xml:space="preserve">The Secretary of State for Defence (Ben Wallace): Ukraine update </t>
  </si>
  <si>
    <t>The Parliamentary Under-Secretary of State for Digital, Culture, Media and Sport (Nigel Huddleston): Football governance</t>
  </si>
  <si>
    <t>General Government Motion</t>
  </si>
  <si>
    <t>United Kingdom Statistics Authority</t>
  </si>
  <si>
    <t>Martyn Day: Malnutrition and the NHS</t>
  </si>
  <si>
    <t>Ian Blackford (asking); The Parliamentary Under-Secretary of State for Foreign, Commonwealth and Development Affairs (Vicky Ford): Prime Minister's visit to India</t>
  </si>
  <si>
    <t xml:space="preserve">Mary Robinson: Whistleblowing </t>
  </si>
  <si>
    <t>Childhood cancer outcomes</t>
  </si>
  <si>
    <t>Kim Leadbeater: Road safety</t>
  </si>
  <si>
    <t>Caroline Lucas: Fossil fuel extraction</t>
  </si>
  <si>
    <t xml:space="preserve">Yvette Cooper (asking); The Parliamentary Under-Secretary of State for the Home Department (Kevin Foster): HM Passport Office backlogs </t>
  </si>
  <si>
    <t xml:space="preserve">Lucy Powell (asking); The Minister for Media, Data and Digital Infrastructure (Julia Lopez): Channel 4 privatisation </t>
  </si>
  <si>
    <t>Brendan O'Hara: Import of Products of Force Labour from Xinjiang (Prohibition)</t>
  </si>
  <si>
    <t xml:space="preserve">Liz Twist: Derwent Walk </t>
  </si>
  <si>
    <t>Robert Largan: Step-free access for Chinley Station</t>
  </si>
  <si>
    <t>Geoffrey Clifton-Brown: Solar farms and Cotswold District Council</t>
  </si>
  <si>
    <t>Wendy Chamberlain (asking); The Parliamentary Under-Secretary of State for the Home Department (Kevin Foster): Working of visa application centres in relation to the Homes for Ukraine scheme</t>
  </si>
  <si>
    <t>Total</t>
  </si>
  <si>
    <t>Adjusted daily total</t>
  </si>
  <si>
    <t>Adjusted session total (cum.)</t>
  </si>
  <si>
    <t>Petitions</t>
  </si>
  <si>
    <t>Catherine McKinnell: Child food poverty</t>
  </si>
  <si>
    <t xml:space="preserve">Petitions </t>
  </si>
  <si>
    <t>Nick Fletcher: International travel and COVID-19</t>
  </si>
  <si>
    <t>Sitting adjourned</t>
  </si>
  <si>
    <t>Debate (Private Member's)</t>
  </si>
  <si>
    <t>Mohammad Yasin: Oral Health and Dentistry: England</t>
  </si>
  <si>
    <t>Jonathan Gullis: Asylum Dispersal Scheme: Stoke-on-Trent</t>
  </si>
  <si>
    <t>[Questions]</t>
  </si>
  <si>
    <t>Gareth Johnson: Unduly Lenient Sentence Scheme</t>
  </si>
  <si>
    <t>Lucy Allan: Sport: Disabled Officials, Referees and Umpires</t>
  </si>
  <si>
    <t>Chris Elmore: Cyber-Fraud in the UK</t>
  </si>
  <si>
    <t>Kevin Hollinrake: Business Rates Reduction Services</t>
  </si>
  <si>
    <t>John Howell: Istanbul Convention: Position of the UK Government</t>
  </si>
  <si>
    <t>Catherine West: Support for Children Entitled to Free School Meals</t>
  </si>
  <si>
    <t>Jane Hunt: Injectable Vitamin B12</t>
  </si>
  <si>
    <t>Ben Everitt: Driverless Cars</t>
  </si>
  <si>
    <t>Damian Collins: World Press Freedom Day</t>
  </si>
  <si>
    <t>Philip Dunne: Green Homes Grant Voucher Scheme</t>
  </si>
  <si>
    <t>Elliot Colburn: Animal Welfare</t>
  </si>
  <si>
    <t>Matt Vickers: Protection of Retail Workers</t>
  </si>
  <si>
    <t>Selaine Saxby: World Oceans Day 2021</t>
  </si>
  <si>
    <t>Lloyd Russell-Moyle: Social Distancing Restrictions: Support for the Night-Time Economy</t>
  </si>
  <si>
    <t>Ruth Jones: Community Renewal Fund and Levelling Up Fund in Wales</t>
  </si>
  <si>
    <t>Jamie Stone: Delivery Charges in Highlands and Islands</t>
  </si>
  <si>
    <t>Tim Loughton: Learned Societies at Burlington House</t>
  </si>
  <si>
    <t>Stephen Kinnock: UK Steel Sector: Supply Chains</t>
  </si>
  <si>
    <t>Richard Fuller: House Building Targets: North East Bedfordshire</t>
  </si>
  <si>
    <t>Tom Randall: Human Rights in Hong Kong</t>
  </si>
  <si>
    <t>Speech limit</t>
  </si>
  <si>
    <t>Gordon Henderson: Environment: Sittingbourne and Sheppey</t>
  </si>
  <si>
    <t>Carolyn Harris: Menopausal Symptoms: Support</t>
  </si>
  <si>
    <t>Mary Kelly Foy: Tobacco Control Plan</t>
  </si>
  <si>
    <t>Barbara Keeley: Winterbourne View Hospital and the Transforming Care Programme</t>
  </si>
  <si>
    <t>Catherine McKinnell: Israel and Palestine</t>
  </si>
  <si>
    <t xml:space="preserve">Jonathan Gullis: Football Governance </t>
  </si>
  <si>
    <t>Bob Seely: Levelling-up Agenda</t>
  </si>
  <si>
    <t xml:space="preserve">Robbie Moore: New Airedale Hospital </t>
  </si>
  <si>
    <t>Liz Twist: Covid-19 and Loneliness</t>
  </si>
  <si>
    <t>Felicity Buchan: Transport Decarbonisation Plan</t>
  </si>
  <si>
    <t>Helen Hayes: Reform of the Mental Health Act: White Paper</t>
  </si>
  <si>
    <t>Munira Wilson: Children and Young People's Mental Health</t>
  </si>
  <si>
    <t>Angela Crawley: European Union Settlement Scheme</t>
  </si>
  <si>
    <t>Richard Holden: Road Connectivity: Teeside to Scotland</t>
  </si>
  <si>
    <t>Jim Shannon: Covid: Vitamin D</t>
  </si>
  <si>
    <t>David Johnston: Royal Mail</t>
  </si>
  <si>
    <t>Tom Hunt:Grouse Shooting</t>
  </si>
  <si>
    <t>Tonia Antoniazzi: Government Contracts: Covid-19</t>
  </si>
  <si>
    <t xml:space="preserve">Jim Shannon: Covid 19: Religious and Ethnic Minority Communities </t>
  </si>
  <si>
    <t>Nickie Aiken: Covid-19: Recovery of Central London Businesses</t>
  </si>
  <si>
    <t>Liz Saville Roberts: Welsh Rural Economy</t>
  </si>
  <si>
    <t>Stuart C. McDonald: Syrian Refugees in Jordan and Lebanon</t>
  </si>
  <si>
    <t>Claire Coutinho: Planning System Reforms: Wild Belt Designation</t>
  </si>
  <si>
    <t>Carolyn Harris: Beauty and Wellbeing Sector Workforce</t>
  </si>
  <si>
    <t>Chi Onwurah: Tyne Bridge: Celebrating 100 Years</t>
  </si>
  <si>
    <t>Chris Grayling: Deforestation in the Amazon</t>
  </si>
  <si>
    <t>John Penrose: Levelling-up Bids: North Somerset</t>
  </si>
  <si>
    <t>Mick Whitley: Green Energy in the North-West</t>
  </si>
  <si>
    <t>Debate (BBCom recommended)</t>
  </si>
  <si>
    <t>Robert Halfon: White Working-class Pupils</t>
  </si>
  <si>
    <t>Lisa Cameron: Covid-19: Community Response</t>
  </si>
  <si>
    <t>Henry Smith: Covid-19: Support for Aviation, Tourism and Travel Industries</t>
  </si>
  <si>
    <t>Jonathan Gullis: Microchipping of Pets</t>
  </si>
  <si>
    <t xml:space="preserve">Chris Evans: Black History and Cultural Diversity in the Curriculum </t>
  </si>
  <si>
    <t xml:space="preserve">Caroline Ansell: Palestinian School Textbooks: EU Review </t>
  </si>
  <si>
    <t>Judith Cummins: Trans-Pennine Railway</t>
  </si>
  <si>
    <t>Tanmanjeet Singh Dhesi: Children from Low-Income Families: Education Support</t>
  </si>
  <si>
    <t>Damien Moore: Southport to Manchester Rail Services</t>
  </si>
  <si>
    <t>Martin Docherty-Hughes: Detention of Jagtar Singh Johal</t>
  </si>
  <si>
    <t>Wera Hobhouse: Enabling Community Energy</t>
  </si>
  <si>
    <t>Jim Shannon: Covid-19: Effect on Retirement Communities</t>
  </si>
  <si>
    <t>Matt Vickers; Hedgehogs</t>
  </si>
  <si>
    <t>Elliot Colburn: Breed Specific Legislation</t>
  </si>
  <si>
    <t>Steve Double: Regional Airports</t>
  </si>
  <si>
    <t>Anne McLaughlin: Immigration Rules</t>
  </si>
  <si>
    <t>Navendu Mishra: Delays in the Asylum System</t>
  </si>
  <si>
    <t>Scott Benton: UK Casino Industry</t>
  </si>
  <si>
    <t>Owen Thompson: Covid-19: Government Support</t>
  </si>
  <si>
    <t>Yvonne Fovargue: Covid-19: Household Debt</t>
  </si>
  <si>
    <t>Damian Collins: Election Campaign Finances: Regulation</t>
  </si>
  <si>
    <t>Martyn Day: Motor Neurone Disease: Research</t>
  </si>
  <si>
    <t>Catherine McKinnell: Water Safety</t>
  </si>
  <si>
    <t>Alistair Carmichael: Fisheries Management</t>
  </si>
  <si>
    <t>Stephen Morgan: Aquind Interconnector</t>
  </si>
  <si>
    <t>Steve Baker: Oxford-Cambridge Arc</t>
  </si>
  <si>
    <t>Ben Lake: UK Emissions Trading Scheme: Wales</t>
  </si>
  <si>
    <t>Rachel Hopkins: Voter ID</t>
  </si>
  <si>
    <t>Damien Moore: Town Deals: Covid-19 Recovery</t>
  </si>
  <si>
    <t>Andrea Jenkyns: Dog and Cat Meat Trade</t>
  </si>
  <si>
    <t>Tonia Antoniazzi: Climate Change: Wales</t>
  </si>
  <si>
    <t>David Simmonds: Children and Families: Cross-Government Strategy</t>
  </si>
  <si>
    <t>Chris Skidmore: Space Debris</t>
  </si>
  <si>
    <t>Bob Seely: Planning</t>
  </si>
  <si>
    <t>Kate Osborne: Colombia</t>
  </si>
  <si>
    <t>Tonia Antoniazzi: Cervical Screening</t>
  </si>
  <si>
    <t>Tom Hunt: Amnesty for Undocumented Migrants</t>
  </si>
  <si>
    <t>Cherilyn Mackrory: Reducing Baby Loss</t>
  </si>
  <si>
    <t>Fay Jones: Rural Banking Services</t>
  </si>
  <si>
    <t>Sarah Owen: Tackling Knife Crime</t>
  </si>
  <si>
    <t>Liz Saville Roberts: Welfare System and Child Poverty: Wales</t>
  </si>
  <si>
    <t>Karen Bradley: Stoke-Leek Line: Reopening</t>
  </si>
  <si>
    <t>Angela Eagle: Channel 4: Privatisation</t>
  </si>
  <si>
    <t>Wera Hobhouse: Early Years Education Funding</t>
  </si>
  <si>
    <t>Neil Parish: Trade and Agriculture Commission: Role in International Trade Deals</t>
  </si>
  <si>
    <t>Martin Vickers: Do Not Attempt Resuscitation Orders: Guidelines</t>
  </si>
  <si>
    <t>Kirsten Oswald: Social Justice and Fairness Commission</t>
  </si>
  <si>
    <t>Simon Clarke: COP26 Conference Priorities</t>
  </si>
  <si>
    <t>Ed Davey: Support for Carers</t>
  </si>
  <si>
    <t xml:space="preserve">Ben Bradley: East Midlands Economy </t>
  </si>
  <si>
    <t xml:space="preserve">Karen Buck: Impact of floods in North Westminster </t>
  </si>
  <si>
    <t xml:space="preserve">Mark Menzies: Nuclear Fuel Manufacturing </t>
  </si>
  <si>
    <t>David Warburton: Affordable Housing in the South-West</t>
  </si>
  <si>
    <t>Hywel Williams: Global Britain: Human Rights and Climate Change</t>
  </si>
  <si>
    <t xml:space="preserve">Sarah Champion: Tigray </t>
  </si>
  <si>
    <t xml:space="preserve">Christina Rees: Co-operative Purchase of Companies </t>
  </si>
  <si>
    <t>Layla Moran: Rough Sleeping</t>
  </si>
  <si>
    <t>Wendy Chamberlain: British Council</t>
  </si>
  <si>
    <t>Elliot Colburn: Plastic Waste</t>
  </si>
  <si>
    <t>Jim Shannon: Covid-19: Immunology Research</t>
  </si>
  <si>
    <t>Paul Bristow: Definition of Islamophobia</t>
  </si>
  <si>
    <t>Catherine McKinnell: Childcare</t>
  </si>
  <si>
    <t>Taiwo Owatemi: HS2</t>
  </si>
  <si>
    <t>Bell Ribeiro-Addy: Black Maternal Health Week</t>
  </si>
  <si>
    <t>Andy Slaughter: High Rise Social Housing: Reducing Fire Risk</t>
  </si>
  <si>
    <t>Alexander Stafford: Decarbonising the UK: Role of shipping emissions</t>
  </si>
  <si>
    <t xml:space="preserve">Christian Wakeford: Real Fur Sales </t>
  </si>
  <si>
    <t>Theo Clarke: Back British Farming Day</t>
  </si>
  <si>
    <t>Owen Thompson: Geothermal Energy</t>
  </si>
  <si>
    <t>Gerald Jones: Merthyr Tydfil: City Status</t>
  </si>
  <si>
    <t>Dan Jarvis: Levelling-up Agenda</t>
  </si>
  <si>
    <t>Kevan Jones: UK Maritime Sector</t>
  </si>
  <si>
    <t>Andy Carter: Timpson Review of School Exclusion</t>
  </si>
  <si>
    <t>Elliot Colburn: Ethnicity Pay Gap</t>
  </si>
  <si>
    <t>Elliot Colburn: Covid-19 Vaccinations</t>
  </si>
  <si>
    <t>Miriam Cates: Covid-19: Vaccination of Children</t>
  </si>
  <si>
    <t>Tim Farron: Project Gigabit</t>
  </si>
  <si>
    <t>Fleur Anderson: Decarbonising Aviation</t>
  </si>
  <si>
    <t>Andrew Gwynne: School Building Conditions</t>
  </si>
  <si>
    <t>Kate Osborne: LGBTQ+ Afghan Refugees</t>
  </si>
  <si>
    <t>Royston Smith: Cruise Industry</t>
  </si>
  <si>
    <t>David Morris: Eden North: Benefits for Lancashire</t>
  </si>
  <si>
    <t xml:space="preserve">Richard Burgon: Future of the National Health Service </t>
  </si>
  <si>
    <t>Mark Pawsey: Licensing of Master Locksmiths</t>
  </si>
  <si>
    <t xml:space="preserve">Theresa Villiers: Motor Insurance: Court Judgements </t>
  </si>
  <si>
    <t xml:space="preserve">Jim Shannon: Violence against Christians: Central African Countries </t>
  </si>
  <si>
    <t>Marion Fellows: Post Office closures</t>
  </si>
  <si>
    <t>Anthony Mangnall: Regenerative Farming and Climate Change</t>
  </si>
  <si>
    <t>Stephen Crabb: Join Comprehensive Plan of Action: Iran</t>
  </si>
  <si>
    <t>Dean Russell: Greenbelt: Local plans</t>
  </si>
  <si>
    <t>Janet Daby: High Streets</t>
  </si>
  <si>
    <t>Daniel Kawczynski: AUKUS: Impact on Anglo-Chinese Relations</t>
  </si>
  <si>
    <t>Nick Fletcher: Artificial Intelligence</t>
  </si>
  <si>
    <t>Alex Davies-Jones: Access to cash</t>
  </si>
  <si>
    <t>Gill Furniss: Yemen: Humanitarian situation</t>
  </si>
  <si>
    <t xml:space="preserve">Anthony Browne: Carbon capture and storage </t>
  </si>
  <si>
    <t>Anthony Browne: Climate Change Committee Progress Report 2021</t>
  </si>
  <si>
    <t>Tom Hunt: University Tuition Fees</t>
  </si>
  <si>
    <t>Martyn Day: Animal Testing</t>
  </si>
  <si>
    <t>Geraint Davies: Transport funding: Wales and HS2</t>
  </si>
  <si>
    <t>David Evennett: Public Health Funding: Bexley</t>
  </si>
  <si>
    <t>Joy Morrissey: GP Appointment Availability</t>
  </si>
  <si>
    <t xml:space="preserve">Gareth Davies: Investment Industry Exposure to Modern Slavery </t>
  </si>
  <si>
    <t>Bill Wiggin: Motorcycling: Government support</t>
  </si>
  <si>
    <t>Nadia Whittome: Sustainability and Climate Change (National Curriculum)</t>
  </si>
  <si>
    <t>Alistair Carmichael: Driver and Vehicle Standards Agency: Shetland</t>
  </si>
  <si>
    <t>Richard Drax: Reopening local police stations</t>
  </si>
  <si>
    <t>Dan Carden: Dame Carol Black's Independent Review of Drugs Report</t>
  </si>
  <si>
    <t>Debate (Liaison Committee)</t>
  </si>
  <si>
    <t>Robert Neill: The Coroner Service</t>
  </si>
  <si>
    <t>Bell Ribeiro-Addy: Black History Month</t>
  </si>
  <si>
    <t>Taiwo Owatemi: Endometriosis and polycystic ovary syndome</t>
  </si>
  <si>
    <t>Catherine McKinnell: Carbon emission charges</t>
  </si>
  <si>
    <t>Lloyd Russell-Moyle: Kurdish political representation and equality in Turkey</t>
  </si>
  <si>
    <t>Layla Moran: Thames in Oxford: Bathing Water Status</t>
  </si>
  <si>
    <t xml:space="preserve">Paul Bristow: NHS efficiency </t>
  </si>
  <si>
    <t>Barry Sheerman: COP26 and air pollution</t>
  </si>
  <si>
    <t>Kieran Mullan: Hospital building programme</t>
  </si>
  <si>
    <t>Pauline Latham: Trophy hunting imports ban: Endangered species</t>
  </si>
  <si>
    <t>Jeremy Corbyn: Ethiopia, Sudan and Tigray: Humanitarian situation</t>
  </si>
  <si>
    <t>Stephen Timms: Adult dependent relative visas</t>
  </si>
  <si>
    <t>Alberto Costa: Medical cannabis under prescription: Children with epilepsy</t>
  </si>
  <si>
    <t>4 minutes</t>
  </si>
  <si>
    <t>Alberto Costa: Medical cannabis under prescription: Children with epilepsy [resumed]</t>
  </si>
  <si>
    <t>Stephen Timms: Tackling the digital divide</t>
  </si>
  <si>
    <t>Elliot Colburn: Fireworks: Sale and use</t>
  </si>
  <si>
    <t>Tonia Antoniazzi: Nightclub safety</t>
  </si>
  <si>
    <t>Andrew Bowie: Photographic Reconnaissance Unit: National memorial</t>
  </si>
  <si>
    <t>Toby Perkins: East to West Chesterfield cycle route</t>
  </si>
  <si>
    <t>Peter Gibson: SMEs: Access to finance</t>
  </si>
  <si>
    <t>Daniel Kawczynski: Shrewsbury Town Centre redevelopment</t>
  </si>
  <si>
    <t>Virginia Crosbie: Nuclear power funding</t>
  </si>
  <si>
    <t>Road traffic offences for fatal collisions</t>
  </si>
  <si>
    <t>Discharge of sewage by water companies</t>
  </si>
  <si>
    <t>Bob Blackman: Tobacco Control Plan</t>
  </si>
  <si>
    <t>Nickie Aiken: Safety of women and the regulation of pedicabs in London</t>
  </si>
  <si>
    <t>Tulip Siddiq: Nazanin Zaghari-Ratcliffe</t>
  </si>
  <si>
    <t>Chris Evans: Access to archives</t>
  </si>
  <si>
    <t>Gordon Henderson: Pension age of prison officers</t>
  </si>
  <si>
    <t>Mike Amesbury: Chronic Obstructive Pulmonary Disease</t>
  </si>
  <si>
    <t>Rupa Huq: Supporting single parents into work</t>
  </si>
  <si>
    <t>Nicola Richards: Stop and Search in the West Midlands</t>
  </si>
  <si>
    <t>Jake Berry: Funeral director services regulation</t>
  </si>
  <si>
    <t>Tahir Ali: Palestine and the road map to peace</t>
  </si>
  <si>
    <t>Christina Rees: 2.5 minutes</t>
  </si>
  <si>
    <t>Tahir Ali: Palestine and the road map to peace [resumed]</t>
  </si>
  <si>
    <t>Jim Shannon: Public access to automatic external defibrillators</t>
  </si>
  <si>
    <t>Harriet Harman: Visas and permits for musicians in the EU</t>
  </si>
  <si>
    <t>Gurkha pensions</t>
  </si>
  <si>
    <t>Stella Creasy: Promotion and regulation of financial products on Black Friday</t>
  </si>
  <si>
    <t>Daisy Cooper: Hertfordshire Greenbelt and the National Planning Framework</t>
  </si>
  <si>
    <t>Jonathan Gullis: Ofsted inspection of multi-academy trusts</t>
  </si>
  <si>
    <t>Jack Brereton: Energy-intensive industries</t>
  </si>
  <si>
    <t>Julian Sturdy: Headquarters of Great British Railways</t>
  </si>
  <si>
    <t>Afzal Khan: Islamophobia Awareness Month</t>
  </si>
  <si>
    <t>Luke Evans: Body image in the media and online</t>
  </si>
  <si>
    <t>Liz Twist: Bus services in the North East</t>
  </si>
  <si>
    <t xml:space="preserve">Nick Fletcher: International Men's Day </t>
  </si>
  <si>
    <t>Access to salbutamol inhalers</t>
  </si>
  <si>
    <t>Jim Shannon: UK-EU fisheries allocations</t>
  </si>
  <si>
    <t>Fay Jones: Wales' contribution to the UK Armed Forces</t>
  </si>
  <si>
    <t>Wera Hobhouse: Community energy schemes</t>
  </si>
  <si>
    <t>Kenny MacAskill: Offshore renewables wind sector</t>
  </si>
  <si>
    <t>Caroline Lucas: Wellbeing economy approach to meeting climate goals</t>
  </si>
  <si>
    <t>Emma Hardy: Community debt advice services</t>
  </si>
  <si>
    <t>Liz Kendall: Leicester Space Park and the wider space sector</t>
  </si>
  <si>
    <t>Caroline Ansell: Natural History GCSE</t>
  </si>
  <si>
    <t>Bill Wiggin: Cider industry and duty changes</t>
  </si>
  <si>
    <t>John Stevenson: Contribution of food and drink to the UK economy</t>
  </si>
  <si>
    <t>David Mundell: Tokyo Nutrition for Growth Summit</t>
  </si>
  <si>
    <t>Sheryll Murray: Pet travel</t>
  </si>
  <si>
    <t>Fibrodysplasia ossificans progressiva</t>
  </si>
  <si>
    <t xml:space="preserve">Jim Shannon: Asthma outcomes </t>
  </si>
  <si>
    <t>Owen Thompson: Mavisbank House</t>
  </si>
  <si>
    <t>Derek Thomas: Affordable housing and planning reform</t>
  </si>
  <si>
    <t>Peter Gibson: Darlington bid for Great British Railways HQ</t>
  </si>
  <si>
    <t>Kevin Hollinrake: Antimicrobial resistance</t>
  </si>
  <si>
    <t>Daniel Kawczynski: Ukrainian NATO membership</t>
  </si>
  <si>
    <t>Peter Aldous: Enterprise zones in Waveney</t>
  </si>
  <si>
    <t>Pat McFadden: Treatment of sickle cell</t>
  </si>
  <si>
    <t>John McDonnell: Role of local councils in levelling up</t>
  </si>
  <si>
    <t>Chris Bryant: Magnitsky sanctions and human rights abuses</t>
  </si>
  <si>
    <t>Wera Hobhouse: UK's transition to electric vehicles by 2030</t>
  </si>
  <si>
    <t>Sarah Atherton: Women in the armed forces</t>
  </si>
  <si>
    <t>Regulation of online animal sales</t>
  </si>
  <si>
    <t>Steve Baker: Co-operatives and mutual societies</t>
  </si>
  <si>
    <t>Alistair Carmichael: Post Office Historical Shortfall Scheme</t>
  </si>
  <si>
    <t>Alex Davies-Jones: Commissioning of abortion services in Northern Ireland</t>
  </si>
  <si>
    <t>Kevin Hollinrake: Greenwashing in finance</t>
  </si>
  <si>
    <t>Preet Kaur Gill: Neighbourhood policing in the West Midlands</t>
  </si>
  <si>
    <t>Jo Gideon: National Food Strategy and public health</t>
  </si>
  <si>
    <t>Natalie Elphicke: European Entry and Exit System requirements to the Port of Dover</t>
  </si>
  <si>
    <t>Tony Lloyd: Veterinary agreement in the Northern Ireland Protocol</t>
  </si>
  <si>
    <t>Ruth Cadbury: Free Period Product Scheme for Schools</t>
  </si>
  <si>
    <t>Jim Shannon: Surgical fires in the NHS</t>
  </si>
  <si>
    <t>David Johnston: Role of developers, housebuilders and management companies in new homes</t>
  </si>
  <si>
    <t>Stephen Timms: Historical allegations of sexual abuse</t>
  </si>
  <si>
    <t>Gordon Henderson: Housing in Sittingbourne and Sheppey</t>
  </si>
  <si>
    <t>Dan Jarvis: Immigration requirements for non-UK armed forces personnel</t>
  </si>
  <si>
    <t>Tim Farron: Second homes and holiday lets in rural communities</t>
  </si>
  <si>
    <t>Jim Shannon: Afghan Citizens Resettlement Scheme</t>
  </si>
  <si>
    <t>Police powers to suspend driving licences</t>
  </si>
  <si>
    <t>Jim Shannon: Eye health and macular disease</t>
  </si>
  <si>
    <t>Alicia Kearns: Safety of the A1 between Peterborough and Blyth</t>
  </si>
  <si>
    <t>Selaine Saxby: Ultrafast broadband in Devon and Somerset</t>
  </si>
  <si>
    <t>Jon Cruddas: Beam Park Station</t>
  </si>
  <si>
    <t>Esther McVey: Careers guidance in schools</t>
  </si>
  <si>
    <t>Grahame Morris: Access to radiotherapy</t>
  </si>
  <si>
    <t>Kenny MacAskill: Direct ferry links between Scotland and mainland Europe</t>
  </si>
  <si>
    <t>Matt Vickers: Youth crime and anti-social behaviour</t>
  </si>
  <si>
    <t>Theresa Villiers: Access to GP appointments</t>
  </si>
  <si>
    <t>Mick Whitley: Transport connectivity in Merseyside</t>
  </si>
  <si>
    <t>Philip Dunne: Environmental Audit Committee</t>
  </si>
  <si>
    <t>Wendy Chamberlain: Global vaccine access</t>
  </si>
  <si>
    <t>Huw Merriman: Smart motorways</t>
  </si>
  <si>
    <t>Peter Aldous: Levelling up in the east of England</t>
  </si>
  <si>
    <t>Bell Ribeiro-Addy: Support for small businesses in Streatham during the covid-19 pandemic</t>
  </si>
  <si>
    <t>Jamie Stone: Cost of gas and electricity</t>
  </si>
  <si>
    <t>Nigel Mills: Taxation of silage film</t>
  </si>
  <si>
    <t>Bob Seely: Forecasting and modelling during covid-19</t>
  </si>
  <si>
    <t>Tanmanjeet Singh Dhesi: Taylor Review of modern working practices</t>
  </si>
  <si>
    <t>Gill Furniss: Upper Don Trail</t>
  </si>
  <si>
    <t>Laurence Robertson: Humanitarian and political situation in Ethiopia</t>
  </si>
  <si>
    <t>Virginia Crosbie: Small modular reactors and energy security in the UK</t>
  </si>
  <si>
    <t>Carla Lockhart: Impact of changes to rebated fuel rules on the construction industry</t>
  </si>
  <si>
    <t>Greg Clark: The work of the Biometrics Commissioner and the Forensic Science Regulator</t>
  </si>
  <si>
    <t>Bob Blackman: UK and Israel trade negotiations</t>
  </si>
  <si>
    <t>Throwline stations around open bodies of water</t>
  </si>
  <si>
    <t>Requirements for employees to be vaccinated against covid-19</t>
  </si>
  <si>
    <t>Patricia Gibson: Cost of living</t>
  </si>
  <si>
    <t>Conor McGinn: Tourette's syndrome</t>
  </si>
  <si>
    <t>Steve Brie: Early years educators</t>
  </si>
  <si>
    <t>Fay Jones: Cyber-flashing</t>
  </si>
  <si>
    <t>Edward Leigh: Skin conditions and mental health</t>
  </si>
  <si>
    <t>Gareth Davies: Automatic pension enrolment</t>
  </si>
  <si>
    <t>Richard Holden: Fatal accidents, rural crime and the adequacy of vehicle ownership restrictions</t>
  </si>
  <si>
    <t>Peter Dowd: Office for Health Improvement and Disparities and health inequalities</t>
  </si>
  <si>
    <t>Kate Osamor: Department for Work and Pensions' Risk Review Team</t>
  </si>
  <si>
    <t>Julie Elliott: Women's football</t>
  </si>
  <si>
    <t>Crispin Blunt: Humanist marriages in England and Wales</t>
  </si>
  <si>
    <t>Stalking advocates</t>
  </si>
  <si>
    <t>Future of the NHS</t>
  </si>
  <si>
    <t>Geoffrey Clifton-Brown: Food production and the Environmental Land Management Scheme</t>
  </si>
  <si>
    <t>Alexander Safford: Social prescribing in England</t>
  </si>
  <si>
    <t>Marsha De Cordova: Diability benefits assessments and the Government's health and disability green paper</t>
  </si>
  <si>
    <t>Chi Onwurah: Hadrian's Wall in Newcastle's West End</t>
  </si>
  <si>
    <t>Aaron Bell: Criminality within and regulation of the waste industry</t>
  </si>
  <si>
    <t>Luke Pollard: Government approval for the use of neonicotinoids and the impact on bees</t>
  </si>
  <si>
    <t>Philip Hollobone: Redevelopment of Kettering General Hospital</t>
  </si>
  <si>
    <t>Paul Maynard: Prescription charge exemption and cystic fibrosis</t>
  </si>
  <si>
    <t>Tony Lloyd: Human rights and the UK-Andean Trade Agreement</t>
  </si>
  <si>
    <t>Olivia Blake: Nationality and Borders Bill effect on LGBTQ+ people</t>
  </si>
  <si>
    <t>Alec Shelbrooke: Cumberlege Report</t>
  </si>
  <si>
    <t>Laboratory animals and the Animal Welfare Act</t>
  </si>
  <si>
    <t>Brendan O'Hara: Yazidi genocide</t>
  </si>
  <si>
    <t>Robert Largan: Provision of grit bins</t>
  </si>
  <si>
    <t>Sharon Hodgson: Leamside Line</t>
  </si>
  <si>
    <t>Chris Loder: Military aid to civil authorities during the covid-19 outbreak</t>
  </si>
  <si>
    <t>Margaret Greenwood: Funding of local authorities on Merseyside</t>
  </si>
  <si>
    <t>Laura Farris: Special educational needs and children's mental health services</t>
  </si>
  <si>
    <t>Shabana Mahmood: Regulation of supported exempt accommodation</t>
  </si>
  <si>
    <t>Alec Shelbrooke: Supporting people with endometriosis in the workplace</t>
  </si>
  <si>
    <t>Kim Leadbeater: 20th anniversary of the 2002 Gujarat riots</t>
  </si>
  <si>
    <t>Iain Duncan Smith: Proposed expansion at Edmonton EcoPark</t>
  </si>
  <si>
    <t>Peter Aldous: NHS dentistry</t>
  </si>
  <si>
    <t>Reform of the Gender Recognition Act</t>
  </si>
  <si>
    <t>Bob Blackman: India and UK trade negotiations</t>
  </si>
  <si>
    <t>Julian Sturdy: Sustainable intensification and metrics in agriculture</t>
  </si>
  <si>
    <t>Rebecca Long Bailey: Legal aid in the North-West</t>
  </si>
  <si>
    <t>Jessica Morden: Cost of living in Wales</t>
  </si>
  <si>
    <t>Andrea Leadsom: Kinship care for babies</t>
  </si>
  <si>
    <t>Geoffrey Cox: Food and farming in Devon and Cornwall</t>
  </si>
  <si>
    <t>Munira Wilson: Teddington Police Station</t>
  </si>
  <si>
    <t>Ruth Jones: Muslim community in Wales</t>
  </si>
  <si>
    <t>Anthony Mangnall: Organ donation and transplantation strategy</t>
  </si>
  <si>
    <t>Sarah Champion: Independent Inquiry into Child Sexual Abuse report on child sexual exploitation by organised networks</t>
  </si>
  <si>
    <t>Marion Fellows: United Nations Convention on the Rights of Persons with Disabilities</t>
  </si>
  <si>
    <t>Jim Shannon: Persecution of Christians and religious minorities in India</t>
  </si>
  <si>
    <t>Online abuse</t>
  </si>
  <si>
    <t>Nigel Mills: Pensions guidance and advice</t>
  </si>
  <si>
    <t>Nusrat Ghani: Planning permission and housing need in Wealden</t>
  </si>
  <si>
    <t>Apsana Begum: International Mother Language Day</t>
  </si>
  <si>
    <t>Paul Maynard: Household Support Fund</t>
  </si>
  <si>
    <t>Claire Hanna: Shared Prosperity Fund and devolved administrations</t>
  </si>
  <si>
    <t>Tom Hunt: Remediation of high-rise buildings</t>
  </si>
  <si>
    <t>Alex Norris: Centre for food at the What Works Network</t>
  </si>
  <si>
    <t>Liz Twist: Regional inequalities and child poverty</t>
  </si>
  <si>
    <t>Dan Carden: Prison-based addiction treatment pathways</t>
  </si>
  <si>
    <t>Richard Graham: Funding of the Westminster Foundation for Democracy</t>
  </si>
  <si>
    <t>Diana Johnson: Windrush Compensation Scheme</t>
  </si>
  <si>
    <t>Sarah Olney: Misogyny and sexual harrassment in the Metropolitan Police</t>
  </si>
  <si>
    <t>Angela Crawley: Paid miscarriage leave</t>
  </si>
  <si>
    <t>John Penrose: UK competition and consumer policy in response to the Penrose review</t>
  </si>
  <si>
    <t>David Morris: Carnforth bid for Great British Railways Headquarters</t>
  </si>
  <si>
    <t>Alison Thewliss: Government support for breastfeeding</t>
  </si>
  <si>
    <t>Charlotte Nichols: Bus service improvement plans in the North West</t>
  </si>
  <si>
    <t>Caroline Ansell: Transportation between sites in multi-hospital NHS trusts</t>
  </si>
  <si>
    <t>Brendan Clarke-Smith: Large solar farms</t>
  </si>
  <si>
    <t>Christian Matheson: Government support for allergy research and treatments</t>
  </si>
  <si>
    <t>Elliot Colburn: Smart road pricing</t>
  </si>
  <si>
    <t>Robert Neill: Deteriorating long-term health conditions during the covid-19 pandemic</t>
  </si>
  <si>
    <t>Elliot Colburn: NHS support for prostate cancer patients after the covid-19 pandemic</t>
  </si>
  <si>
    <t>Ukrainian refugees</t>
  </si>
  <si>
    <t>Ian Liddell-Grainger: Commonwealth Day</t>
  </si>
  <si>
    <t>Scott Benton: Blackpool Airport and levelling up</t>
  </si>
  <si>
    <t>Ian Byrne: Private rented sector housing</t>
  </si>
  <si>
    <t xml:space="preserve">Gregory Campbell: BBC accountability and transparency </t>
  </si>
  <si>
    <t>Stephen Doughty: Welsh local authorities</t>
  </si>
  <si>
    <t>Wayne David: Peace and stability in the Balkans</t>
  </si>
  <si>
    <t>Layla Moran: South East Strategic Reservoir Option</t>
  </si>
  <si>
    <t>Grahame Morris: In-work poverty</t>
  </si>
  <si>
    <t>John Baron: Future of soft power</t>
  </si>
  <si>
    <t>Sally-Ann Hart: Local enterprise partnerships</t>
  </si>
  <si>
    <t>Jim Shannon: Gender specific religious persecution</t>
  </si>
  <si>
    <t>Badger culling</t>
  </si>
  <si>
    <t>Support for new adoptive parents</t>
  </si>
  <si>
    <t>Alistair Carmichael: Midas Financial Solutions collapse</t>
  </si>
  <si>
    <t>Nick Fletcher: Men's health strategy</t>
  </si>
  <si>
    <t>Mary Kelly Foy: School Rebuilding Programme</t>
  </si>
  <si>
    <t>Wera Hobhouse: Sibling sexual abuse</t>
  </si>
  <si>
    <t>Kirsten Oswald: Parental leave and pay</t>
  </si>
  <si>
    <t>Cat Smith: Covid-19 impact on social work</t>
  </si>
  <si>
    <t>Gerald Jones: Restoration of Post Office services in Treharris</t>
  </si>
  <si>
    <t>Mark Pawsey: Improvements to the A5 in the Midlands</t>
  </si>
  <si>
    <t>James Wild: Queen Elizabeth Hospital at King's Lynn</t>
  </si>
  <si>
    <t>Edward Timpson: Physical education</t>
  </si>
  <si>
    <t>Virendra Sharma: World Tuberculosis Day</t>
  </si>
  <si>
    <t>Greyhound racing</t>
  </si>
  <si>
    <t>Support for black victims of domestic abuse</t>
  </si>
  <si>
    <t>Andrew Selous: General practice capacity for large-scale housing developments</t>
  </si>
  <si>
    <t>Carolyn Harris: Gambling-related harm</t>
  </si>
  <si>
    <t>Charles Walker: Smoke-free England</t>
  </si>
  <si>
    <t>Kieran Mullan: Crewe bid for Great British Railways headquarters</t>
  </si>
  <si>
    <t>Iain Duncan Smith: British and oversears judges in Hong Kong</t>
  </si>
  <si>
    <t>Elliot Colburn: Healthcare outcomes in Carshalton and Wallington</t>
  </si>
  <si>
    <t>Karl Turner: Carer's allowance</t>
  </si>
  <si>
    <t>Siobhain McDonagh: NHS Special Schools Eye Care Service</t>
  </si>
  <si>
    <t>Holly Lynch: Disposable barbecues</t>
  </si>
  <si>
    <t xml:space="preserve">Clive Betts: Future funding of urban transport </t>
  </si>
  <si>
    <t>Deidre Brock: Food security</t>
  </si>
  <si>
    <t>Philip Hollobone: 6 minutes</t>
  </si>
  <si>
    <t>Deidre Brock: Food security [resumed]</t>
  </si>
  <si>
    <t>Jamie Wallis: Computer Misuse Act 1990</t>
  </si>
  <si>
    <t>Mark Pawsey: Business to business selling</t>
  </si>
  <si>
    <t>Helen Hayes: Royal Mail services and the covid-19 pandemic</t>
  </si>
  <si>
    <t xml:space="preserve">Marsha De Cordova: Covid-19 public inquiry </t>
  </si>
  <si>
    <t>Paula Barker: Human rights in Colombia</t>
  </si>
  <si>
    <t>Felicity Buchan: Flood risk in London</t>
  </si>
  <si>
    <t>Robbie Moore: Drug crime</t>
  </si>
  <si>
    <t>Kevin Brennan: British nationals detained overseas</t>
  </si>
  <si>
    <t xml:space="preserve">Meg Hillier: Energy price cap and residential buildings with communal heating systems </t>
  </si>
  <si>
    <t xml:space="preserve">Alison Thewliss: Two child limit of working tax credits and universal credit </t>
  </si>
  <si>
    <t>Kate Osborne: Foster carers</t>
  </si>
  <si>
    <t>Vehicle tampering offences</t>
  </si>
  <si>
    <t>Hunting</t>
  </si>
  <si>
    <t>Bob Blackman: Smokefree 2030</t>
  </si>
  <si>
    <t>Daniel Zeichner: Future of small cities following the covid-19 pandemic</t>
  </si>
  <si>
    <t>Rachael Maskell: Future of rail</t>
  </si>
  <si>
    <t>Julie Elliott: Prize money in women's elite sport</t>
  </si>
  <si>
    <t>George Howarth: National strategy for self-care</t>
  </si>
  <si>
    <t>Pauline Latham: Derby's bid for the Great British Railways headquarters</t>
  </si>
  <si>
    <t>Paul Howell: County Durham's bid to become the UK's City of Culture 2025</t>
  </si>
  <si>
    <t>Selaine Saxby: Affordable housing in Devon and Cornwall</t>
  </si>
  <si>
    <t>Bambos Charalambous: Interntaional Thalassaemia Day 2022</t>
  </si>
  <si>
    <t>Potential transport authority for South Yorkshire</t>
  </si>
  <si>
    <t>Permitted subjects</t>
  </si>
  <si>
    <t>Business without debate</t>
  </si>
  <si>
    <t>Committee of Selection</t>
  </si>
  <si>
    <t>Committee of the Whole House</t>
  </si>
  <si>
    <t>Deputy Speaker's Statement</t>
  </si>
  <si>
    <t>Election of a Speaker</t>
  </si>
  <si>
    <t>Legislative Grand Committee</t>
  </si>
  <si>
    <t>Legislative Grand Committee (E)</t>
  </si>
  <si>
    <t>Message to attend Her Majesty; Suspension</t>
  </si>
  <si>
    <t>Negative Statutory Instrument</t>
  </si>
  <si>
    <t>Petitions Committee</t>
  </si>
  <si>
    <t>Presentation of Private Members' Bills</t>
  </si>
  <si>
    <t>Private Business</t>
  </si>
  <si>
    <t>Scottish Affairs Committee</t>
  </si>
  <si>
    <t>Ten minute rule motion</t>
  </si>
  <si>
    <t>Sitting Adjourned</t>
  </si>
  <si>
    <t>MoI times</t>
  </si>
  <si>
    <t>Day value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</si>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</sst>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
    <numFmt numFmtId="166" formatCode="[hh]:mm;@"/>
  </numFmts>
  <fonts count="6" x14ac:knownFonts="1">
    <font>
      <sz val="11"/>
      <color theme="1"/>
      <name val="Calibri"/>
      <family val="2"/>
      <scheme val="minor"/>
    </font>
    <font>
      <b/>
      <sz val="11"/>
      <color theme="1"/>
      <name val="Calibri"/>
      <family val="2"/>
      <scheme val="minor"/>
    </font>
    <font>
      <b/>
      <sz val="11"/>
      <color theme="0"/>
      <name val="Calibri"/>
      <family val="2"/>
    </font>
    <font>
      <sz val="8"/>
      <name val="Calibri"/>
      <family val="2"/>
      <scheme val="minor"/>
    </font>
    <font>
      <sz val="11"/>
      <color theme="0"/>
      <name val="Calibri"/>
      <family val="2"/>
      <scheme val="minor"/>
    </font>
    <font>
      <sz val="11"/>
      <color theme="0" tint="-0.34998626667073579"/>
      <name val="Calibri"/>
      <family val="2"/>
      <scheme val="minor"/>
    </font>
  </fonts>
  <fills count="4">
    <fill>
      <patternFill patternType="none"/>
    </fill>
    <fill>
      <patternFill patternType="gray125"/>
    </fill>
    <fill>
      <patternFill patternType="solid">
        <fgColor theme="4"/>
        <bgColor theme="4"/>
      </patternFill>
    </fill>
    <fill>
      <patternFill patternType="solid">
        <fgColor theme="3" tint="0.79998168889431442"/>
        <bgColor indexed="64"/>
      </patternFill>
    </fill>
  </fills>
  <borders count="2">
    <border>
      <left/>
      <right/>
      <top/>
      <bottom/>
      <diagonal/>
    </border>
    <border>
      <left/>
      <right/>
      <top style="thin">
        <color theme="4"/>
      </top>
      <bottom/>
      <diagonal/>
    </border>
  </borders>
  <cellStyleXfs count="1">
    <xf numFmtId="0" fontId="0" fillId="0" borderId="0"/>
  </cellStyleXfs>
  <cellXfs count="51">
    <xf numFmtId="0" fontId="0" fillId="0" borderId="0" xfId="0"/>
    <xf numFmtId="0" fontId="0" fillId="0" borderId="0" xfId="0" applyAlignment="1">
      <alignment vertical="top"/>
    </xf>
    <xf numFmtId="0" fontId="0" fillId="0" borderId="0" xfId="0" applyAlignment="1">
      <alignment horizontal="center" vertical="top"/>
    </xf>
    <xf numFmtId="20" fontId="0" fillId="0" borderId="0" xfId="0" applyNumberFormat="1" applyAlignment="1">
      <alignment horizontal="center" vertical="top"/>
    </xf>
    <xf numFmtId="0" fontId="1" fillId="0" borderId="0" xfId="0" applyFont="1"/>
    <xf numFmtId="20" fontId="1" fillId="0" borderId="0" xfId="0" applyNumberFormat="1" applyFont="1" applyAlignment="1">
      <alignment horizontal="center" vertical="top"/>
    </xf>
    <xf numFmtId="165" fontId="0" fillId="0" borderId="0" xfId="0" applyNumberFormat="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center" vertical="top"/>
    </xf>
    <xf numFmtId="20" fontId="2" fillId="0" borderId="0" xfId="0" applyNumberFormat="1"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20" fontId="0" fillId="0" borderId="0" xfId="0" applyNumberFormat="1" applyAlignment="1">
      <alignment horizontal="center" vertical="center"/>
    </xf>
    <xf numFmtId="0" fontId="4" fillId="0" borderId="0" xfId="0" applyFont="1" applyAlignment="1">
      <alignment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166" fontId="5" fillId="0" borderId="0" xfId="0" applyNumberFormat="1" applyFont="1" applyAlignment="1">
      <alignment horizontal="center" vertical="center"/>
    </xf>
    <xf numFmtId="0" fontId="0" fillId="0" borderId="1" xfId="0" applyBorder="1" applyAlignment="1">
      <alignment vertical="center"/>
    </xf>
    <xf numFmtId="164" fontId="0" fillId="0" borderId="1" xfId="0" applyNumberFormat="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vertical="center" wrapText="1"/>
    </xf>
    <xf numFmtId="166" fontId="5" fillId="0" borderId="1" xfId="0" applyNumberFormat="1" applyFont="1" applyBorder="1" applyAlignment="1">
      <alignment horizontal="center" vertical="center"/>
    </xf>
    <xf numFmtId="0" fontId="0" fillId="0" borderId="1" xfId="0" applyBorder="1" applyAlignment="1">
      <alignment horizontal="center" vertical="center"/>
    </xf>
    <xf numFmtId="0" fontId="2" fillId="2" borderId="0" xfId="0" applyFont="1" applyFill="1" applyAlignment="1">
      <alignment horizontal="center" vertical="top"/>
    </xf>
    <xf numFmtId="20" fontId="2" fillId="2" borderId="0" xfId="0" applyNumberFormat="1" applyFont="1" applyFill="1" applyAlignment="1">
      <alignment horizontal="center" vertical="top"/>
    </xf>
    <xf numFmtId="0" fontId="2" fillId="2" borderId="0" xfId="0" applyFont="1" applyFill="1" applyAlignment="1">
      <alignment vertical="top"/>
    </xf>
    <xf numFmtId="0" fontId="2" fillId="2" borderId="0" xfId="0" applyFont="1" applyFill="1" applyAlignment="1">
      <alignment vertical="top" wrapText="1"/>
    </xf>
    <xf numFmtId="20" fontId="2" fillId="2" borderId="0" xfId="0" applyNumberFormat="1" applyFont="1" applyFill="1" applyAlignment="1">
      <alignment horizontal="center" vertical="top" wrapText="1"/>
    </xf>
    <xf numFmtId="166" fontId="2" fillId="2" borderId="0" xfId="0" applyNumberFormat="1" applyFont="1" applyFill="1" applyAlignment="1">
      <alignment horizontal="center" vertical="top" wrapText="1"/>
    </xf>
    <xf numFmtId="0" fontId="5" fillId="0" borderId="0" xfId="0" applyFont="1" applyAlignment="1">
      <alignment vertical="center"/>
    </xf>
    <xf numFmtId="166" fontId="1" fillId="0" borderId="0" xfId="0" applyNumberFormat="1" applyFont="1" applyAlignment="1">
      <alignment horizontal="center" vertical="top"/>
    </xf>
    <xf numFmtId="0" fontId="2" fillId="0" borderId="0" xfId="0" applyFont="1" applyAlignment="1">
      <alignment horizontal="center" vertical="top" wrapText="1"/>
    </xf>
    <xf numFmtId="1" fontId="1" fillId="0" borderId="0" xfId="0" applyNumberFormat="1" applyFont="1" applyAlignment="1">
      <alignment horizontal="center"/>
    </xf>
    <xf numFmtId="1" fontId="0" fillId="0" borderId="0" xfId="0" applyNumberFormat="1" applyAlignment="1">
      <alignment horizontal="center"/>
    </xf>
    <xf numFmtId="20" fontId="1" fillId="0" borderId="0" xfId="0" applyNumberFormat="1" applyFont="1" applyAlignment="1">
      <alignment horizontal="center"/>
    </xf>
    <xf numFmtId="20" fontId="0" fillId="0" borderId="0" xfId="0" applyNumberFormat="1" applyAlignment="1">
      <alignment horizontal="center"/>
    </xf>
    <xf numFmtId="166" fontId="5" fillId="0" borderId="0" xfId="0" applyNumberFormat="1" applyFont="1" applyAlignment="1">
      <alignment horizontal="center" vertical="top"/>
    </xf>
    <xf numFmtId="164" fontId="0" fillId="0" borderId="0" xfId="0" applyNumberFormat="1"/>
    <xf numFmtId="165" fontId="5" fillId="0" borderId="0" xfId="0" applyNumberFormat="1" applyFont="1" applyAlignment="1">
      <alignment horizontal="center" vertical="top"/>
    </xf>
    <xf numFmtId="0" fontId="0" fillId="0" borderId="0" xfId="0" applyAlignment="1">
      <alignment wrapText="1"/>
    </xf>
    <xf numFmtId="0" fontId="0" fillId="0" borderId="0" xfId="0" applyAlignment="1">
      <alignment horizontal="center"/>
    </xf>
    <xf numFmtId="164" fontId="0" fillId="0" borderId="0" xfId="0" applyNumberFormat="1" applyAlignment="1">
      <alignment horizontal="center" vertical="center"/>
    </xf>
    <xf numFmtId="164" fontId="0" fillId="0" borderId="0" xfId="0" applyNumberFormat="1" applyAlignment="1">
      <alignment horizontal="center"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top" wrapText="1"/>
    </xf>
    <xf numFmtId="165" fontId="0" fillId="3" borderId="0" xfId="0" applyNumberFormat="1" applyFill="1" applyAlignment="1">
      <alignment horizontal="center" vertical="top"/>
    </xf>
    <xf numFmtId="20" fontId="0" fillId="3" borderId="0" xfId="0" applyNumberFormat="1" applyFill="1" applyAlignment="1">
      <alignment horizontal="center" vertical="top"/>
    </xf>
    <xf numFmtId="166" fontId="0" fillId="3" borderId="0" xfId="0" applyNumberFormat="1" applyFill="1" applyAlignment="1">
      <alignment vertical="top"/>
    </xf>
  </cellXfs>
  <cellStyles count="1">
    <cellStyle name="Normal" xfId="0" builtinId="0"/>
  </cellStyles>
  <dxfs count="54">
    <dxf>
      <numFmt numFmtId="1" formatCode="0"/>
      <alignment horizontal="center" textRotation="0" wrapText="0" indent="0" justifyLastLine="0" shrinkToFit="0" readingOrder="0"/>
    </dxf>
    <dxf>
      <numFmt numFmtId="25" formatCode="hh:mm"/>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25" formatCode="hh:mm"/>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i val="0"/>
        <color auto="1"/>
      </font>
      <fill>
        <patternFill>
          <bgColor theme="0" tint="-0.14996795556505021"/>
        </patternFill>
      </fill>
    </dxf>
    <dxf>
      <alignment horizontal="general"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25" formatCode="hh:mm"/>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numFmt numFmtId="164" formatCode="yyyy\-mm\-dd"/>
      <alignment horizontal="center" vertical="center"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right/>
        <top style="thin">
          <color theme="4"/>
        </top>
        <bottom/>
        <vertical/>
        <horizontal/>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1"/>
        <color theme="0"/>
        <name val="Calibri"/>
        <family val="2"/>
        <scheme val="none"/>
      </font>
      <numFmt numFmtId="25" formatCode="hh:mm"/>
      <fill>
        <patternFill patternType="solid">
          <fgColor theme="4"/>
          <bgColor theme="4"/>
        </patternFill>
      </fill>
      <alignment horizontal="center" vertical="top" textRotation="0" wrapText="1" indent="0" justifyLastLine="0" shrinkToFit="0" readingOrder="0"/>
    </dxf>
    <dxf>
      <font>
        <b/>
        <i val="0"/>
        <color auto="1"/>
      </font>
      <fill>
        <patternFill>
          <bgColor theme="0" tint="-0.14996795556505021"/>
        </patternFill>
      </fill>
    </dxf>
    <dxf>
      <numFmt numFmtId="166" formatCode="[hh]:mm;@"/>
      <fill>
        <patternFill patternType="solid">
          <fgColor indexed="64"/>
          <bgColor theme="3" tint="0.79998168889431442"/>
        </patternFill>
      </fill>
      <alignment horizontal="general" vertical="top" textRotation="0" wrapText="0" indent="0" justifyLastLine="0" shrinkToFit="0" readingOrder="0"/>
    </dxf>
    <dxf>
      <font>
        <b val="0"/>
        <i val="0"/>
        <strike val="0"/>
        <condense val="0"/>
        <extend val="0"/>
        <outline val="0"/>
        <shadow val="0"/>
        <u val="none"/>
        <vertAlign val="baseline"/>
        <sz val="11"/>
        <color theme="0" tint="-0.34998626667073579"/>
        <name val="Calibri"/>
        <family val="2"/>
        <scheme val="minor"/>
      </font>
      <numFmt numFmtId="166"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5" formatCode="[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font>
        <strike val="0"/>
        <outline val="0"/>
        <shadow val="0"/>
        <u val="none"/>
        <vertAlign val="baseline"/>
        <sz val="11"/>
        <color theme="0" tint="-0.34998626667073579"/>
        <name val="Calibri"/>
        <family val="2"/>
        <scheme val="minor"/>
      </font>
      <numFmt numFmtId="165" formatCode="[h]:mm;@"/>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fill>
        <patternFill patternType="solid">
          <fgColor indexed="64"/>
          <bgColor theme="3"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5" formatCode="hh:mm"/>
      <alignment horizontal="center" vertical="top" textRotation="0" wrapText="0" indent="0" justifyLastLine="0" shrinkToFit="0" readingOrder="0"/>
    </dxf>
    <dxf>
      <numFmt numFmtId="165" formatCode="[h]:mm;@"/>
      <fill>
        <patternFill patternType="solid">
          <fgColor indexed="64"/>
          <bgColor theme="3" tint="0.79998168889431442"/>
        </patternFill>
      </fill>
      <alignment horizontal="center" vertical="top" textRotation="0" wrapText="0" indent="0" justifyLastLine="0" shrinkToFit="0" readingOrder="0"/>
    </dxf>
    <dxf>
      <numFmt numFmtId="25" formatCode="hh:mm"/>
      <alignment horizontal="center" vertical="top" textRotation="0" wrapText="0" indent="0" justifyLastLine="0" shrinkToFit="0" readingOrder="0"/>
    </dxf>
    <dxf>
      <fill>
        <patternFill patternType="solid">
          <fgColor indexed="64"/>
          <bgColor theme="3" tint="0.79998168889431442"/>
        </patternFill>
      </fill>
      <alignment horizontal="left" vertical="top" textRotation="0" wrapText="1" indent="0" justifyLastLine="0" shrinkToFit="0" readingOrder="0"/>
    </dxf>
    <dxf>
      <alignment horizontal="left" vertical="top" textRotation="0" wrapText="1" indent="0" justifyLastLine="0" shrinkToFit="0" readingOrder="0"/>
    </dxf>
    <dxf>
      <fill>
        <patternFill patternType="solid">
          <fgColor indexed="64"/>
          <bgColor theme="3" tint="0.79998168889431442"/>
        </patternFill>
      </fill>
      <alignment horizontal="left" vertical="top" textRotation="0" wrapText="1" indent="0" justifyLastLine="0" shrinkToFit="0" readingOrder="0"/>
    </dxf>
    <dxf>
      <alignment horizontal="left" vertical="top" textRotation="0" wrapText="1" indent="0" justifyLastLine="0" shrinkToFit="0" readingOrder="0"/>
    </dxf>
    <dxf>
      <fill>
        <patternFill patternType="solid">
          <fgColor indexed="64"/>
          <bgColor theme="3" tint="0.79998168889431442"/>
        </patternFill>
      </fill>
      <alignment horizontal="left" vertical="top" textRotation="0" wrapText="0" indent="0" justifyLastLine="0" shrinkToFit="0" readingOrder="0"/>
    </dxf>
    <dxf>
      <alignment horizontal="left" vertical="top" textRotation="0" wrapText="0" relativeIndent="-1"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numFmt numFmtId="25" formatCode="hh:mm"/>
      <alignment horizontal="center" vertical="top" textRotation="0" wrapText="0" indent="0" justifyLastLine="0" shrinkToFit="0" readingOrder="0"/>
    </dxf>
    <dxf>
      <numFmt numFmtId="0" formatCode="General"/>
      <fill>
        <patternFill patternType="solid">
          <fgColor indexed="64"/>
          <bgColor theme="3" tint="0.79998168889431442"/>
        </patternFill>
      </fill>
      <alignment horizontal="center" vertical="top" textRotation="0" wrapText="0" indent="0" justifyLastLine="0" shrinkToFit="0" readingOrder="0"/>
    </dxf>
    <dxf>
      <numFmt numFmtId="164" formatCode="yyyy\-mm\-dd"/>
      <alignment horizontal="center" vertical="top" textRotation="0" wrapText="0" indent="0" justifyLastLine="0" shrinkToFit="0" readingOrder="0"/>
    </dxf>
    <dxf>
      <fill>
        <patternFill patternType="solid">
          <fgColor indexed="64"/>
          <bgColor theme="3" tint="0.79998168889431442"/>
        </patternFill>
      </fill>
      <alignment horizontal="center" vertical="top" textRotation="0" wrapText="0" indent="0" justifyLastLine="0" shrinkToFit="0" readingOrder="0"/>
    </dxf>
    <dxf>
      <alignment horizontal="center" vertical="top" textRotation="0" wrapText="0" indent="0" justifyLastLine="0" shrinkToFit="0" readingOrder="0"/>
    </dxf>
    <dxf>
      <fill>
        <patternFill patternType="solid">
          <fgColor indexed="64"/>
          <bgColor theme="3" tint="0.79998168889431442"/>
        </patternFill>
      </fill>
      <alignment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font>
        <b/>
        <i val="0"/>
        <color auto="1"/>
      </font>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B15311-1641-43C8-B1AD-56A2BE85CAF0}" name="ch_table" displayName="ch_table" ref="A1:M1893" totalsRowCount="1" headerRowDxfId="52" dataDxfId="51" totalsRowDxfId="50">
  <autoFilter ref="A1:M1892" xr:uid="{0894888D-18E3-41A9-94FD-2545911E0C6F}"/>
  <tableColumns count="13">
    <tableColumn id="1" xr3:uid="{34C653F6-C10F-4D85-BDB0-EB96357C6C43}" name="Day" totalsRowLabel="Total" dataDxfId="49" totalsRowDxfId="48"/>
    <tableColumn id="2" xr3:uid="{028265AB-A4CA-412F-A792-54189A60E94C}" name="Date" dataDxfId="47" totalsRowDxfId="46"/>
    <tableColumn id="3" xr3:uid="{BD2C3EF8-3B6D-4753-A4B2-72B99DD21779}" name="Time" dataDxfId="45" totalsRowDxfId="44"/>
    <tableColumn id="4" xr3:uid="{2609CF3B-F562-4526-874F-8CEE37093260}" name="Subject 1" dataDxfId="43" totalsRowDxfId="42"/>
    <tableColumn id="5" xr3:uid="{A01741FE-F3CA-4741-9102-D815BFEAC8C6}" name="Subject 2" dataDxfId="41" totalsRowDxfId="40"/>
    <tableColumn id="6" xr3:uid="{444607D3-A26B-4186-83C9-9871D094D446}" name="Tags" dataDxfId="39" totalsRowDxfId="38"/>
    <tableColumn id="7" xr3:uid="{FDD33F76-31D2-4F90-A1B6-844D01C7EF03}" name="Duration" totalsRowFunction="sum" dataDxfId="37" totalsRowDxfId="36">
      <calculatedColumnFormula array="1">IF(MIN(ROW(ch_table[[Day]:[AAT session total (cum.)]]))+ROWS(ch_table[[Day]:[AAT session total (cum.)]])-1=ROW(),"",IF(ch_table[[#This Row],[Subject 1]]="House rose","", IF(INDEX(ch_table[[#All],[Time]],ROW()+1)="","",(IF(INDEX(ch_table[[#All],[Time]],ROW()+1)&lt;ch_table[[#This Row],[Time]],INDEX(ch_table[[#All],[Time]],ROW()+1)+1,INDEX(ch_table[[#All],[Time]],ROW()+1))-ch_table[[#This Row],[Time]]))))</calculatedColumnFormula>
    </tableColumn>
    <tableColumn id="22" xr3:uid="{3113162E-55A1-4B54-8ECA-9EBE393AC587}" name="Daily total" totalsRowFunction="sum" dataDxfId="35" totalsRowDxfId="34">
      <calculatedColumnFormula>IF(ch_table[[#This Row],[Subject 1]]&lt;&gt;"House rose", "",SUMIF(ch_table[Day], ch_table[[#This Row],[Day]], ch_table[Duration]))</calculatedColumnFormula>
    </tableColumn>
    <tableColumn id="21" xr3:uid="{C0E31DA4-0CEB-4903-8C7A-773DE18AF26A}" name="Session total (cum.)" dataDxfId="33" totalsRowDxfId="32">
      <calculatedColumnFormula>SUM(INDEX(ch_table[Duration],1):ch_table[[#This Row],[Duration]])</calculatedColumnFormula>
    </tableColumn>
    <tableColumn id="8" xr3:uid="{5C09AFE4-1F6E-4FB8-92F1-72C45E43D23F}" name="MoI" dataDxfId="31" totalsRowDxfId="30">
      <calculatedColumnFormula array="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calculatedColumnFormula>
    </tableColumn>
    <tableColumn id="15" xr3:uid="{DB8DFDFE-7558-4418-9E17-69242C2E5E46}" name="AAT" totalsRowFunction="sum" dataDxfId="29" totalsRowDxfId="28">
      <calculatedColumnFormula array="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calculatedColumnFormula>
    </tableColumn>
    <tableColumn id="19" xr3:uid="{D9C33162-FD2F-4746-90BD-E1759F9D29FA}" name="AAT daily total" totalsRowFunction="average" dataDxfId="27" totalsRowDxfId="26">
      <calculatedColumnFormula>IF(ch_table[[#This Row],[Subject 1]]&lt;&gt;"House rose", "",SUMIF(ch_table[Day], ch_table[[#This Row],[Day]], ch_table[AAT]))</calculatedColumnFormula>
    </tableColumn>
    <tableColumn id="17" xr3:uid="{B5EC3C48-E0A8-4E70-A2E2-294FC1D2AD4A}" name="AAT session total (cum.)" dataDxfId="25" totalsRowDxfId="24">
      <calculatedColumnFormula>SUM(INDEX(ch_table[AAT],1):ch_table[[#This Row],[AAT]])</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697279-5FFF-4E87-BD1E-842001D76FD0}" name="wh_table" displayName="wh_table" ref="A1:K742" totalsRowShown="0" headerRowDxfId="22" dataDxfId="21" tableBorderDxfId="20">
  <autoFilter ref="A1:K742" xr:uid="{19D24B59-44E1-4791-BF3E-97A6C7C763B5}"/>
  <tableColumns count="11">
    <tableColumn id="1" xr3:uid="{741FCF68-A50E-42FD-9738-4EFADA8626E2}" name="Day" dataDxfId="19"/>
    <tableColumn id="2" xr3:uid="{A665C7F6-D3EA-44A5-BECE-7AD81941794E}" name="Date" dataDxfId="18"/>
    <tableColumn id="3" xr3:uid="{04D91DA1-845A-41FE-BE42-2D37ECF26864}" name="Time" dataDxfId="17"/>
    <tableColumn id="4" xr3:uid="{18A8574F-7917-4D4B-9AB8-F29B644C4053}" name="Subject 1" dataDxfId="16"/>
    <tableColumn id="5" xr3:uid="{1BFB57F0-76B0-464A-A1AA-CC7B4F2983B1}" name="Subject 2" dataDxfId="15"/>
    <tableColumn id="7" xr3:uid="{0E4BD740-D22C-447D-8F1A-17B9CAACD3EE}" name="Tags" dataDxfId="14"/>
    <tableColumn id="13" xr3:uid="{D21D1F91-08A7-4D80-A997-B833DD502219}" name="Duration" dataDxfId="13">
      <calculatedColumnFormula array="1">IF(MIN(ROW(wh_table[[Day]:[Adjusted session total (cum.)]]))+ROWS(wh_table[[Day]:[Adjusted session total (cum.)]])-1=ROW(),"",IF(wh_table[[#This Row],[Subject 1]]="Sitting Adjourned","",IF(INDEX(wh_table[[#All],[Time]],ROW()+1)="","",IF(INDEX(wh_table[[#All],[Time]],ROW()+1)&lt;wh_table[[#This Row],[Time]],INDEX(wh_table[[#All],[Time]],ROW()+1)+1,INDEX(wh_table[[#All],[Time]],ROW()+1))-wh_table[[#This Row],[Time]])))</calculatedColumnFormula>
    </tableColumn>
    <tableColumn id="9" xr3:uid="{55F73DC3-A545-4D32-A72C-BEDD5FB639B7}" name="Daily total" dataDxfId="12">
      <calculatedColumnFormula>IF(wh_table[[#This Row],[Subject 1]]&lt;&gt;"Sitting Adjourned", "", SUMIF(wh_table[Day], wh_table[[#This Row],[Day]],wh_table[Duration]))</calculatedColumnFormula>
    </tableColumn>
    <tableColumn id="10" xr3:uid="{9D71B397-7732-4A55-854E-DBF4F0CD48D4}" name="Session total (cum.)" dataDxfId="11">
      <calculatedColumnFormula>SUM(INDEX(wh_table[Duration],1):wh_table[[#This Row],[Duration]])</calculatedColumnFormula>
    </tableColumn>
    <tableColumn id="11" xr3:uid="{38C07AA6-B06F-47EC-8ADC-F8B163A925BA}" name="Adjusted daily total" dataDxfId="10">
      <calculatedColumnFormula>IF(wh_table[[#This Row],[Subject 1]]&lt;&gt;"Sitting Adjourned", "", SUMIFS(wh_table[Duration], wh_table[Day], wh_table[[#This Row],[Day]], wh_table[Tags], "&lt;&gt;[Questions]", wh_table[Tags], "&lt;&gt;[Questions][Divisions]"))</calculatedColumnFormula>
    </tableColumn>
    <tableColumn id="12" xr3:uid="{235D08A6-F1C7-4059-85B4-5B18BCC23F95}" name="Adjusted session total (cum.)" dataDxfId="9">
      <calculatedColumnFormula>IF(wh_table[[#This Row],[Tags]]="[Questions]","",IF(wh_table[[#This Row],[Tags]]="[Questions][Divisions]","",SUMIFS(INDEX(wh_table[Duration],1):wh_table[[#This Row],[Duration]], INDEX(wh_table[Tags],1):wh_table[[#This Row],[Tags]], "&lt;&gt;[Questions]",INDEX(wh_table[Tags],1):wh_table[[#This Row],[Tags]], "&lt;&gt;[Questions][Divisions]")))</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205899-0A9D-4693-8533-1DBF046901D2}" name="ch_subjects" displayName="ch_subjects" ref="A1:A60" totalsRowShown="0" headerRowDxfId="8" dataDxfId="7">
  <autoFilter ref="A1:A60" xr:uid="{636ECD14-7A59-4439-B285-E96ACC17A837}"/>
  <tableColumns count="1">
    <tableColumn id="1" xr3:uid="{D02914AC-BDEF-4407-ABBD-2C663D9D4525}" name="Permitted subjects" dataDxfId="6"/>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AE28C7E-058E-4660-8BD9-B019B45D49E1}" name="wh_subjects" displayName="wh_subjects" ref="A1:A9" totalsRowShown="0" dataDxfId="4">
  <autoFilter ref="A1:A9" xr:uid="{5AF723D2-804C-4697-AC9F-7E5EDF23F203}"/>
  <tableColumns count="1">
    <tableColumn id="1" xr3:uid="{02FAFFA9-F437-45CC-80B4-A658136AA1DE}" name="Permitted subjects" dataDxfId="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850FA3-1132-4FD6-A007-81F62A201B6D}" name="moi_table" displayName="moi_table" ref="A1:B9" totalsRowShown="0" headerRowDxfId="2">
  <autoFilter ref="A1:B9" xr:uid="{19BD53FD-7CB1-4B9A-9B7A-1FB87E67FBE6}"/>
  <tableColumns count="2">
    <tableColumn id="1" xr3:uid="{E6FAAF2A-573C-454F-AB72-36465E05ACC8}" name="MoI times" dataDxfId="1"/>
    <tableColumn id="2" xr3:uid="{9547E09A-9C76-4CD2-B177-E3612E0AF8FB}" name="Day valu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B563-3643-4F57-AA96-8B705BA0B074}">
  <sheetPr codeName="Sheet1"/>
  <dimension ref="A1:M1893"/>
  <sheetViews>
    <sheetView tabSelected="1" workbookViewId="0">
      <pane ySplit="1" topLeftCell="A1885" activePane="bottomLeft" state="frozen"/>
      <selection activeCell="B1" sqref="B1"/>
      <selection pane="bottomLeft" activeCell="E1336" sqref="E1336"/>
    </sheetView>
  </sheetViews>
  <sheetFormatPr defaultColWidth="8.85546875" defaultRowHeight="15" x14ac:dyDescent="0.25"/>
  <cols>
    <col min="1" max="1" width="10.5703125" style="2" customWidth="1"/>
    <col min="2" max="2" width="10.42578125" style="2" bestFit="1" customWidth="1"/>
    <col min="3" max="3" width="10" style="3" customWidth="1"/>
    <col min="4" max="4" width="31.7109375" style="7" customWidth="1"/>
    <col min="5" max="5" width="54.140625" style="8" customWidth="1"/>
    <col min="6" max="6" width="15.140625" style="8" customWidth="1"/>
    <col min="7" max="7" width="15.28515625" style="3" customWidth="1"/>
    <col min="8" max="8" width="15" style="5" customWidth="1"/>
    <col min="9" max="9" width="16.85546875" style="6" customWidth="1"/>
    <col min="10" max="11" width="9.140625" style="5" customWidth="1"/>
    <col min="12" max="12" width="12" style="5" customWidth="1"/>
    <col min="13" max="13" width="10.140625" style="32" customWidth="1"/>
    <col min="14" max="16384" width="8.85546875" style="1"/>
  </cols>
  <sheetData>
    <row r="1" spans="1:13" s="2" customFormat="1" ht="72" customHeight="1" x14ac:dyDescent="0.25">
      <c r="A1" s="9" t="s">
        <v>0</v>
      </c>
      <c r="B1" s="9" t="s">
        <v>1</v>
      </c>
      <c r="C1" s="10" t="s">
        <v>2</v>
      </c>
      <c r="D1" s="11" t="s">
        <v>3</v>
      </c>
      <c r="E1" s="12" t="s">
        <v>4</v>
      </c>
      <c r="F1" s="12" t="s">
        <v>5</v>
      </c>
      <c r="G1" s="11" t="s">
        <v>6</v>
      </c>
      <c r="H1" s="11" t="s">
        <v>7</v>
      </c>
      <c r="I1" s="33" t="s">
        <v>8</v>
      </c>
      <c r="J1" s="9" t="s">
        <v>9</v>
      </c>
      <c r="K1" s="9" t="s">
        <v>10</v>
      </c>
      <c r="L1" s="33" t="s">
        <v>11</v>
      </c>
      <c r="M1" s="33" t="s">
        <v>12</v>
      </c>
    </row>
    <row r="2" spans="1:13" x14ac:dyDescent="0.25">
      <c r="A2" s="42">
        <v>1</v>
      </c>
      <c r="B2" s="39">
        <v>44327</v>
      </c>
      <c r="C2" s="37">
        <v>0.47569444444444442</v>
      </c>
      <c r="D2" t="s">
        <v>13</v>
      </c>
      <c r="E2" s="41"/>
      <c r="F2"/>
      <c r="G2" s="3" cm="1">
        <f t="array" ref="G2">IF(MIN(ROW(ch_table[[Day]:[AAT session total (cum.)]]))+ROWS(ch_table[[Day]:[AAT session total (cum.)]])-1=ROW(),"",IF(ch_table[[#This Row],[Subject 1]]="House rose","", IF(INDEX(ch_table[[#All],[Time]],ROW()+1)="","",(IF(INDEX(ch_table[[#All],[Time]],ROW()+1)&lt;ch_table[[#This Row],[Time]],INDEX(ch_table[[#All],[Time]],ROW()+1)+1,INDEX(ch_table[[#All],[Time]],ROW()+1))-ch_table[[#This Row],[Time]]))))</f>
        <v>0.12916666666666665</v>
      </c>
      <c r="H2" s="3" t="str">
        <f>IF(ch_table[[#This Row],[Subject 1]]&lt;&gt;"House rose", "",SUMIF(ch_table[Day], ch_table[[#This Row],[Day]], ch_table[Duration]))</f>
        <v/>
      </c>
      <c r="I2" s="38">
        <f>SUM(INDEX(ch_table[Duration],1):ch_table[[#This Row],[Duration]])</f>
        <v>0.12916666666666665</v>
      </c>
      <c r="J2" s="3" t="str" cm="1">
        <f t="array" ref="J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2" s="3" t="str" cm="1">
        <f t="array" ref="K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 s="3" t="str">
        <f>IF(ch_table[[#This Row],[Subject 1]]&lt;&gt;"House rose", "",SUMIF(ch_table[Day], ch_table[[#This Row],[Day]], ch_table[AAT]))</f>
        <v/>
      </c>
      <c r="M2" s="38">
        <f>SUM(INDEX(ch_table[AAT],1):ch_table[[#This Row],[AAT]])</f>
        <v>0</v>
      </c>
    </row>
    <row r="3" spans="1:13" x14ac:dyDescent="0.25">
      <c r="A3" s="42">
        <v>1</v>
      </c>
      <c r="B3" s="39">
        <v>44327</v>
      </c>
      <c r="C3" s="37">
        <v>0.60486111111111107</v>
      </c>
      <c r="D3" t="s">
        <v>14</v>
      </c>
      <c r="E3" s="41"/>
      <c r="F3" t="s">
        <v>15</v>
      </c>
      <c r="G3" s="3" cm="1">
        <f t="array" ref="G3">IF(MIN(ROW(ch_table[[Day]:[AAT session total (cum.)]]))+ROWS(ch_table[[Day]:[AAT session total (cum.)]])-1=ROW(),"",IF(ch_table[[#This Row],[Subject 1]]="House rose","", IF(INDEX(ch_table[[#All],[Time]],ROW()+1)="","",(IF(INDEX(ch_table[[#All],[Time]],ROW()+1)&lt;ch_table[[#This Row],[Time]],INDEX(ch_table[[#All],[Time]],ROW()+1)+1,INDEX(ch_table[[#All],[Time]],ROW()+1))-ch_table[[#This Row],[Time]]))))</f>
        <v>0</v>
      </c>
      <c r="H3" s="3" t="str">
        <f>IF(ch_table[[#This Row],[Subject 1]]&lt;&gt;"House rose", "",SUMIF(ch_table[Day], ch_table[[#This Row],[Day]], ch_table[Duration]))</f>
        <v/>
      </c>
      <c r="I3" s="38">
        <f>SUM(INDEX(ch_table[Duration],1):ch_table[[#This Row],[Duration]])</f>
        <v>0.12916666666666665</v>
      </c>
      <c r="J3" s="3" t="str" cm="1">
        <f t="array" ref="J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3" s="3" t="str" cm="1">
        <f t="array" ref="K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 s="3" t="str">
        <f>IF(ch_table[[#This Row],[Subject 1]]&lt;&gt;"House rose", "",SUMIF(ch_table[Day], ch_table[[#This Row],[Day]], ch_table[AAT]))</f>
        <v/>
      </c>
      <c r="M3" s="38">
        <f>SUM(INDEX(ch_table[AAT],1):ch_table[[#This Row],[AAT]])</f>
        <v>0</v>
      </c>
    </row>
    <row r="4" spans="1:13" x14ac:dyDescent="0.25">
      <c r="A4" s="42">
        <v>1</v>
      </c>
      <c r="B4" s="39">
        <v>44327</v>
      </c>
      <c r="C4" s="37">
        <v>0.60486111111111107</v>
      </c>
      <c r="D4" t="s">
        <v>16</v>
      </c>
      <c r="E4" s="41"/>
      <c r="F4"/>
      <c r="G4" s="3" cm="1">
        <f t="array" ref="G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 s="3" t="str">
        <f>IF(ch_table[[#This Row],[Subject 1]]&lt;&gt;"House rose", "",SUMIF(ch_table[Day], ch_table[[#This Row],[Day]], ch_table[Duration]))</f>
        <v/>
      </c>
      <c r="I4" s="40">
        <f>SUM(INDEX(ch_table[Duration],1):ch_table[[#This Row],[Duration]])</f>
        <v>0.13055555555555554</v>
      </c>
      <c r="J4" s="3" t="str" cm="1">
        <f t="array" ref="J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4" s="3" t="str" cm="1">
        <f t="array" ref="K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 s="3" t="str">
        <f>IF(ch_table[[#This Row],[Subject 1]]&lt;&gt;"House rose", "",SUMIF(ch_table[Day], ch_table[[#This Row],[Day]], ch_table[AAT]))</f>
        <v/>
      </c>
      <c r="M4" s="38">
        <f>SUM(INDEX(ch_table[AAT],1):ch_table[[#This Row],[AAT]])</f>
        <v>0</v>
      </c>
    </row>
    <row r="5" spans="1:13" x14ac:dyDescent="0.25">
      <c r="A5" s="42">
        <v>1</v>
      </c>
      <c r="B5" s="39">
        <v>44327</v>
      </c>
      <c r="C5" s="37">
        <v>0.60624999999999996</v>
      </c>
      <c r="D5" t="s">
        <v>17</v>
      </c>
      <c r="E5" s="41" t="s">
        <v>18</v>
      </c>
      <c r="F5" t="s">
        <v>15</v>
      </c>
      <c r="G5" s="3" cm="1">
        <f t="array" ref="G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 s="3" t="str">
        <f>IF(ch_table[[#This Row],[Subject 1]]&lt;&gt;"House rose", "",SUMIF(ch_table[Day], ch_table[[#This Row],[Day]], ch_table[Duration]))</f>
        <v/>
      </c>
      <c r="I5" s="40">
        <f>SUM(INDEX(ch_table[Duration],1):ch_table[[#This Row],[Duration]])</f>
        <v>0.1333333333333333</v>
      </c>
      <c r="J5" s="3" t="str" cm="1">
        <f t="array" ref="J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5" s="3" t="str" cm="1">
        <f t="array" ref="K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 s="3" t="str">
        <f>IF(ch_table[[#This Row],[Subject 1]]&lt;&gt;"House rose", "",SUMIF(ch_table[Day], ch_table[[#This Row],[Day]], ch_table[AAT]))</f>
        <v/>
      </c>
      <c r="M5" s="38">
        <f>SUM(INDEX(ch_table[AAT],1):ch_table[[#This Row],[AAT]])</f>
        <v>0</v>
      </c>
    </row>
    <row r="6" spans="1:13" x14ac:dyDescent="0.25">
      <c r="A6" s="42">
        <v>1</v>
      </c>
      <c r="B6" s="39">
        <v>44327</v>
      </c>
      <c r="C6" s="37">
        <v>0.60902777777777772</v>
      </c>
      <c r="D6" t="s">
        <v>19</v>
      </c>
      <c r="E6" s="41" t="s">
        <v>20</v>
      </c>
      <c r="F6"/>
      <c r="G6" s="3" cm="1">
        <f t="array" ref="G6">IF(MIN(ROW(ch_table[[Day]:[AAT session total (cum.)]]))+ROWS(ch_table[[Day]:[AAT session total (cum.)]])-1=ROW(),"",IF(ch_table[[#This Row],[Subject 1]]="House rose","", IF(INDEX(ch_table[[#All],[Time]],ROW()+1)="","",(IF(INDEX(ch_table[[#All],[Time]],ROW()+1)&lt;ch_table[[#This Row],[Time]],INDEX(ch_table[[#All],[Time]],ROW()+1)+1,INDEX(ch_table[[#All],[Time]],ROW()+1))-ch_table[[#This Row],[Time]]))))</f>
        <v>0.29027777777777786</v>
      </c>
      <c r="H6" s="3" t="str">
        <f>IF(ch_table[[#This Row],[Subject 1]]&lt;&gt;"House rose", "",SUMIF(ch_table[Day], ch_table[[#This Row],[Day]], ch_table[Duration]))</f>
        <v/>
      </c>
      <c r="I6" s="40">
        <f>SUM(INDEX(ch_table[Duration],1):ch_table[[#This Row],[Duration]])</f>
        <v>0.42361111111111116</v>
      </c>
      <c r="J6" s="3" t="str" cm="1">
        <f t="array" ref="J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6" s="3" t="str" cm="1">
        <f t="array" ref="K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 s="3" t="str">
        <f>IF(ch_table[[#This Row],[Subject 1]]&lt;&gt;"House rose", "",SUMIF(ch_table[Day], ch_table[[#This Row],[Day]], ch_table[AAT]))</f>
        <v/>
      </c>
      <c r="M6" s="38">
        <f>SUM(INDEX(ch_table[AAT],1):ch_table[[#This Row],[AAT]])</f>
        <v>0</v>
      </c>
    </row>
    <row r="7" spans="1:13" x14ac:dyDescent="0.25">
      <c r="A7" s="42">
        <v>1</v>
      </c>
      <c r="B7" s="39">
        <v>44327</v>
      </c>
      <c r="C7" s="37">
        <v>0.89930555555555558</v>
      </c>
      <c r="D7" t="s">
        <v>16</v>
      </c>
      <c r="E7" s="41"/>
      <c r="F7"/>
      <c r="G7" s="3" cm="1">
        <f t="array" ref="G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 s="3" t="str">
        <f>IF(ch_table[[#This Row],[Subject 1]]&lt;&gt;"House rose", "",SUMIF(ch_table[Day], ch_table[[#This Row],[Day]], ch_table[Duration]))</f>
        <v/>
      </c>
      <c r="I7" s="40">
        <f>SUM(INDEX(ch_table[Duration],1):ch_table[[#This Row],[Duration]])</f>
        <v>0.4243055555555556</v>
      </c>
      <c r="J7" s="3" t="str" cm="1">
        <f t="array" ref="J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7" s="3" t="str" cm="1">
        <f t="array" ref="K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 s="3" t="str">
        <f>IF(ch_table[[#This Row],[Subject 1]]&lt;&gt;"House rose", "",SUMIF(ch_table[Day], ch_table[[#This Row],[Day]], ch_table[AAT]))</f>
        <v/>
      </c>
      <c r="M7" s="38">
        <f>SUM(INDEX(ch_table[AAT],1):ch_table[[#This Row],[AAT]])</f>
        <v>0</v>
      </c>
    </row>
    <row r="8" spans="1:13" ht="30" x14ac:dyDescent="0.25">
      <c r="A8" s="42">
        <v>1</v>
      </c>
      <c r="B8" s="39">
        <v>44327</v>
      </c>
      <c r="C8" s="37">
        <v>0.9</v>
      </c>
      <c r="D8" t="s">
        <v>21</v>
      </c>
      <c r="E8" s="41" t="s">
        <v>22</v>
      </c>
      <c r="F8"/>
      <c r="G8" s="3" cm="1">
        <f t="array" ref="G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8" s="3" t="str">
        <f>IF(ch_table[[#This Row],[Subject 1]]&lt;&gt;"House rose", "",SUMIF(ch_table[Day], ch_table[[#This Row],[Day]], ch_table[Duration]))</f>
        <v/>
      </c>
      <c r="I8" s="40">
        <f>SUM(INDEX(ch_table[Duration],1):ch_table[[#This Row],[Duration]])</f>
        <v>0.44513888888888886</v>
      </c>
      <c r="J8" s="3" t="str" cm="1">
        <f t="array" ref="J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8" s="3" t="str" cm="1">
        <f t="array" ref="K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 s="3" t="str">
        <f>IF(ch_table[[#This Row],[Subject 1]]&lt;&gt;"House rose", "",SUMIF(ch_table[Day], ch_table[[#This Row],[Day]], ch_table[AAT]))</f>
        <v/>
      </c>
      <c r="M8" s="38">
        <f>SUM(INDEX(ch_table[AAT],1):ch_table[[#This Row],[AAT]])</f>
        <v>0</v>
      </c>
    </row>
    <row r="9" spans="1:13" x14ac:dyDescent="0.25">
      <c r="A9" s="42">
        <v>1</v>
      </c>
      <c r="B9" s="39">
        <v>44327</v>
      </c>
      <c r="C9" s="37">
        <v>0.92083333333333328</v>
      </c>
      <c r="D9" t="s">
        <v>23</v>
      </c>
      <c r="E9" s="41"/>
      <c r="F9"/>
      <c r="G9" s="3" t="str" cm="1">
        <f t="array" ref="G9">IF(MIN(ROW(ch_table[[Day]:[AAT session total (cum.)]]))+ROWS(ch_table[[Day]:[AAT session total (cum.)]])-1=ROW(),"",IF(ch_table[[#This Row],[Subject 1]]="House rose","", IF(INDEX(ch_table[[#All],[Time]],ROW()+1)="","",(IF(INDEX(ch_table[[#All],[Time]],ROW()+1)&lt;ch_table[[#This Row],[Time]],INDEX(ch_table[[#All],[Time]],ROW()+1)+1,INDEX(ch_table[[#All],[Time]],ROW()+1))-ch_table[[#This Row],[Time]]))))</f>
        <v/>
      </c>
      <c r="H9" s="3">
        <f>IF(ch_table[[#This Row],[Subject 1]]&lt;&gt;"House rose", "",SUMIF(ch_table[Day], ch_table[[#This Row],[Day]], ch_table[Duration]))</f>
        <v>0.44513888888888886</v>
      </c>
      <c r="I9" s="40">
        <f>SUM(INDEX(ch_table[Duration],1):ch_table[[#This Row],[Duration]])</f>
        <v>0.44513888888888886</v>
      </c>
      <c r="J9" s="3" t="str" cm="1">
        <f t="array" ref="J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9" s="3" t="str" cm="1">
        <f t="array" ref="K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 s="3">
        <f>IF(ch_table[[#This Row],[Subject 1]]&lt;&gt;"House rose", "",SUMIF(ch_table[Day], ch_table[[#This Row],[Day]], ch_table[AAT]))</f>
        <v>0</v>
      </c>
      <c r="M9" s="38">
        <f>SUM(INDEX(ch_table[AAT],1):ch_table[[#This Row],[AAT]])</f>
        <v>0</v>
      </c>
    </row>
    <row r="10" spans="1:13" x14ac:dyDescent="0.25">
      <c r="A10" s="42">
        <v>2</v>
      </c>
      <c r="B10" s="39">
        <v>44328</v>
      </c>
      <c r="C10" s="37">
        <v>0.47916666666666669</v>
      </c>
      <c r="D10" t="s">
        <v>24</v>
      </c>
      <c r="E10" s="41"/>
      <c r="F10"/>
      <c r="G10" s="3" cm="1">
        <f t="array" ref="G1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 s="3" t="str">
        <f>IF(ch_table[[#This Row],[Subject 1]]&lt;&gt;"House rose", "",SUMIF(ch_table[Day], ch_table[[#This Row],[Day]], ch_table[Duration]))</f>
        <v/>
      </c>
      <c r="I10" s="40">
        <f>SUM(INDEX(ch_table[Duration],1):ch_table[[#This Row],[Duration]])</f>
        <v>0.44722222222222219</v>
      </c>
      <c r="J10" s="3" cm="1">
        <f t="array" ref="J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 s="3" t="str" cm="1">
        <f t="array" ref="K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 s="3" t="str">
        <f>IF(ch_table[[#This Row],[Subject 1]]&lt;&gt;"House rose", "",SUMIF(ch_table[Day], ch_table[[#This Row],[Day]], ch_table[AAT]))</f>
        <v/>
      </c>
      <c r="M10" s="38">
        <f>SUM(INDEX(ch_table[AAT],1):ch_table[[#This Row],[AAT]])</f>
        <v>0</v>
      </c>
    </row>
    <row r="11" spans="1:13" ht="45" x14ac:dyDescent="0.25">
      <c r="A11" s="42">
        <v>2</v>
      </c>
      <c r="B11" s="39">
        <v>44328</v>
      </c>
      <c r="C11" s="37">
        <v>0.48125000000000001</v>
      </c>
      <c r="D11" t="s">
        <v>17</v>
      </c>
      <c r="E11" s="41" t="s">
        <v>25</v>
      </c>
      <c r="F11" t="s">
        <v>15</v>
      </c>
      <c r="G11" s="3" cm="1">
        <f t="array" ref="G11">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1" s="3" t="str">
        <f>IF(ch_table[[#This Row],[Subject 1]]&lt;&gt;"House rose", "",SUMIF(ch_table[Day], ch_table[[#This Row],[Day]], ch_table[Duration]))</f>
        <v/>
      </c>
      <c r="I11" s="40">
        <f>SUM(INDEX(ch_table[Duration],1):ch_table[[#This Row],[Duration]])</f>
        <v>0.44791666666666669</v>
      </c>
      <c r="J11" s="3" cm="1">
        <f t="array" ref="J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 s="3" t="str" cm="1">
        <f t="array" ref="K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 s="3" t="str">
        <f>IF(ch_table[[#This Row],[Subject 1]]&lt;&gt;"House rose", "",SUMIF(ch_table[Day], ch_table[[#This Row],[Day]], ch_table[AAT]))</f>
        <v/>
      </c>
      <c r="M11" s="38">
        <f>SUM(INDEX(ch_table[AAT],1):ch_table[[#This Row],[AAT]])</f>
        <v>0</v>
      </c>
    </row>
    <row r="12" spans="1:13" x14ac:dyDescent="0.25">
      <c r="A12" s="42">
        <v>2</v>
      </c>
      <c r="B12" s="39">
        <v>44328</v>
      </c>
      <c r="C12" s="37">
        <v>0.48194444444444451</v>
      </c>
      <c r="D12" t="s">
        <v>19</v>
      </c>
      <c r="E12" s="41" t="s">
        <v>26</v>
      </c>
      <c r="F12"/>
      <c r="G12" s="3" cm="1">
        <f t="array" ref="G12">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12" s="3" t="str">
        <f>IF(ch_table[[#This Row],[Subject 1]]&lt;&gt;"House rose", "",SUMIF(ch_table[Day], ch_table[[#This Row],[Day]], ch_table[Duration]))</f>
        <v/>
      </c>
      <c r="I12" s="40">
        <f>SUM(INDEX(ch_table[Duration],1):ch_table[[#This Row],[Duration]])</f>
        <v>0.44999999999999996</v>
      </c>
      <c r="J12" s="3" cm="1">
        <f t="array" ref="J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 s="3" t="str" cm="1">
        <f t="array" ref="K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 s="3" t="str">
        <f>IF(ch_table[[#This Row],[Subject 1]]&lt;&gt;"House rose", "",SUMIF(ch_table[Day], ch_table[[#This Row],[Day]], ch_table[AAT]))</f>
        <v/>
      </c>
      <c r="M12" s="38">
        <f>SUM(INDEX(ch_table[AAT],1):ch_table[[#This Row],[AAT]])</f>
        <v>0</v>
      </c>
    </row>
    <row r="13" spans="1:13" ht="45" x14ac:dyDescent="0.25">
      <c r="A13" s="42">
        <v>2</v>
      </c>
      <c r="B13" s="39">
        <v>44328</v>
      </c>
      <c r="C13" s="37">
        <v>0.48402777777777778</v>
      </c>
      <c r="D13" t="s">
        <v>27</v>
      </c>
      <c r="E13" s="41" t="s">
        <v>28</v>
      </c>
      <c r="F13"/>
      <c r="G13" s="3" cm="1">
        <f t="array" ref="G13">IF(MIN(ROW(ch_table[[Day]:[AAT session total (cum.)]]))+ROWS(ch_table[[Day]:[AAT session total (cum.)]])-1=ROW(),"",IF(ch_table[[#This Row],[Subject 1]]="House rose","", IF(INDEX(ch_table[[#All],[Time]],ROW()+1)="","",(IF(INDEX(ch_table[[#All],[Time]],ROW()+1)&lt;ch_table[[#This Row],[Time]],INDEX(ch_table[[#All],[Time]],ROW()+1)+1,INDEX(ch_table[[#All],[Time]],ROW()+1))-ch_table[[#This Row],[Time]]))))</f>
        <v>3.2638888888888939E-2</v>
      </c>
      <c r="H13" s="3" t="str">
        <f>IF(ch_table[[#This Row],[Subject 1]]&lt;&gt;"House rose", "",SUMIF(ch_table[Day], ch_table[[#This Row],[Day]], ch_table[Duration]))</f>
        <v/>
      </c>
      <c r="I13" s="40">
        <f>SUM(INDEX(ch_table[Duration],1):ch_table[[#This Row],[Duration]])</f>
        <v>0.4826388888888889</v>
      </c>
      <c r="J13" s="3" cm="1">
        <f t="array" ref="J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 s="3" t="str" cm="1">
        <f t="array" ref="K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 s="3" t="str">
        <f>IF(ch_table[[#This Row],[Subject 1]]&lt;&gt;"House rose", "",SUMIF(ch_table[Day], ch_table[[#This Row],[Day]], ch_table[AAT]))</f>
        <v/>
      </c>
      <c r="M13" s="38">
        <f>SUM(INDEX(ch_table[AAT],1):ch_table[[#This Row],[AAT]])</f>
        <v>0</v>
      </c>
    </row>
    <row r="14" spans="1:13" x14ac:dyDescent="0.25">
      <c r="A14" s="42">
        <v>2</v>
      </c>
      <c r="B14" s="39">
        <v>44328</v>
      </c>
      <c r="C14" s="37">
        <v>0.51666666666666672</v>
      </c>
      <c r="D14" t="s">
        <v>16</v>
      </c>
      <c r="E14" s="41"/>
      <c r="F14"/>
      <c r="G14" s="3" cm="1">
        <f t="array" ref="G1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4" s="3" t="str">
        <f>IF(ch_table[[#This Row],[Subject 1]]&lt;&gt;"House rose", "",SUMIF(ch_table[Day], ch_table[[#This Row],[Day]], ch_table[Duration]))</f>
        <v/>
      </c>
      <c r="I14" s="40">
        <f>SUM(INDEX(ch_table[Duration],1):ch_table[[#This Row],[Duration]])</f>
        <v>0.48472222222222222</v>
      </c>
      <c r="J14" s="3" cm="1">
        <f t="array" ref="J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 s="3" t="str" cm="1">
        <f t="array" ref="K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 s="3" t="str">
        <f>IF(ch_table[[#This Row],[Subject 1]]&lt;&gt;"House rose", "",SUMIF(ch_table[Day], ch_table[[#This Row],[Day]], ch_table[AAT]))</f>
        <v/>
      </c>
      <c r="M14" s="38">
        <f>SUM(INDEX(ch_table[AAT],1):ch_table[[#This Row],[AAT]])</f>
        <v>0</v>
      </c>
    </row>
    <row r="15" spans="1:13" x14ac:dyDescent="0.25">
      <c r="A15" s="42">
        <v>2</v>
      </c>
      <c r="B15" s="39">
        <v>44328</v>
      </c>
      <c r="C15" s="37">
        <v>0.51875000000000004</v>
      </c>
      <c r="D15" t="s">
        <v>29</v>
      </c>
      <c r="E15" s="41" t="s">
        <v>30</v>
      </c>
      <c r="F15"/>
      <c r="G15" s="3" cm="1">
        <f t="array" ref="G15">IF(MIN(ROW(ch_table[[Day]:[AAT session total (cum.)]]))+ROWS(ch_table[[Day]:[AAT session total (cum.)]])-1=ROW(),"",IF(ch_table[[#This Row],[Subject 1]]="House rose","", IF(INDEX(ch_table[[#All],[Time]],ROW()+1)="","",(IF(INDEX(ch_table[[#All],[Time]],ROW()+1)&lt;ch_table[[#This Row],[Time]],INDEX(ch_table[[#All],[Time]],ROW()+1)+1,INDEX(ch_table[[#All],[Time]],ROW()+1))-ch_table[[#This Row],[Time]]))))</f>
        <v>5.4166666666666585E-2</v>
      </c>
      <c r="H15" s="3" t="str">
        <f>IF(ch_table[[#This Row],[Subject 1]]&lt;&gt;"House rose", "",SUMIF(ch_table[Day], ch_table[[#This Row],[Day]], ch_table[Duration]))</f>
        <v/>
      </c>
      <c r="I15" s="40">
        <f>SUM(INDEX(ch_table[Duration],1):ch_table[[#This Row],[Duration]])</f>
        <v>0.53888888888888875</v>
      </c>
      <c r="J15" s="3" cm="1">
        <f t="array" ref="J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 s="3" t="str" cm="1">
        <f t="array" ref="K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 s="3" t="str">
        <f>IF(ch_table[[#This Row],[Subject 1]]&lt;&gt;"House rose", "",SUMIF(ch_table[Day], ch_table[[#This Row],[Day]], ch_table[AAT]))</f>
        <v/>
      </c>
      <c r="M15" s="38">
        <f>SUM(INDEX(ch_table[AAT],1):ch_table[[#This Row],[AAT]])</f>
        <v>0</v>
      </c>
    </row>
    <row r="16" spans="1:13" x14ac:dyDescent="0.25">
      <c r="A16" s="42">
        <v>2</v>
      </c>
      <c r="B16" s="39">
        <v>44328</v>
      </c>
      <c r="C16" s="37">
        <v>0.57291666666666663</v>
      </c>
      <c r="D16" t="s">
        <v>16</v>
      </c>
      <c r="E16" s="41"/>
      <c r="F16"/>
      <c r="G16" s="3" cm="1">
        <f t="array" ref="G1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 s="3" t="str">
        <f>IF(ch_table[[#This Row],[Subject 1]]&lt;&gt;"House rose", "",SUMIF(ch_table[Day], ch_table[[#This Row],[Day]], ch_table[Duration]))</f>
        <v/>
      </c>
      <c r="I16" s="40">
        <f>SUM(INDEX(ch_table[Duration],1):ch_table[[#This Row],[Duration]])</f>
        <v>0.54097222222222208</v>
      </c>
      <c r="J16" s="3" cm="1">
        <f t="array" ref="J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 s="3" t="str" cm="1">
        <f t="array" ref="K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 s="3" t="str">
        <f>IF(ch_table[[#This Row],[Subject 1]]&lt;&gt;"House rose", "",SUMIF(ch_table[Day], ch_table[[#This Row],[Day]], ch_table[AAT]))</f>
        <v/>
      </c>
      <c r="M16" s="38">
        <f>SUM(INDEX(ch_table[AAT],1):ch_table[[#This Row],[AAT]])</f>
        <v>0</v>
      </c>
    </row>
    <row r="17" spans="1:13" x14ac:dyDescent="0.25">
      <c r="A17" s="42">
        <v>2</v>
      </c>
      <c r="B17" s="39">
        <v>44328</v>
      </c>
      <c r="C17" s="37">
        <v>0.57499999999999996</v>
      </c>
      <c r="D17" t="s">
        <v>31</v>
      </c>
      <c r="E17" s="41" t="s">
        <v>32</v>
      </c>
      <c r="F17"/>
      <c r="G17" s="3" cm="1">
        <f t="array" ref="G17">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7" s="3" t="str">
        <f>IF(ch_table[[#This Row],[Subject 1]]&lt;&gt;"House rose", "",SUMIF(ch_table[Day], ch_table[[#This Row],[Day]], ch_table[Duration]))</f>
        <v/>
      </c>
      <c r="I17" s="40">
        <f>SUM(INDEX(ch_table[Duration],1):ch_table[[#This Row],[Duration]])</f>
        <v>0.54722222222222217</v>
      </c>
      <c r="J17" s="3" cm="1">
        <f t="array" ref="J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 s="3" t="str" cm="1">
        <f t="array" ref="K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 s="3" t="str">
        <f>IF(ch_table[[#This Row],[Subject 1]]&lt;&gt;"House rose", "",SUMIF(ch_table[Day], ch_table[[#This Row],[Day]], ch_table[AAT]))</f>
        <v/>
      </c>
      <c r="M17" s="38">
        <f>SUM(INDEX(ch_table[AAT],1):ch_table[[#This Row],[AAT]])</f>
        <v>0</v>
      </c>
    </row>
    <row r="18" spans="1:13" x14ac:dyDescent="0.25">
      <c r="A18" s="42">
        <v>2</v>
      </c>
      <c r="B18" s="39">
        <v>44328</v>
      </c>
      <c r="C18" s="37">
        <v>0.58125000000000004</v>
      </c>
      <c r="D18" t="s">
        <v>19</v>
      </c>
      <c r="E18" s="41" t="s">
        <v>33</v>
      </c>
      <c r="F18"/>
      <c r="G18" s="3" cm="1">
        <f t="array" ref="G18">IF(MIN(ROW(ch_table[[Day]:[AAT session total (cum.)]]))+ROWS(ch_table[[Day]:[AAT session total (cum.)]])-1=ROW(),"",IF(ch_table[[#This Row],[Subject 1]]="House rose","", IF(INDEX(ch_table[[#All],[Time]],ROW()+1)="","",(IF(INDEX(ch_table[[#All],[Time]],ROW()+1)&lt;ch_table[[#This Row],[Time]],INDEX(ch_table[[#All],[Time]],ROW()+1)+1,INDEX(ch_table[[#All],[Time]],ROW()+1))-ch_table[[#This Row],[Time]]))))</f>
        <v>0.21041666666666659</v>
      </c>
      <c r="H18" s="3" t="str">
        <f>IF(ch_table[[#This Row],[Subject 1]]&lt;&gt;"House rose", "",SUMIF(ch_table[Day], ch_table[[#This Row],[Day]], ch_table[Duration]))</f>
        <v/>
      </c>
      <c r="I18" s="40">
        <f>SUM(INDEX(ch_table[Duration],1):ch_table[[#This Row],[Duration]])</f>
        <v>0.75763888888888875</v>
      </c>
      <c r="J18" s="3" cm="1">
        <f t="array" ref="J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 s="3" t="str" cm="1">
        <f t="array" ref="K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 s="3" t="str">
        <f>IF(ch_table[[#This Row],[Subject 1]]&lt;&gt;"House rose", "",SUMIF(ch_table[Day], ch_table[[#This Row],[Day]], ch_table[AAT]))</f>
        <v/>
      </c>
      <c r="M18" s="38">
        <f>SUM(INDEX(ch_table[AAT],1):ch_table[[#This Row],[AAT]])</f>
        <v>0</v>
      </c>
    </row>
    <row r="19" spans="1:13" ht="30" x14ac:dyDescent="0.25">
      <c r="A19" s="42">
        <v>2</v>
      </c>
      <c r="B19" s="39">
        <v>44328</v>
      </c>
      <c r="C19" s="37">
        <v>0.79166666666666663</v>
      </c>
      <c r="D19" t="s">
        <v>21</v>
      </c>
      <c r="E19" s="41" t="s">
        <v>34</v>
      </c>
      <c r="F19"/>
      <c r="G19" s="3" cm="1">
        <f t="array" ref="G19">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9" s="3" t="str">
        <f>IF(ch_table[[#This Row],[Subject 1]]&lt;&gt;"House rose", "",SUMIF(ch_table[Day], ch_table[[#This Row],[Day]], ch_table[Duration]))</f>
        <v/>
      </c>
      <c r="I19" s="40">
        <f>SUM(INDEX(ch_table[Duration],1):ch_table[[#This Row],[Duration]])</f>
        <v>0.77569444444444435</v>
      </c>
      <c r="J19" s="3" cm="1">
        <f t="array" ref="J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9" s="3" cm="1">
        <f t="array" ref="K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9" s="3" t="str">
        <f>IF(ch_table[[#This Row],[Subject 1]]&lt;&gt;"House rose", "",SUMIF(ch_table[Day], ch_table[[#This Row],[Day]], ch_table[AAT]))</f>
        <v/>
      </c>
      <c r="M19" s="38">
        <f>SUM(INDEX(ch_table[AAT],1):ch_table[[#This Row],[AAT]])</f>
        <v>1.8055555555555602E-2</v>
      </c>
    </row>
    <row r="20" spans="1:13" x14ac:dyDescent="0.25">
      <c r="A20" s="42">
        <v>2</v>
      </c>
      <c r="B20" s="39">
        <v>44328</v>
      </c>
      <c r="C20" s="37">
        <v>0.80972222222222223</v>
      </c>
      <c r="D20" t="s">
        <v>23</v>
      </c>
      <c r="E20" s="41"/>
      <c r="F20"/>
      <c r="G20" s="3" t="str" cm="1">
        <f t="array" ref="G20">IF(MIN(ROW(ch_table[[Day]:[AAT session total (cum.)]]))+ROWS(ch_table[[Day]:[AAT session total (cum.)]])-1=ROW(),"",IF(ch_table[[#This Row],[Subject 1]]="House rose","", IF(INDEX(ch_table[[#All],[Time]],ROW()+1)="","",(IF(INDEX(ch_table[[#All],[Time]],ROW()+1)&lt;ch_table[[#This Row],[Time]],INDEX(ch_table[[#All],[Time]],ROW()+1)+1,INDEX(ch_table[[#All],[Time]],ROW()+1))-ch_table[[#This Row],[Time]]))))</f>
        <v/>
      </c>
      <c r="H20" s="3">
        <f>IF(ch_table[[#This Row],[Subject 1]]&lt;&gt;"House rose", "",SUMIF(ch_table[Day], ch_table[[#This Row],[Day]], ch_table[Duration]))</f>
        <v>0.33055555555555555</v>
      </c>
      <c r="I20" s="40">
        <f>SUM(INDEX(ch_table[Duration],1):ch_table[[#This Row],[Duration]])</f>
        <v>0.77569444444444435</v>
      </c>
      <c r="J20" s="3" cm="1">
        <f t="array" ref="J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0" s="3" t="str" cm="1">
        <f t="array" ref="K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 s="3">
        <f>IF(ch_table[[#This Row],[Subject 1]]&lt;&gt;"House rose", "",SUMIF(ch_table[Day], ch_table[[#This Row],[Day]], ch_table[AAT]))</f>
        <v>1.8055555555555602E-2</v>
      </c>
      <c r="M20" s="38">
        <f>SUM(INDEX(ch_table[AAT],1):ch_table[[#This Row],[AAT]])</f>
        <v>1.8055555555555602E-2</v>
      </c>
    </row>
    <row r="21" spans="1:13" x14ac:dyDescent="0.25">
      <c r="A21" s="42">
        <v>3</v>
      </c>
      <c r="B21" s="39">
        <v>44329</v>
      </c>
      <c r="C21" s="37">
        <v>0.39583333333333331</v>
      </c>
      <c r="D21" t="s">
        <v>24</v>
      </c>
      <c r="E21" s="41"/>
      <c r="F21"/>
      <c r="G21" s="3" cm="1">
        <f t="array" ref="G21">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21" s="3" t="str">
        <f>IF(ch_table[[#This Row],[Subject 1]]&lt;&gt;"House rose", "",SUMIF(ch_table[Day], ch_table[[#This Row],[Day]], ch_table[Duration]))</f>
        <v/>
      </c>
      <c r="I21" s="40">
        <f>SUM(INDEX(ch_table[Duration],1):ch_table[[#This Row],[Duration]])</f>
        <v>0.77777777777777768</v>
      </c>
      <c r="J21" s="3" cm="1">
        <f t="array" ref="J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1" s="3" t="str" cm="1">
        <f t="array" ref="K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 s="3" t="str">
        <f>IF(ch_table[[#This Row],[Subject 1]]&lt;&gt;"House rose", "",SUMIF(ch_table[Day], ch_table[[#This Row],[Day]], ch_table[AAT]))</f>
        <v/>
      </c>
      <c r="M21" s="38">
        <f>SUM(INDEX(ch_table[AAT],1):ch_table[[#This Row],[AAT]])</f>
        <v>1.8055555555555602E-2</v>
      </c>
    </row>
    <row r="22" spans="1:13" x14ac:dyDescent="0.25">
      <c r="A22" s="42">
        <v>3</v>
      </c>
      <c r="B22" s="39">
        <v>44329</v>
      </c>
      <c r="C22" s="37">
        <v>0.39791666666666659</v>
      </c>
      <c r="D22" t="s">
        <v>35</v>
      </c>
      <c r="E22" s="41" t="s">
        <v>36</v>
      </c>
      <c r="F22"/>
      <c r="G22" s="3" cm="1">
        <f t="array" ref="G22">IF(MIN(ROW(ch_table[[Day]:[AAT session total (cum.)]]))+ROWS(ch_table[[Day]:[AAT session total (cum.)]])-1=ROW(),"",IF(ch_table[[#This Row],[Subject 1]]="House rose","", IF(INDEX(ch_table[[#All],[Time]],ROW()+1)="","",(IF(INDEX(ch_table[[#All],[Time]],ROW()+1)&lt;ch_table[[#This Row],[Time]],INDEX(ch_table[[#All],[Time]],ROW()+1)+1,INDEX(ch_table[[#All],[Time]],ROW()+1))-ch_table[[#This Row],[Time]]))))</f>
        <v>3.9583333333333415E-2</v>
      </c>
      <c r="H22" s="3" t="str">
        <f>IF(ch_table[[#This Row],[Subject 1]]&lt;&gt;"House rose", "",SUMIF(ch_table[Day], ch_table[[#This Row],[Day]], ch_table[Duration]))</f>
        <v/>
      </c>
      <c r="I22" s="40">
        <f>SUM(INDEX(ch_table[Duration],1):ch_table[[#This Row],[Duration]])</f>
        <v>0.81736111111111109</v>
      </c>
      <c r="J22" s="3" cm="1">
        <f t="array" ref="J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2" s="3" t="str" cm="1">
        <f t="array" ref="K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 s="3" t="str">
        <f>IF(ch_table[[#This Row],[Subject 1]]&lt;&gt;"House rose", "",SUMIF(ch_table[Day], ch_table[[#This Row],[Day]], ch_table[AAT]))</f>
        <v/>
      </c>
      <c r="M22" s="38">
        <f>SUM(INDEX(ch_table[AAT],1):ch_table[[#This Row],[AAT]])</f>
        <v>1.8055555555555602E-2</v>
      </c>
    </row>
    <row r="23" spans="1:13" x14ac:dyDescent="0.25">
      <c r="A23" s="42">
        <v>3</v>
      </c>
      <c r="B23" s="39">
        <v>44329</v>
      </c>
      <c r="C23" s="37">
        <v>0.4375</v>
      </c>
      <c r="D23" t="s">
        <v>16</v>
      </c>
      <c r="E23" s="41"/>
      <c r="F23"/>
      <c r="G23" s="3" cm="1">
        <f t="array" ref="G23">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3" s="3" t="str">
        <f>IF(ch_table[[#This Row],[Subject 1]]&lt;&gt;"House rose", "",SUMIF(ch_table[Day], ch_table[[#This Row],[Day]], ch_table[Duration]))</f>
        <v/>
      </c>
      <c r="I23" s="40">
        <f>SUM(INDEX(ch_table[Duration],1):ch_table[[#This Row],[Duration]])</f>
        <v>0.82013888888888897</v>
      </c>
      <c r="J23" s="3" cm="1">
        <f t="array" ref="J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3" s="3" t="str" cm="1">
        <f t="array" ref="K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 s="3" t="str">
        <f>IF(ch_table[[#This Row],[Subject 1]]&lt;&gt;"House rose", "",SUMIF(ch_table[Day], ch_table[[#This Row],[Day]], ch_table[AAT]))</f>
        <v/>
      </c>
      <c r="M23" s="38">
        <f>SUM(INDEX(ch_table[AAT],1):ch_table[[#This Row],[AAT]])</f>
        <v>1.8055555555555602E-2</v>
      </c>
    </row>
    <row r="24" spans="1:13" ht="30" x14ac:dyDescent="0.25">
      <c r="A24" s="42">
        <v>3</v>
      </c>
      <c r="B24" s="39">
        <v>44329</v>
      </c>
      <c r="C24" s="37">
        <v>0.44027777777777782</v>
      </c>
      <c r="D24" t="s">
        <v>29</v>
      </c>
      <c r="E24" s="41" t="s">
        <v>37</v>
      </c>
      <c r="F24"/>
      <c r="G24" s="3" cm="1">
        <f t="array" ref="G24">IF(MIN(ROW(ch_table[[Day]:[AAT session total (cum.)]]))+ROWS(ch_table[[Day]:[AAT session total (cum.)]])-1=ROW(),"",IF(ch_table[[#This Row],[Subject 1]]="House rose","", IF(INDEX(ch_table[[#All],[Time]],ROW()+1)="","",(IF(INDEX(ch_table[[#All],[Time]],ROW()+1)&lt;ch_table[[#This Row],[Time]],INDEX(ch_table[[#All],[Time]],ROW()+1)+1,INDEX(ch_table[[#All],[Time]],ROW()+1))-ch_table[[#This Row],[Time]]))))</f>
        <v>3.6805555555555591E-2</v>
      </c>
      <c r="H24" s="3" t="str">
        <f>IF(ch_table[[#This Row],[Subject 1]]&lt;&gt;"House rose", "",SUMIF(ch_table[Day], ch_table[[#This Row],[Day]], ch_table[Duration]))</f>
        <v/>
      </c>
      <c r="I24" s="40">
        <f>SUM(INDEX(ch_table[Duration],1):ch_table[[#This Row],[Duration]])</f>
        <v>0.85694444444444451</v>
      </c>
      <c r="J24" s="3" cm="1">
        <f t="array" ref="J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4" s="3" t="str" cm="1">
        <f t="array" ref="K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 s="3" t="str">
        <f>IF(ch_table[[#This Row],[Subject 1]]&lt;&gt;"House rose", "",SUMIF(ch_table[Day], ch_table[[#This Row],[Day]], ch_table[AAT]))</f>
        <v/>
      </c>
      <c r="M24" s="38">
        <f>SUM(INDEX(ch_table[AAT],1):ch_table[[#This Row],[AAT]])</f>
        <v>1.8055555555555602E-2</v>
      </c>
    </row>
    <row r="25" spans="1:13" x14ac:dyDescent="0.25">
      <c r="A25" s="42">
        <v>3</v>
      </c>
      <c r="B25" s="39">
        <v>44329</v>
      </c>
      <c r="C25" s="37">
        <v>0.47708333333333341</v>
      </c>
      <c r="D25" t="s">
        <v>31</v>
      </c>
      <c r="E25" s="41" t="s">
        <v>38</v>
      </c>
      <c r="F25"/>
      <c r="G25" s="3" cm="1">
        <f t="array" ref="G25">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25" s="3" t="str">
        <f>IF(ch_table[[#This Row],[Subject 1]]&lt;&gt;"House rose", "",SUMIF(ch_table[Day], ch_table[[#This Row],[Day]], ch_table[Duration]))</f>
        <v/>
      </c>
      <c r="I25" s="40">
        <f>SUM(INDEX(ch_table[Duration],1):ch_table[[#This Row],[Duration]])</f>
        <v>0.85833333333333328</v>
      </c>
      <c r="J25" s="3" cm="1">
        <f t="array" ref="J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 s="3" t="str" cm="1">
        <f t="array" ref="K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 s="3" t="str">
        <f>IF(ch_table[[#This Row],[Subject 1]]&lt;&gt;"House rose", "",SUMIF(ch_table[Day], ch_table[[#This Row],[Day]], ch_table[AAT]))</f>
        <v/>
      </c>
      <c r="M25" s="38">
        <f>SUM(INDEX(ch_table[AAT],1):ch_table[[#This Row],[AAT]])</f>
        <v>1.8055555555555602E-2</v>
      </c>
    </row>
    <row r="26" spans="1:13" x14ac:dyDescent="0.25">
      <c r="A26" s="42">
        <v>3</v>
      </c>
      <c r="B26" s="39">
        <v>44329</v>
      </c>
      <c r="C26" s="37">
        <v>0.47847222222222219</v>
      </c>
      <c r="D26" t="s">
        <v>16</v>
      </c>
      <c r="E26" s="41"/>
      <c r="F26"/>
      <c r="G26" s="3" cm="1">
        <f t="array" ref="G26">IF(MIN(ROW(ch_table[[Day]:[AAT session total (cum.)]]))+ROWS(ch_table[[Day]:[AAT session total (cum.)]])-1=ROW(),"",IF(ch_table[[#This Row],[Subject 1]]="House rose","", IF(INDEX(ch_table[[#All],[Time]],ROW()+1)="","",(IF(INDEX(ch_table[[#All],[Time]],ROW()+1)&lt;ch_table[[#This Row],[Time]],INDEX(ch_table[[#All],[Time]],ROW()+1)+1,INDEX(ch_table[[#All],[Time]],ROW()+1))-ch_table[[#This Row],[Time]]))))</f>
        <v>4.1666666666667074E-3</v>
      </c>
      <c r="H26" s="3" t="str">
        <f>IF(ch_table[[#This Row],[Subject 1]]&lt;&gt;"House rose", "",SUMIF(ch_table[Day], ch_table[[#This Row],[Day]], ch_table[Duration]))</f>
        <v/>
      </c>
      <c r="I26" s="40">
        <f>SUM(INDEX(ch_table[Duration],1):ch_table[[#This Row],[Duration]])</f>
        <v>0.86250000000000004</v>
      </c>
      <c r="J26" s="3" cm="1">
        <f t="array" ref="J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 s="3" t="str" cm="1">
        <f t="array" ref="K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 s="3" t="str">
        <f>IF(ch_table[[#This Row],[Subject 1]]&lt;&gt;"House rose", "",SUMIF(ch_table[Day], ch_table[[#This Row],[Day]], ch_table[AAT]))</f>
        <v/>
      </c>
      <c r="M26" s="38">
        <f>SUM(INDEX(ch_table[AAT],1):ch_table[[#This Row],[AAT]])</f>
        <v>1.8055555555555602E-2</v>
      </c>
    </row>
    <row r="27" spans="1:13" x14ac:dyDescent="0.25">
      <c r="A27" s="42">
        <v>3</v>
      </c>
      <c r="B27" s="39">
        <v>44329</v>
      </c>
      <c r="C27" s="37">
        <v>0.4826388888888889</v>
      </c>
      <c r="D27" t="s">
        <v>19</v>
      </c>
      <c r="E27" s="41" t="s">
        <v>39</v>
      </c>
      <c r="F27"/>
      <c r="G27" s="3" cm="1">
        <f t="array" ref="G27">IF(MIN(ROW(ch_table[[Day]:[AAT session total (cum.)]]))+ROWS(ch_table[[Day]:[AAT session total (cum.)]])-1=ROW(),"",IF(ch_table[[#This Row],[Subject 1]]="House rose","", IF(INDEX(ch_table[[#All],[Time]],ROW()+1)="","",(IF(INDEX(ch_table[[#All],[Time]],ROW()+1)&lt;ch_table[[#This Row],[Time]],INDEX(ch_table[[#All],[Time]],ROW()+1)+1,INDEX(ch_table[[#All],[Time]],ROW()+1))-ch_table[[#This Row],[Time]]))))</f>
        <v>0.22152777777777782</v>
      </c>
      <c r="H27" s="3" t="str">
        <f>IF(ch_table[[#This Row],[Subject 1]]&lt;&gt;"House rose", "",SUMIF(ch_table[Day], ch_table[[#This Row],[Day]], ch_table[Duration]))</f>
        <v/>
      </c>
      <c r="I27" s="40">
        <f>SUM(INDEX(ch_table[Duration],1):ch_table[[#This Row],[Duration]])</f>
        <v>1.0840277777777778</v>
      </c>
      <c r="J27" s="3" cm="1">
        <f t="array" ref="J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 s="3" t="str" cm="1">
        <f t="array" ref="K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 s="3" t="str">
        <f>IF(ch_table[[#This Row],[Subject 1]]&lt;&gt;"House rose", "",SUMIF(ch_table[Day], ch_table[[#This Row],[Day]], ch_table[AAT]))</f>
        <v/>
      </c>
      <c r="M27" s="38">
        <f>SUM(INDEX(ch_table[AAT],1):ch_table[[#This Row],[AAT]])</f>
        <v>1.8055555555555602E-2</v>
      </c>
    </row>
    <row r="28" spans="1:13" ht="30" x14ac:dyDescent="0.25">
      <c r="A28" s="42">
        <v>3</v>
      </c>
      <c r="B28" s="39">
        <v>44329</v>
      </c>
      <c r="C28" s="37">
        <v>0.70416666666666672</v>
      </c>
      <c r="D28" t="s">
        <v>40</v>
      </c>
      <c r="E28" s="41" t="s">
        <v>41</v>
      </c>
      <c r="F28"/>
      <c r="G28" s="3" cm="1">
        <f t="array" ref="G2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8" s="3" t="str">
        <f>IF(ch_table[[#This Row],[Subject 1]]&lt;&gt;"House rose", "",SUMIF(ch_table[Day], ch_table[[#This Row],[Day]], ch_table[Duration]))</f>
        <v/>
      </c>
      <c r="I28" s="40">
        <f>SUM(INDEX(ch_table[Duration],1):ch_table[[#This Row],[Duration]])</f>
        <v>1.1027777777777779</v>
      </c>
      <c r="J28" s="3" cm="1">
        <f t="array" ref="J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8" s="3" cm="1">
        <f t="array" ref="K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28" s="3" t="str">
        <f>IF(ch_table[[#This Row],[Subject 1]]&lt;&gt;"House rose", "",SUMIF(ch_table[Day], ch_table[[#This Row],[Day]], ch_table[AAT]))</f>
        <v/>
      </c>
      <c r="M28" s="38">
        <f>SUM(INDEX(ch_table[AAT],1):ch_table[[#This Row],[AAT]])</f>
        <v>3.2638888888888884E-2</v>
      </c>
    </row>
    <row r="29" spans="1:13" x14ac:dyDescent="0.25">
      <c r="A29" s="42">
        <v>3</v>
      </c>
      <c r="B29" s="39">
        <v>44329</v>
      </c>
      <c r="C29" s="37">
        <v>0.72291666666666665</v>
      </c>
      <c r="D29" t="s">
        <v>23</v>
      </c>
      <c r="E29" s="41"/>
      <c r="F29"/>
      <c r="G29" s="3" t="str" cm="1">
        <f t="array" ref="G29">IF(MIN(ROW(ch_table[[Day]:[AAT session total (cum.)]]))+ROWS(ch_table[[Day]:[AAT session total (cum.)]])-1=ROW(),"",IF(ch_table[[#This Row],[Subject 1]]="House rose","", IF(INDEX(ch_table[[#All],[Time]],ROW()+1)="","",(IF(INDEX(ch_table[[#All],[Time]],ROW()+1)&lt;ch_table[[#This Row],[Time]],INDEX(ch_table[[#All],[Time]],ROW()+1)+1,INDEX(ch_table[[#All],[Time]],ROW()+1))-ch_table[[#This Row],[Time]]))))</f>
        <v/>
      </c>
      <c r="H29" s="3">
        <f>IF(ch_table[[#This Row],[Subject 1]]&lt;&gt;"House rose", "",SUMIF(ch_table[Day], ch_table[[#This Row],[Day]], ch_table[Duration]))</f>
        <v>0.32708333333333334</v>
      </c>
      <c r="I29" s="40">
        <f>SUM(INDEX(ch_table[Duration],1):ch_table[[#This Row],[Duration]])</f>
        <v>1.1027777777777779</v>
      </c>
      <c r="J29" s="3" cm="1">
        <f t="array" ref="J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9" s="3" t="str" cm="1">
        <f t="array" ref="K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 s="3">
        <f>IF(ch_table[[#This Row],[Subject 1]]&lt;&gt;"House rose", "",SUMIF(ch_table[Day], ch_table[[#This Row],[Day]], ch_table[AAT]))</f>
        <v>1.4583333333333282E-2</v>
      </c>
      <c r="M29" s="38">
        <f>SUM(INDEX(ch_table[AAT],1):ch_table[[#This Row],[AAT]])</f>
        <v>3.2638888888888884E-2</v>
      </c>
    </row>
    <row r="30" spans="1:13" x14ac:dyDescent="0.25">
      <c r="A30" s="42">
        <v>4</v>
      </c>
      <c r="B30" s="39">
        <v>44333</v>
      </c>
      <c r="C30" s="37">
        <v>0.60416666666666663</v>
      </c>
      <c r="D30" t="s">
        <v>24</v>
      </c>
      <c r="E30" s="41"/>
      <c r="F30"/>
      <c r="G30" s="3" cm="1">
        <f t="array" ref="G3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0" s="3" t="str">
        <f>IF(ch_table[[#This Row],[Subject 1]]&lt;&gt;"House rose", "",SUMIF(ch_table[Day], ch_table[[#This Row],[Day]], ch_table[Duration]))</f>
        <v/>
      </c>
      <c r="I30" s="40">
        <f>SUM(INDEX(ch_table[Duration],1):ch_table[[#This Row],[Duration]])</f>
        <v>1.1048611111111111</v>
      </c>
      <c r="J30" s="3" cm="1">
        <f t="array" ref="J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0" s="3" t="str" cm="1">
        <f t="array" ref="K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 s="3" t="str">
        <f>IF(ch_table[[#This Row],[Subject 1]]&lt;&gt;"House rose", "",SUMIF(ch_table[Day], ch_table[[#This Row],[Day]], ch_table[AAT]))</f>
        <v/>
      </c>
      <c r="M30" s="38">
        <f>SUM(INDEX(ch_table[AAT],1):ch_table[[#This Row],[AAT]])</f>
        <v>3.2638888888888884E-2</v>
      </c>
    </row>
    <row r="31" spans="1:13" x14ac:dyDescent="0.25">
      <c r="A31" s="42">
        <v>4</v>
      </c>
      <c r="B31" s="39">
        <v>44333</v>
      </c>
      <c r="C31" s="37">
        <v>0.60624999999999996</v>
      </c>
      <c r="D31" t="s">
        <v>42</v>
      </c>
      <c r="E31" s="41"/>
      <c r="F31" t="s">
        <v>15</v>
      </c>
      <c r="G31" s="3" cm="1">
        <f t="array" ref="G3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1" s="3" t="str">
        <f>IF(ch_table[[#This Row],[Subject 1]]&lt;&gt;"House rose", "",SUMIF(ch_table[Day], ch_table[[#This Row],[Day]], ch_table[Duration]))</f>
        <v/>
      </c>
      <c r="I31" s="40">
        <f>SUM(INDEX(ch_table[Duration],1):ch_table[[#This Row],[Duration]])</f>
        <v>1.10625</v>
      </c>
      <c r="J31" s="3" cm="1">
        <f t="array" ref="J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1" s="3" t="str" cm="1">
        <f t="array" ref="K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 s="3" t="str">
        <f>IF(ch_table[[#This Row],[Subject 1]]&lt;&gt;"House rose", "",SUMIF(ch_table[Day], ch_table[[#This Row],[Day]], ch_table[AAT]))</f>
        <v/>
      </c>
      <c r="M31" s="38">
        <f>SUM(INDEX(ch_table[AAT],1):ch_table[[#This Row],[AAT]])</f>
        <v>3.2638888888888884E-2</v>
      </c>
    </row>
    <row r="32" spans="1:13" x14ac:dyDescent="0.25">
      <c r="A32" s="42">
        <v>4</v>
      </c>
      <c r="B32" s="39">
        <v>44333</v>
      </c>
      <c r="C32" s="37">
        <v>0.60763888888888884</v>
      </c>
      <c r="D32" t="s">
        <v>16</v>
      </c>
      <c r="E32" s="41"/>
      <c r="F32"/>
      <c r="G32" s="3" cm="1">
        <f t="array" ref="G3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 s="3" t="str">
        <f>IF(ch_table[[#This Row],[Subject 1]]&lt;&gt;"House rose", "",SUMIF(ch_table[Day], ch_table[[#This Row],[Day]], ch_table[Duration]))</f>
        <v/>
      </c>
      <c r="I32" s="40">
        <f>SUM(INDEX(ch_table[Duration],1):ch_table[[#This Row],[Duration]])</f>
        <v>1.1069444444444443</v>
      </c>
      <c r="J32" s="3" cm="1">
        <f t="array" ref="J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 s="3" t="str" cm="1">
        <f t="array" ref="K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 s="3" t="str">
        <f>IF(ch_table[[#This Row],[Subject 1]]&lt;&gt;"House rose", "",SUMIF(ch_table[Day], ch_table[[#This Row],[Day]], ch_table[AAT]))</f>
        <v/>
      </c>
      <c r="M32" s="38">
        <f>SUM(INDEX(ch_table[AAT],1):ch_table[[#This Row],[AAT]])</f>
        <v>3.2638888888888884E-2</v>
      </c>
    </row>
    <row r="33" spans="1:13" x14ac:dyDescent="0.25">
      <c r="A33" s="42">
        <v>4</v>
      </c>
      <c r="B33" s="39">
        <v>44333</v>
      </c>
      <c r="C33" s="37">
        <v>0.60833333333333328</v>
      </c>
      <c r="D33" t="s">
        <v>17</v>
      </c>
      <c r="E33" s="41" t="s">
        <v>43</v>
      </c>
      <c r="F33" t="s">
        <v>15</v>
      </c>
      <c r="G33" s="3" cm="1">
        <f t="array" ref="G33">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33" s="3" t="str">
        <f>IF(ch_table[[#This Row],[Subject 1]]&lt;&gt;"House rose", "",SUMIF(ch_table[Day], ch_table[[#This Row],[Day]], ch_table[Duration]))</f>
        <v/>
      </c>
      <c r="I33" s="40">
        <f>SUM(INDEX(ch_table[Duration],1):ch_table[[#This Row],[Duration]])</f>
        <v>1.1083333333333334</v>
      </c>
      <c r="J33" s="3" cm="1">
        <f t="array" ref="J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 s="3" t="str" cm="1">
        <f t="array" ref="K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 s="3" t="str">
        <f>IF(ch_table[[#This Row],[Subject 1]]&lt;&gt;"House rose", "",SUMIF(ch_table[Day], ch_table[[#This Row],[Day]], ch_table[AAT]))</f>
        <v/>
      </c>
      <c r="M33" s="38">
        <f>SUM(INDEX(ch_table[AAT],1):ch_table[[#This Row],[AAT]])</f>
        <v>3.2638888888888884E-2</v>
      </c>
    </row>
    <row r="34" spans="1:13" x14ac:dyDescent="0.25">
      <c r="A34" s="42">
        <v>4</v>
      </c>
      <c r="B34" s="39">
        <v>44333</v>
      </c>
      <c r="C34" s="37">
        <v>0.60972222222222228</v>
      </c>
      <c r="D34" t="s">
        <v>44</v>
      </c>
      <c r="E34" s="41" t="s">
        <v>45</v>
      </c>
      <c r="F34"/>
      <c r="G34" s="3" cm="1">
        <f t="array" ref="G34">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34" s="3" t="str">
        <f>IF(ch_table[[#This Row],[Subject 1]]&lt;&gt;"House rose", "",SUMIF(ch_table[Day], ch_table[[#This Row],[Day]], ch_table[Duration]))</f>
        <v/>
      </c>
      <c r="I34" s="40">
        <f>SUM(INDEX(ch_table[Duration],1):ch_table[[#This Row],[Duration]])</f>
        <v>1.1472222222222221</v>
      </c>
      <c r="J34" s="3" cm="1">
        <f t="array" ref="J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 s="3" t="str" cm="1">
        <f t="array" ref="K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 s="3" t="str">
        <f>IF(ch_table[[#This Row],[Subject 1]]&lt;&gt;"House rose", "",SUMIF(ch_table[Day], ch_table[[#This Row],[Day]], ch_table[AAT]))</f>
        <v/>
      </c>
      <c r="M34" s="38">
        <f>SUM(INDEX(ch_table[AAT],1):ch_table[[#This Row],[AAT]])</f>
        <v>3.2638888888888884E-2</v>
      </c>
    </row>
    <row r="35" spans="1:13" x14ac:dyDescent="0.25">
      <c r="A35" s="42">
        <v>4</v>
      </c>
      <c r="B35" s="39">
        <v>44333</v>
      </c>
      <c r="C35" s="37">
        <v>0.64861111111111114</v>
      </c>
      <c r="D35" t="s">
        <v>16</v>
      </c>
      <c r="E35" s="41"/>
      <c r="F35"/>
      <c r="G35" s="3" cm="1">
        <f t="array" ref="G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5" s="3" t="str">
        <f>IF(ch_table[[#This Row],[Subject 1]]&lt;&gt;"House rose", "",SUMIF(ch_table[Day], ch_table[[#This Row],[Day]], ch_table[Duration]))</f>
        <v/>
      </c>
      <c r="I35" s="40">
        <f>SUM(INDEX(ch_table[Duration],1):ch_table[[#This Row],[Duration]])</f>
        <v>1.1499999999999999</v>
      </c>
      <c r="J35" s="3" cm="1">
        <f t="array" ref="J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5" s="3" t="str" cm="1">
        <f t="array" ref="K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 s="3" t="str">
        <f>IF(ch_table[[#This Row],[Subject 1]]&lt;&gt;"House rose", "",SUMIF(ch_table[Day], ch_table[[#This Row],[Day]], ch_table[AAT]))</f>
        <v/>
      </c>
      <c r="M35" s="38">
        <f>SUM(INDEX(ch_table[AAT],1):ch_table[[#This Row],[AAT]])</f>
        <v>3.2638888888888884E-2</v>
      </c>
    </row>
    <row r="36" spans="1:13" ht="45" x14ac:dyDescent="0.25">
      <c r="A36" s="42">
        <v>4</v>
      </c>
      <c r="B36" s="39">
        <v>44333</v>
      </c>
      <c r="C36" s="37">
        <v>0.65138888888888891</v>
      </c>
      <c r="D36" t="s">
        <v>27</v>
      </c>
      <c r="E36" s="41" t="s">
        <v>46</v>
      </c>
      <c r="F36"/>
      <c r="G36" s="3" cm="1">
        <f t="array" ref="G36">IF(MIN(ROW(ch_table[[Day]:[AAT session total (cum.)]]))+ROWS(ch_table[[Day]:[AAT session total (cum.)]])-1=ROW(),"",IF(ch_table[[#This Row],[Subject 1]]="House rose","", IF(INDEX(ch_table[[#All],[Time]],ROW()+1)="","",(IF(INDEX(ch_table[[#All],[Time]],ROW()+1)&lt;ch_table[[#This Row],[Time]],INDEX(ch_table[[#All],[Time]],ROW()+1)+1,INDEX(ch_table[[#All],[Time]],ROW()+1))-ch_table[[#This Row],[Time]]))))</f>
        <v>3.125E-2</v>
      </c>
      <c r="H36" s="3" t="str">
        <f>IF(ch_table[[#This Row],[Subject 1]]&lt;&gt;"House rose", "",SUMIF(ch_table[Day], ch_table[[#This Row],[Day]], ch_table[Duration]))</f>
        <v/>
      </c>
      <c r="I36" s="40">
        <f>SUM(INDEX(ch_table[Duration],1):ch_table[[#This Row],[Duration]])</f>
        <v>1.1812499999999999</v>
      </c>
      <c r="J36" s="3" cm="1">
        <f t="array" ref="J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6" s="3" t="str" cm="1">
        <f t="array" ref="K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 s="3" t="str">
        <f>IF(ch_table[[#This Row],[Subject 1]]&lt;&gt;"House rose", "",SUMIF(ch_table[Day], ch_table[[#This Row],[Day]], ch_table[AAT]))</f>
        <v/>
      </c>
      <c r="M36" s="38">
        <f>SUM(INDEX(ch_table[AAT],1):ch_table[[#This Row],[AAT]])</f>
        <v>3.2638888888888884E-2</v>
      </c>
    </row>
    <row r="37" spans="1:13" x14ac:dyDescent="0.25">
      <c r="A37" s="42">
        <v>4</v>
      </c>
      <c r="B37" s="39">
        <v>44333</v>
      </c>
      <c r="C37" s="37">
        <v>0.68263888888888891</v>
      </c>
      <c r="D37" t="s">
        <v>16</v>
      </c>
      <c r="E37" s="41"/>
      <c r="F37"/>
      <c r="G37" s="3" cm="1">
        <f t="array" ref="G3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7" s="3" t="str">
        <f>IF(ch_table[[#This Row],[Subject 1]]&lt;&gt;"House rose", "",SUMIF(ch_table[Day], ch_table[[#This Row],[Day]], ch_table[Duration]))</f>
        <v/>
      </c>
      <c r="I37" s="40">
        <f>SUM(INDEX(ch_table[Duration],1):ch_table[[#This Row],[Duration]])</f>
        <v>1.1833333333333331</v>
      </c>
      <c r="J37" s="3" cm="1">
        <f t="array" ref="J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7" s="3" t="str" cm="1">
        <f t="array" ref="K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 s="3" t="str">
        <f>IF(ch_table[[#This Row],[Subject 1]]&lt;&gt;"House rose", "",SUMIF(ch_table[Day], ch_table[[#This Row],[Day]], ch_table[AAT]))</f>
        <v/>
      </c>
      <c r="M37" s="38">
        <f>SUM(INDEX(ch_table[AAT],1):ch_table[[#This Row],[AAT]])</f>
        <v>3.2638888888888884E-2</v>
      </c>
    </row>
    <row r="38" spans="1:13" ht="30" x14ac:dyDescent="0.25">
      <c r="A38" s="42">
        <v>4</v>
      </c>
      <c r="B38" s="39">
        <v>44333</v>
      </c>
      <c r="C38" s="37">
        <v>0.68472222222222223</v>
      </c>
      <c r="D38" t="s">
        <v>29</v>
      </c>
      <c r="E38" s="41" t="s">
        <v>47</v>
      </c>
      <c r="F38"/>
      <c r="G38" s="3" cm="1">
        <f t="array" ref="G38">IF(MIN(ROW(ch_table[[Day]:[AAT session total (cum.)]]))+ROWS(ch_table[[Day]:[AAT session total (cum.)]])-1=ROW(),"",IF(ch_table[[#This Row],[Subject 1]]="House rose","", IF(INDEX(ch_table[[#All],[Time]],ROW()+1)="","",(IF(INDEX(ch_table[[#All],[Time]],ROW()+1)&lt;ch_table[[#This Row],[Time]],INDEX(ch_table[[#All],[Time]],ROW()+1)+1,INDEX(ch_table[[#All],[Time]],ROW()+1))-ch_table[[#This Row],[Time]]))))</f>
        <v>6.944444444444442E-2</v>
      </c>
      <c r="H38" s="3" t="str">
        <f>IF(ch_table[[#This Row],[Subject 1]]&lt;&gt;"House rose", "",SUMIF(ch_table[Day], ch_table[[#This Row],[Day]], ch_table[Duration]))</f>
        <v/>
      </c>
      <c r="I38" s="40">
        <f>SUM(INDEX(ch_table[Duration],1):ch_table[[#This Row],[Duration]])</f>
        <v>1.2527777777777775</v>
      </c>
      <c r="J38" s="3" cm="1">
        <f t="array" ref="J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8" s="3" t="str" cm="1">
        <f t="array" ref="K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 s="3" t="str">
        <f>IF(ch_table[[#This Row],[Subject 1]]&lt;&gt;"House rose", "",SUMIF(ch_table[Day], ch_table[[#This Row],[Day]], ch_table[AAT]))</f>
        <v/>
      </c>
      <c r="M38" s="38">
        <f>SUM(INDEX(ch_table[AAT],1):ch_table[[#This Row],[AAT]])</f>
        <v>3.2638888888888884E-2</v>
      </c>
    </row>
    <row r="39" spans="1:13" x14ac:dyDescent="0.25">
      <c r="A39" s="42">
        <v>4</v>
      </c>
      <c r="B39" s="39">
        <v>44333</v>
      </c>
      <c r="C39" s="37">
        <v>0.75416666666666665</v>
      </c>
      <c r="D39" t="s">
        <v>16</v>
      </c>
      <c r="E39" s="41"/>
      <c r="F39"/>
      <c r="G39" s="3" cm="1">
        <f t="array" ref="G3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9" s="3" t="str">
        <f>IF(ch_table[[#This Row],[Subject 1]]&lt;&gt;"House rose", "",SUMIF(ch_table[Day], ch_table[[#This Row],[Day]], ch_table[Duration]))</f>
        <v/>
      </c>
      <c r="I39" s="40">
        <f>SUM(INDEX(ch_table[Duration],1):ch_table[[#This Row],[Duration]])</f>
        <v>1.2541666666666664</v>
      </c>
      <c r="J39" s="3" cm="1">
        <f t="array" ref="J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 s="3" t="str" cm="1">
        <f t="array" ref="K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 s="3" t="str">
        <f>IF(ch_table[[#This Row],[Subject 1]]&lt;&gt;"House rose", "",SUMIF(ch_table[Day], ch_table[[#This Row],[Day]], ch_table[AAT]))</f>
        <v/>
      </c>
      <c r="M39" s="38">
        <f>SUM(INDEX(ch_table[AAT],1):ch_table[[#This Row],[AAT]])</f>
        <v>3.2638888888888884E-2</v>
      </c>
    </row>
    <row r="40" spans="1:13" x14ac:dyDescent="0.25">
      <c r="A40" s="42">
        <v>4</v>
      </c>
      <c r="B40" s="39">
        <v>44333</v>
      </c>
      <c r="C40" s="37">
        <v>0.75555555555555554</v>
      </c>
      <c r="D40" t="s">
        <v>48</v>
      </c>
      <c r="E40" s="41" t="s">
        <v>49</v>
      </c>
      <c r="F40"/>
      <c r="G40" s="3" cm="1">
        <f t="array" ref="G40">IF(MIN(ROW(ch_table[[Day]:[AAT session total (cum.)]]))+ROWS(ch_table[[Day]:[AAT session total (cum.)]])-1=ROW(),"",IF(ch_table[[#This Row],[Subject 1]]="House rose","", IF(INDEX(ch_table[[#All],[Time]],ROW()+1)="","",(IF(INDEX(ch_table[[#All],[Time]],ROW()+1)&lt;ch_table[[#This Row],[Time]],INDEX(ch_table[[#All],[Time]],ROW()+1)+1,INDEX(ch_table[[#All],[Time]],ROW()+1))-ch_table[[#This Row],[Time]]))))</f>
        <v>0.15486111111111112</v>
      </c>
      <c r="H40" s="3" t="str">
        <f>IF(ch_table[[#This Row],[Subject 1]]&lt;&gt;"House rose", "",SUMIF(ch_table[Day], ch_table[[#This Row],[Day]], ch_table[Duration]))</f>
        <v/>
      </c>
      <c r="I40" s="40">
        <f>SUM(INDEX(ch_table[Duration],1):ch_table[[#This Row],[Duration]])</f>
        <v>1.4090277777777775</v>
      </c>
      <c r="J40" s="3" cm="1">
        <f t="array" ref="J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 s="3" t="str" cm="1">
        <f t="array" ref="K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 s="3" t="str">
        <f>IF(ch_table[[#This Row],[Subject 1]]&lt;&gt;"House rose", "",SUMIF(ch_table[Day], ch_table[[#This Row],[Day]], ch_table[AAT]))</f>
        <v/>
      </c>
      <c r="M40" s="38">
        <f>SUM(INDEX(ch_table[AAT],1):ch_table[[#This Row],[AAT]])</f>
        <v>3.2638888888888884E-2</v>
      </c>
    </row>
    <row r="41" spans="1:13" x14ac:dyDescent="0.25">
      <c r="A41" s="42">
        <v>4</v>
      </c>
      <c r="B41" s="39">
        <v>44333</v>
      </c>
      <c r="C41" s="37">
        <v>0.91041666666666665</v>
      </c>
      <c r="D41" t="s">
        <v>21</v>
      </c>
      <c r="E41" s="41" t="s">
        <v>50</v>
      </c>
      <c r="F41"/>
      <c r="G41" s="3" cm="1">
        <f t="array" ref="G41">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41" s="3" t="str">
        <f>IF(ch_table[[#This Row],[Subject 1]]&lt;&gt;"House rose", "",SUMIF(ch_table[Day], ch_table[[#This Row],[Day]], ch_table[Duration]))</f>
        <v/>
      </c>
      <c r="I41" s="40">
        <f>SUM(INDEX(ch_table[Duration],1):ch_table[[#This Row],[Duration]])</f>
        <v>1.4319444444444442</v>
      </c>
      <c r="J41" s="3" cm="1">
        <f t="array" ref="J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1" s="3" cm="1">
        <f t="array" ref="K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41" s="3" t="str">
        <f>IF(ch_table[[#This Row],[Subject 1]]&lt;&gt;"House rose", "",SUMIF(ch_table[Day], ch_table[[#This Row],[Day]], ch_table[AAT]))</f>
        <v/>
      </c>
      <c r="M41" s="38">
        <f>SUM(INDEX(ch_table[AAT],1):ch_table[[#This Row],[AAT]])</f>
        <v>4.9305555555555602E-2</v>
      </c>
    </row>
    <row r="42" spans="1:13" x14ac:dyDescent="0.25">
      <c r="A42" s="42">
        <v>4</v>
      </c>
      <c r="B42" s="39">
        <v>44333</v>
      </c>
      <c r="C42" s="37">
        <v>0.93333333333333335</v>
      </c>
      <c r="D42" t="s">
        <v>23</v>
      </c>
      <c r="E42" s="41"/>
      <c r="F42"/>
      <c r="G42" s="3" t="str" cm="1">
        <f t="array" ref="G42">IF(MIN(ROW(ch_table[[Day]:[AAT session total (cum.)]]))+ROWS(ch_table[[Day]:[AAT session total (cum.)]])-1=ROW(),"",IF(ch_table[[#This Row],[Subject 1]]="House rose","", IF(INDEX(ch_table[[#All],[Time]],ROW()+1)="","",(IF(INDEX(ch_table[[#All],[Time]],ROW()+1)&lt;ch_table[[#This Row],[Time]],INDEX(ch_table[[#All],[Time]],ROW()+1)+1,INDEX(ch_table[[#All],[Time]],ROW()+1))-ch_table[[#This Row],[Time]]))))</f>
        <v/>
      </c>
      <c r="H42" s="3">
        <f>IF(ch_table[[#This Row],[Subject 1]]&lt;&gt;"House rose", "",SUMIF(ch_table[Day], ch_table[[#This Row],[Day]], ch_table[Duration]))</f>
        <v>0.32916666666666672</v>
      </c>
      <c r="I42" s="40">
        <f>SUM(INDEX(ch_table[Duration],1):ch_table[[#This Row],[Duration]])</f>
        <v>1.4319444444444442</v>
      </c>
      <c r="J42" s="3" cm="1">
        <f t="array" ref="J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2" s="3" t="str" cm="1">
        <f t="array" ref="K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 s="3">
        <f>IF(ch_table[[#This Row],[Subject 1]]&lt;&gt;"House rose", "",SUMIF(ch_table[Day], ch_table[[#This Row],[Day]], ch_table[AAT]))</f>
        <v>1.6666666666666718E-2</v>
      </c>
      <c r="M42" s="38">
        <f>SUM(INDEX(ch_table[AAT],1):ch_table[[#This Row],[AAT]])</f>
        <v>4.9305555555555602E-2</v>
      </c>
    </row>
    <row r="43" spans="1:13" x14ac:dyDescent="0.25">
      <c r="A43" s="42">
        <v>5</v>
      </c>
      <c r="B43" s="39">
        <v>44334</v>
      </c>
      <c r="C43" s="37">
        <v>0.47916666666666669</v>
      </c>
      <c r="D43" t="s">
        <v>51</v>
      </c>
      <c r="E43" s="41"/>
      <c r="F43"/>
      <c r="G43" s="3" cm="1">
        <f t="array" ref="G4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3" s="3" t="str">
        <f>IF(ch_table[[#This Row],[Subject 1]]&lt;&gt;"House rose", "",SUMIF(ch_table[Day], ch_table[[#This Row],[Day]], ch_table[Duration]))</f>
        <v/>
      </c>
      <c r="I43" s="40">
        <f>SUM(INDEX(ch_table[Duration],1):ch_table[[#This Row],[Duration]])</f>
        <v>1.4340277777777777</v>
      </c>
      <c r="J43" s="3" cm="1">
        <f t="array" ref="J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 s="3" t="str" cm="1">
        <f t="array" ref="K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 s="3" t="str">
        <f>IF(ch_table[[#This Row],[Subject 1]]&lt;&gt;"House rose", "",SUMIF(ch_table[Day], ch_table[[#This Row],[Day]], ch_table[AAT]))</f>
        <v/>
      </c>
      <c r="M43" s="38">
        <f>SUM(INDEX(ch_table[AAT],1):ch_table[[#This Row],[AAT]])</f>
        <v>4.9305555555555602E-2</v>
      </c>
    </row>
    <row r="44" spans="1:13" x14ac:dyDescent="0.25">
      <c r="A44" s="42">
        <v>5</v>
      </c>
      <c r="B44" s="39">
        <v>44334</v>
      </c>
      <c r="C44" s="37">
        <v>0.48125000000000001</v>
      </c>
      <c r="D44" t="s">
        <v>44</v>
      </c>
      <c r="E44" s="41" t="s">
        <v>52</v>
      </c>
      <c r="F44"/>
      <c r="G44" s="3" cm="1">
        <f t="array" ref="G44">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44" s="3" t="str">
        <f>IF(ch_table[[#This Row],[Subject 1]]&lt;&gt;"House rose", "",SUMIF(ch_table[Day], ch_table[[#This Row],[Day]], ch_table[Duration]))</f>
        <v/>
      </c>
      <c r="I44" s="40">
        <f>SUM(INDEX(ch_table[Duration],1):ch_table[[#This Row],[Duration]])</f>
        <v>1.465972222222222</v>
      </c>
      <c r="J44" s="3" cm="1">
        <f t="array" ref="J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 s="3" t="str" cm="1">
        <f t="array" ref="K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 s="3" t="str">
        <f>IF(ch_table[[#This Row],[Subject 1]]&lt;&gt;"House rose", "",SUMIF(ch_table[Day], ch_table[[#This Row],[Day]], ch_table[AAT]))</f>
        <v/>
      </c>
      <c r="M44" s="38">
        <f>SUM(INDEX(ch_table[AAT],1):ch_table[[#This Row],[AAT]])</f>
        <v>4.9305555555555602E-2</v>
      </c>
    </row>
    <row r="45" spans="1:13" x14ac:dyDescent="0.25">
      <c r="A45" s="42">
        <v>5</v>
      </c>
      <c r="B45" s="39">
        <v>44334</v>
      </c>
      <c r="C45" s="37">
        <v>0.5131944444444444</v>
      </c>
      <c r="D45" t="s">
        <v>53</v>
      </c>
      <c r="E45" s="41" t="s">
        <v>52</v>
      </c>
      <c r="F45"/>
      <c r="G45" s="3" cm="1">
        <f t="array" ref="G45">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45" s="3" t="str">
        <f>IF(ch_table[[#This Row],[Subject 1]]&lt;&gt;"House rose", "",SUMIF(ch_table[Day], ch_table[[#This Row],[Day]], ch_table[Duration]))</f>
        <v/>
      </c>
      <c r="I45" s="40">
        <f>SUM(INDEX(ch_table[Duration],1):ch_table[[#This Row],[Duration]])</f>
        <v>1.4770833333333333</v>
      </c>
      <c r="J45" s="3" cm="1">
        <f t="array" ref="J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5" s="3" t="str" cm="1">
        <f t="array" ref="K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 s="3" t="str">
        <f>IF(ch_table[[#This Row],[Subject 1]]&lt;&gt;"House rose", "",SUMIF(ch_table[Day], ch_table[[#This Row],[Day]], ch_table[AAT]))</f>
        <v/>
      </c>
      <c r="M45" s="38">
        <f>SUM(INDEX(ch_table[AAT],1):ch_table[[#This Row],[AAT]])</f>
        <v>4.9305555555555602E-2</v>
      </c>
    </row>
    <row r="46" spans="1:13" x14ac:dyDescent="0.25">
      <c r="A46" s="42">
        <v>5</v>
      </c>
      <c r="B46" s="39">
        <v>44334</v>
      </c>
      <c r="C46" s="37">
        <v>0.52430555555555558</v>
      </c>
      <c r="D46" t="s">
        <v>16</v>
      </c>
      <c r="E46" s="41"/>
      <c r="F46"/>
      <c r="G46" s="3" cm="1">
        <f t="array" ref="G4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6" s="3" t="str">
        <f>IF(ch_table[[#This Row],[Subject 1]]&lt;&gt;"House rose", "",SUMIF(ch_table[Day], ch_table[[#This Row],[Day]], ch_table[Duration]))</f>
        <v/>
      </c>
      <c r="I46" s="40">
        <f>SUM(INDEX(ch_table[Duration],1):ch_table[[#This Row],[Duration]])</f>
        <v>1.4798611111111111</v>
      </c>
      <c r="J46" s="3" cm="1">
        <f t="array" ref="J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6" s="3" t="str" cm="1">
        <f t="array" ref="K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 s="3" t="str">
        <f>IF(ch_table[[#This Row],[Subject 1]]&lt;&gt;"House rose", "",SUMIF(ch_table[Day], ch_table[[#This Row],[Day]], ch_table[AAT]))</f>
        <v/>
      </c>
      <c r="M46" s="38">
        <f>SUM(INDEX(ch_table[AAT],1):ch_table[[#This Row],[AAT]])</f>
        <v>4.9305555555555602E-2</v>
      </c>
    </row>
    <row r="47" spans="1:13" ht="45" x14ac:dyDescent="0.25">
      <c r="A47" s="42">
        <v>5</v>
      </c>
      <c r="B47" s="39">
        <v>44334</v>
      </c>
      <c r="C47" s="37">
        <v>0.52708333333333335</v>
      </c>
      <c r="D47" t="s">
        <v>27</v>
      </c>
      <c r="E47" s="41" t="s">
        <v>54</v>
      </c>
      <c r="F47"/>
      <c r="G47" s="3" cm="1">
        <f t="array" ref="G47">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47" s="3" t="str">
        <f>IF(ch_table[[#This Row],[Subject 1]]&lt;&gt;"House rose", "",SUMIF(ch_table[Day], ch_table[[#This Row],[Day]], ch_table[Duration]))</f>
        <v/>
      </c>
      <c r="I47" s="40">
        <f>SUM(INDEX(ch_table[Duration],1):ch_table[[#This Row],[Duration]])</f>
        <v>1.504861111111111</v>
      </c>
      <c r="J47" s="3" cm="1">
        <f t="array" ref="J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 s="3" t="str" cm="1">
        <f t="array" ref="K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 s="3" t="str">
        <f>IF(ch_table[[#This Row],[Subject 1]]&lt;&gt;"House rose", "",SUMIF(ch_table[Day], ch_table[[#This Row],[Day]], ch_table[AAT]))</f>
        <v/>
      </c>
      <c r="M47" s="38">
        <f>SUM(INDEX(ch_table[AAT],1):ch_table[[#This Row],[AAT]])</f>
        <v>4.9305555555555602E-2</v>
      </c>
    </row>
    <row r="48" spans="1:13" x14ac:dyDescent="0.25">
      <c r="A48" s="42">
        <v>5</v>
      </c>
      <c r="B48" s="39">
        <v>44334</v>
      </c>
      <c r="C48" s="37">
        <v>0.55208333333333337</v>
      </c>
      <c r="D48" t="s">
        <v>16</v>
      </c>
      <c r="E48" s="41"/>
      <c r="F48"/>
      <c r="G48" s="3" cm="1">
        <f t="array" ref="G4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8" s="3" t="str">
        <f>IF(ch_table[[#This Row],[Subject 1]]&lt;&gt;"House rose", "",SUMIF(ch_table[Day], ch_table[[#This Row],[Day]], ch_table[Duration]))</f>
        <v/>
      </c>
      <c r="I48" s="40">
        <f>SUM(INDEX(ch_table[Duration],1):ch_table[[#This Row],[Duration]])</f>
        <v>1.5076388888888888</v>
      </c>
      <c r="J48" s="3" cm="1">
        <f t="array" ref="J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 s="3" t="str" cm="1">
        <f t="array" ref="K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 s="3" t="str">
        <f>IF(ch_table[[#This Row],[Subject 1]]&lt;&gt;"House rose", "",SUMIF(ch_table[Day], ch_table[[#This Row],[Day]], ch_table[AAT]))</f>
        <v/>
      </c>
      <c r="M48" s="38">
        <f>SUM(INDEX(ch_table[AAT],1):ch_table[[#This Row],[AAT]])</f>
        <v>4.9305555555555602E-2</v>
      </c>
    </row>
    <row r="49" spans="1:13" ht="30" x14ac:dyDescent="0.25">
      <c r="A49" s="42">
        <v>5</v>
      </c>
      <c r="B49" s="39">
        <v>44334</v>
      </c>
      <c r="C49" s="37">
        <v>0.55486111111111114</v>
      </c>
      <c r="D49" t="s">
        <v>55</v>
      </c>
      <c r="E49" s="41" t="s">
        <v>56</v>
      </c>
      <c r="F49"/>
      <c r="G49" s="3" cm="1">
        <f t="array" ref="G4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49" s="3" t="str">
        <f>IF(ch_table[[#This Row],[Subject 1]]&lt;&gt;"House rose", "",SUMIF(ch_table[Day], ch_table[[#This Row],[Day]], ch_table[Duration]))</f>
        <v/>
      </c>
      <c r="I49" s="40">
        <f>SUM(INDEX(ch_table[Duration],1):ch_table[[#This Row],[Duration]])</f>
        <v>1.536111111111111</v>
      </c>
      <c r="J49" s="3" cm="1">
        <f t="array" ref="J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 s="3" t="str" cm="1">
        <f t="array" ref="K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 s="3" t="str">
        <f>IF(ch_table[[#This Row],[Subject 1]]&lt;&gt;"House rose", "",SUMIF(ch_table[Day], ch_table[[#This Row],[Day]], ch_table[AAT]))</f>
        <v/>
      </c>
      <c r="M49" s="38">
        <f>SUM(INDEX(ch_table[AAT],1):ch_table[[#This Row],[AAT]])</f>
        <v>4.9305555555555602E-2</v>
      </c>
    </row>
    <row r="50" spans="1:13" x14ac:dyDescent="0.25">
      <c r="A50" s="42">
        <v>5</v>
      </c>
      <c r="B50" s="39">
        <v>44334</v>
      </c>
      <c r="C50" s="37">
        <v>0.58333333333333337</v>
      </c>
      <c r="D50" t="s">
        <v>16</v>
      </c>
      <c r="E50" s="41"/>
      <c r="F50"/>
      <c r="G50" s="3" cm="1">
        <f t="array" ref="G5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0" s="3" t="str">
        <f>IF(ch_table[[#This Row],[Subject 1]]&lt;&gt;"House rose", "",SUMIF(ch_table[Day], ch_table[[#This Row],[Day]], ch_table[Duration]))</f>
        <v/>
      </c>
      <c r="I50" s="40">
        <f>SUM(INDEX(ch_table[Duration],1):ch_table[[#This Row],[Duration]])</f>
        <v>1.5388888888888888</v>
      </c>
      <c r="J50" s="3" cm="1">
        <f t="array" ref="J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 s="3" t="str" cm="1">
        <f t="array" ref="K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 s="3" t="str">
        <f>IF(ch_table[[#This Row],[Subject 1]]&lt;&gt;"House rose", "",SUMIF(ch_table[Day], ch_table[[#This Row],[Day]], ch_table[AAT]))</f>
        <v/>
      </c>
      <c r="M50" s="38">
        <f>SUM(INDEX(ch_table[AAT],1):ch_table[[#This Row],[AAT]])</f>
        <v>4.9305555555555602E-2</v>
      </c>
    </row>
    <row r="51" spans="1:13" x14ac:dyDescent="0.25">
      <c r="A51" s="42">
        <v>5</v>
      </c>
      <c r="B51" s="39">
        <v>44334</v>
      </c>
      <c r="C51" s="37">
        <v>0.58611111111111114</v>
      </c>
      <c r="D51" t="s">
        <v>19</v>
      </c>
      <c r="E51" s="41" t="s">
        <v>57</v>
      </c>
      <c r="F51"/>
      <c r="G51" s="3" cm="1">
        <f t="array" ref="G51">IF(MIN(ROW(ch_table[[Day]:[AAT session total (cum.)]]))+ROWS(ch_table[[Day]:[AAT session total (cum.)]])-1=ROW(),"",IF(ch_table[[#This Row],[Subject 1]]="House rose","", IF(INDEX(ch_table[[#All],[Time]],ROW()+1)="","",(IF(INDEX(ch_table[[#All],[Time]],ROW()+1)&lt;ch_table[[#This Row],[Time]],INDEX(ch_table[[#All],[Time]],ROW()+1)+1,INDEX(ch_table[[#All],[Time]],ROW()+1))-ch_table[[#This Row],[Time]]))))</f>
        <v>0.12638888888888888</v>
      </c>
      <c r="H51" s="3" t="str">
        <f>IF(ch_table[[#This Row],[Subject 1]]&lt;&gt;"House rose", "",SUMIF(ch_table[Day], ch_table[[#This Row],[Day]], ch_table[Duration]))</f>
        <v/>
      </c>
      <c r="I51" s="40">
        <f>SUM(INDEX(ch_table[Duration],1):ch_table[[#This Row],[Duration]])</f>
        <v>1.6652777777777776</v>
      </c>
      <c r="J51" s="3" cm="1">
        <f t="array" ref="J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1" s="3" t="str" cm="1">
        <f t="array" ref="K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 s="3" t="str">
        <f>IF(ch_table[[#This Row],[Subject 1]]&lt;&gt;"House rose", "",SUMIF(ch_table[Day], ch_table[[#This Row],[Day]], ch_table[AAT]))</f>
        <v/>
      </c>
      <c r="M51" s="38">
        <f>SUM(INDEX(ch_table[AAT],1):ch_table[[#This Row],[AAT]])</f>
        <v>4.9305555555555602E-2</v>
      </c>
    </row>
    <row r="52" spans="1:13" ht="30" x14ac:dyDescent="0.25">
      <c r="A52" s="42">
        <v>5</v>
      </c>
      <c r="B52" s="39">
        <v>44334</v>
      </c>
      <c r="C52" s="37">
        <v>0.71250000000000002</v>
      </c>
      <c r="D52" t="s">
        <v>17</v>
      </c>
      <c r="E52" s="41" t="s">
        <v>58</v>
      </c>
      <c r="F52" t="s">
        <v>15</v>
      </c>
      <c r="G52" s="3" cm="1">
        <f t="array" ref="G5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2" s="3" t="str">
        <f>IF(ch_table[[#This Row],[Subject 1]]&lt;&gt;"House rose", "",SUMIF(ch_table[Day], ch_table[[#This Row],[Day]], ch_table[Duration]))</f>
        <v/>
      </c>
      <c r="I52" s="40">
        <f>SUM(INDEX(ch_table[Duration],1):ch_table[[#This Row],[Duration]])</f>
        <v>1.665972222222222</v>
      </c>
      <c r="J52" s="3" cm="1">
        <f t="array" ref="J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2" s="3" t="str" cm="1">
        <f t="array" ref="K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 s="3" t="str">
        <f>IF(ch_table[[#This Row],[Subject 1]]&lt;&gt;"House rose", "",SUMIF(ch_table[Day], ch_table[[#This Row],[Day]], ch_table[AAT]))</f>
        <v/>
      </c>
      <c r="M52" s="38">
        <f>SUM(INDEX(ch_table[AAT],1):ch_table[[#This Row],[AAT]])</f>
        <v>4.9305555555555602E-2</v>
      </c>
    </row>
    <row r="53" spans="1:13" x14ac:dyDescent="0.25">
      <c r="A53" s="42">
        <v>5</v>
      </c>
      <c r="B53" s="39">
        <v>44334</v>
      </c>
      <c r="C53" s="37">
        <v>0.71319444444444446</v>
      </c>
      <c r="D53" t="s">
        <v>19</v>
      </c>
      <c r="E53" s="41" t="s">
        <v>59</v>
      </c>
      <c r="F53" t="s">
        <v>60</v>
      </c>
      <c r="G53" s="3" cm="1">
        <f t="array" ref="G53">IF(MIN(ROW(ch_table[[Day]:[AAT session total (cum.)]]))+ROWS(ch_table[[Day]:[AAT session total (cum.)]])-1=ROW(),"",IF(ch_table[[#This Row],[Subject 1]]="House rose","", IF(INDEX(ch_table[[#All],[Time]],ROW()+1)="","",(IF(INDEX(ch_table[[#All],[Time]],ROW()+1)&lt;ch_table[[#This Row],[Time]],INDEX(ch_table[[#All],[Time]],ROW()+1)+1,INDEX(ch_table[[#All],[Time]],ROW()+1))-ch_table[[#This Row],[Time]]))))</f>
        <v>8.6111111111111138E-2</v>
      </c>
      <c r="H53" s="3" t="str">
        <f>IF(ch_table[[#This Row],[Subject 1]]&lt;&gt;"House rose", "",SUMIF(ch_table[Day], ch_table[[#This Row],[Day]], ch_table[Duration]))</f>
        <v/>
      </c>
      <c r="I53" s="40">
        <f>SUM(INDEX(ch_table[Duration],1):ch_table[[#This Row],[Duration]])</f>
        <v>1.7520833333333332</v>
      </c>
      <c r="J53" s="3" cm="1">
        <f t="array" ref="J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3" s="3" cm="1">
        <f t="array" ref="K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7.6388888888889728E-3</v>
      </c>
      <c r="L53" s="3" t="str">
        <f>IF(ch_table[[#This Row],[Subject 1]]&lt;&gt;"House rose", "",SUMIF(ch_table[Day], ch_table[[#This Row],[Day]], ch_table[AAT]))</f>
        <v/>
      </c>
      <c r="M53" s="38">
        <f>SUM(INDEX(ch_table[AAT],1):ch_table[[#This Row],[AAT]])</f>
        <v>5.6944444444444575E-2</v>
      </c>
    </row>
    <row r="54" spans="1:13" x14ac:dyDescent="0.25">
      <c r="A54" s="42">
        <v>5</v>
      </c>
      <c r="B54" s="39">
        <v>44334</v>
      </c>
      <c r="C54" s="37">
        <v>0.7993055555555556</v>
      </c>
      <c r="D54" t="s">
        <v>61</v>
      </c>
      <c r="E54" s="41" t="s">
        <v>62</v>
      </c>
      <c r="F54"/>
      <c r="G54" s="3" cm="1">
        <f t="array" ref="G5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4" s="3" t="str">
        <f>IF(ch_table[[#This Row],[Subject 1]]&lt;&gt;"House rose", "",SUMIF(ch_table[Day], ch_table[[#This Row],[Day]], ch_table[Duration]))</f>
        <v/>
      </c>
      <c r="I54" s="40">
        <f>SUM(INDEX(ch_table[Duration],1):ch_table[[#This Row],[Duration]])</f>
        <v>1.7534722222222221</v>
      </c>
      <c r="J54" s="3" cm="1">
        <f t="array" ref="J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 s="3" cm="1">
        <f t="array" ref="K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54" s="3" t="str">
        <f>IF(ch_table[[#This Row],[Subject 1]]&lt;&gt;"House rose", "",SUMIF(ch_table[Day], ch_table[[#This Row],[Day]], ch_table[AAT]))</f>
        <v/>
      </c>
      <c r="M54" s="38">
        <f>SUM(INDEX(ch_table[AAT],1):ch_table[[#This Row],[AAT]])</f>
        <v>5.8333333333333459E-2</v>
      </c>
    </row>
    <row r="55" spans="1:13" x14ac:dyDescent="0.25">
      <c r="A55" s="42">
        <v>5</v>
      </c>
      <c r="B55" s="39">
        <v>44334</v>
      </c>
      <c r="C55" s="37">
        <v>0.80069444444444449</v>
      </c>
      <c r="D55" t="s">
        <v>21</v>
      </c>
      <c r="E55" s="41" t="s">
        <v>63</v>
      </c>
      <c r="F55"/>
      <c r="G55" s="3" cm="1">
        <f t="array" ref="G5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55" s="3" t="str">
        <f>IF(ch_table[[#This Row],[Subject 1]]&lt;&gt;"House rose", "",SUMIF(ch_table[Day], ch_table[[#This Row],[Day]], ch_table[Duration]))</f>
        <v/>
      </c>
      <c r="I55" s="40">
        <f>SUM(INDEX(ch_table[Duration],1):ch_table[[#This Row],[Duration]])</f>
        <v>1.7673611111111109</v>
      </c>
      <c r="J55" s="3" cm="1">
        <f t="array" ref="J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 s="3" cm="1">
        <f t="array" ref="K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55" s="3" t="str">
        <f>IF(ch_table[[#This Row],[Subject 1]]&lt;&gt;"House rose", "",SUMIF(ch_table[Day], ch_table[[#This Row],[Day]], ch_table[AAT]))</f>
        <v/>
      </c>
      <c r="M55" s="38">
        <f>SUM(INDEX(ch_table[AAT],1):ch_table[[#This Row],[AAT]])</f>
        <v>7.2222222222222299E-2</v>
      </c>
    </row>
    <row r="56" spans="1:13" x14ac:dyDescent="0.25">
      <c r="A56" s="42">
        <v>5</v>
      </c>
      <c r="B56" s="39">
        <v>44334</v>
      </c>
      <c r="C56" s="37">
        <v>0.81458333333333333</v>
      </c>
      <c r="D56" t="s">
        <v>23</v>
      </c>
      <c r="E56" s="41"/>
      <c r="F56"/>
      <c r="G56" s="3" t="str" cm="1">
        <f t="array" ref="G56">IF(MIN(ROW(ch_table[[Day]:[AAT session total (cum.)]]))+ROWS(ch_table[[Day]:[AAT session total (cum.)]])-1=ROW(),"",IF(ch_table[[#This Row],[Subject 1]]="House rose","", IF(INDEX(ch_table[[#All],[Time]],ROW()+1)="","",(IF(INDEX(ch_table[[#All],[Time]],ROW()+1)&lt;ch_table[[#This Row],[Time]],INDEX(ch_table[[#All],[Time]],ROW()+1)+1,INDEX(ch_table[[#All],[Time]],ROW()+1))-ch_table[[#This Row],[Time]]))))</f>
        <v/>
      </c>
      <c r="H56" s="3">
        <f>IF(ch_table[[#This Row],[Subject 1]]&lt;&gt;"House rose", "",SUMIF(ch_table[Day], ch_table[[#This Row],[Day]], ch_table[Duration]))</f>
        <v>0.33541666666666664</v>
      </c>
      <c r="I56" s="40">
        <f>SUM(INDEX(ch_table[Duration],1):ch_table[[#This Row],[Duration]])</f>
        <v>1.7673611111111109</v>
      </c>
      <c r="J56" s="3" cm="1">
        <f t="array" ref="J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 s="3" t="str" cm="1">
        <f t="array" ref="K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 s="3">
        <f>IF(ch_table[[#This Row],[Subject 1]]&lt;&gt;"House rose", "",SUMIF(ch_table[Day], ch_table[[#This Row],[Day]], ch_table[AAT]))</f>
        <v>2.2916666666666696E-2</v>
      </c>
      <c r="M56" s="38">
        <f>SUM(INDEX(ch_table[AAT],1):ch_table[[#This Row],[AAT]])</f>
        <v>7.2222222222222299E-2</v>
      </c>
    </row>
    <row r="57" spans="1:13" x14ac:dyDescent="0.25">
      <c r="A57" s="42">
        <v>6</v>
      </c>
      <c r="B57" s="39">
        <v>44335</v>
      </c>
      <c r="C57" s="37">
        <v>0.47916666666666669</v>
      </c>
      <c r="D57" t="s">
        <v>24</v>
      </c>
      <c r="E57" s="41"/>
      <c r="F57"/>
      <c r="G57" s="3" cm="1">
        <f t="array" ref="G5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7" s="3" t="str">
        <f>IF(ch_table[[#This Row],[Subject 1]]&lt;&gt;"House rose", "",SUMIF(ch_table[Day], ch_table[[#This Row],[Day]], ch_table[Duration]))</f>
        <v/>
      </c>
      <c r="I57" s="40">
        <f>SUM(INDEX(ch_table[Duration],1):ch_table[[#This Row],[Duration]])</f>
        <v>1.7694444444444444</v>
      </c>
      <c r="J57" s="3" cm="1">
        <f t="array" ref="J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 s="3" t="str" cm="1">
        <f t="array" ref="K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 s="3" t="str">
        <f>IF(ch_table[[#This Row],[Subject 1]]&lt;&gt;"House rose", "",SUMIF(ch_table[Day], ch_table[[#This Row],[Day]], ch_table[AAT]))</f>
        <v/>
      </c>
      <c r="M57" s="38">
        <f>SUM(INDEX(ch_table[AAT],1):ch_table[[#This Row],[AAT]])</f>
        <v>7.2222222222222299E-2</v>
      </c>
    </row>
    <row r="58" spans="1:13" x14ac:dyDescent="0.25">
      <c r="A58" s="42">
        <v>6</v>
      </c>
      <c r="B58" s="39">
        <v>44335</v>
      </c>
      <c r="C58" s="37">
        <v>0.48125000000000001</v>
      </c>
      <c r="D58" t="s">
        <v>44</v>
      </c>
      <c r="E58" s="41" t="s">
        <v>64</v>
      </c>
      <c r="F58"/>
      <c r="G58" s="3" cm="1">
        <f t="array" ref="G58">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58" s="3" t="str">
        <f>IF(ch_table[[#This Row],[Subject 1]]&lt;&gt;"House rose", "",SUMIF(ch_table[Day], ch_table[[#This Row],[Day]], ch_table[Duration]))</f>
        <v/>
      </c>
      <c r="I58" s="40">
        <f>SUM(INDEX(ch_table[Duration],1):ch_table[[#This Row],[Duration]])</f>
        <v>1.7875000000000001</v>
      </c>
      <c r="J58" s="3" cm="1">
        <f t="array" ref="J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 s="3" t="str" cm="1">
        <f t="array" ref="K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 s="3" t="str">
        <f>IF(ch_table[[#This Row],[Subject 1]]&lt;&gt;"House rose", "",SUMIF(ch_table[Day], ch_table[[#This Row],[Day]], ch_table[AAT]))</f>
        <v/>
      </c>
      <c r="M58" s="38">
        <f>SUM(INDEX(ch_table[AAT],1):ch_table[[#This Row],[AAT]])</f>
        <v>7.2222222222222299E-2</v>
      </c>
    </row>
    <row r="59" spans="1:13" x14ac:dyDescent="0.25">
      <c r="A59" s="42">
        <v>6</v>
      </c>
      <c r="B59" s="39">
        <v>44335</v>
      </c>
      <c r="C59" s="37">
        <v>0.49930555555555561</v>
      </c>
      <c r="D59" t="s">
        <v>44</v>
      </c>
      <c r="E59" s="41" t="s">
        <v>65</v>
      </c>
      <c r="F59"/>
      <c r="G59" s="3" cm="1">
        <f t="array" ref="G59">IF(MIN(ROW(ch_table[[Day]:[AAT session total (cum.)]]))+ROWS(ch_table[[Day]:[AAT session total (cum.)]])-1=ROW(),"",IF(ch_table[[#This Row],[Subject 1]]="House rose","", IF(INDEX(ch_table[[#All],[Time]],ROW()+1)="","",(IF(INDEX(ch_table[[#All],[Time]],ROW()+1)&lt;ch_table[[#This Row],[Time]],INDEX(ch_table[[#All],[Time]],ROW()+1)+1,INDEX(ch_table[[#All],[Time]],ROW()+1))-ch_table[[#This Row],[Time]]))))</f>
        <v>2.4999999999999967E-2</v>
      </c>
      <c r="H59" s="3" t="str">
        <f>IF(ch_table[[#This Row],[Subject 1]]&lt;&gt;"House rose", "",SUMIF(ch_table[Day], ch_table[[#This Row],[Day]], ch_table[Duration]))</f>
        <v/>
      </c>
      <c r="I59" s="40">
        <f>SUM(INDEX(ch_table[Duration],1):ch_table[[#This Row],[Duration]])</f>
        <v>1.8125</v>
      </c>
      <c r="J59" s="3" cm="1">
        <f t="array" ref="J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 s="3" t="str" cm="1">
        <f t="array" ref="K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 s="3" t="str">
        <f>IF(ch_table[[#This Row],[Subject 1]]&lt;&gt;"House rose", "",SUMIF(ch_table[Day], ch_table[[#This Row],[Day]], ch_table[AAT]))</f>
        <v/>
      </c>
      <c r="M59" s="38">
        <f>SUM(INDEX(ch_table[AAT],1):ch_table[[#This Row],[AAT]])</f>
        <v>7.2222222222222299E-2</v>
      </c>
    </row>
    <row r="60" spans="1:13" x14ac:dyDescent="0.25">
      <c r="A60" s="42">
        <v>6</v>
      </c>
      <c r="B60" s="39">
        <v>44335</v>
      </c>
      <c r="C60" s="37">
        <v>0.52430555555555558</v>
      </c>
      <c r="D60" t="s">
        <v>16</v>
      </c>
      <c r="E60" s="41"/>
      <c r="F60"/>
      <c r="G60" s="3" cm="1">
        <f t="array" ref="G6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0" s="3" t="str">
        <f>IF(ch_table[[#This Row],[Subject 1]]&lt;&gt;"House rose", "",SUMIF(ch_table[Day], ch_table[[#This Row],[Day]], ch_table[Duration]))</f>
        <v/>
      </c>
      <c r="I60" s="40">
        <f>SUM(INDEX(ch_table[Duration],1):ch_table[[#This Row],[Duration]])</f>
        <v>1.8145833333333332</v>
      </c>
      <c r="J60" s="3" cm="1">
        <f t="array" ref="J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0" s="3" t="str" cm="1">
        <f t="array" ref="K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 s="3" t="str">
        <f>IF(ch_table[[#This Row],[Subject 1]]&lt;&gt;"House rose", "",SUMIF(ch_table[Day], ch_table[[#This Row],[Day]], ch_table[AAT]))</f>
        <v/>
      </c>
      <c r="M60" s="38">
        <f>SUM(INDEX(ch_table[AAT],1):ch_table[[#This Row],[AAT]])</f>
        <v>7.2222222222222299E-2</v>
      </c>
    </row>
    <row r="61" spans="1:13" ht="60" x14ac:dyDescent="0.25">
      <c r="A61" s="42">
        <v>6</v>
      </c>
      <c r="B61" s="39">
        <v>44335</v>
      </c>
      <c r="C61" s="37">
        <v>0.52638888888888891</v>
      </c>
      <c r="D61" t="s">
        <v>27</v>
      </c>
      <c r="E61" s="41" t="s">
        <v>66</v>
      </c>
      <c r="F61"/>
      <c r="G61" s="3" cm="1">
        <f t="array" ref="G61">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61" s="3" t="str">
        <f>IF(ch_table[[#This Row],[Subject 1]]&lt;&gt;"House rose", "",SUMIF(ch_table[Day], ch_table[[#This Row],[Day]], ch_table[Duration]))</f>
        <v/>
      </c>
      <c r="I61" s="40">
        <f>SUM(INDEX(ch_table[Duration],1):ch_table[[#This Row],[Duration]])</f>
        <v>1.8548611111111111</v>
      </c>
      <c r="J61" s="3" cm="1">
        <f t="array" ref="J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1" s="3" t="str" cm="1">
        <f t="array" ref="K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 s="3" t="str">
        <f>IF(ch_table[[#This Row],[Subject 1]]&lt;&gt;"House rose", "",SUMIF(ch_table[Day], ch_table[[#This Row],[Day]], ch_table[AAT]))</f>
        <v/>
      </c>
      <c r="M61" s="38">
        <f>SUM(INDEX(ch_table[AAT],1):ch_table[[#This Row],[AAT]])</f>
        <v>7.2222222222222299E-2</v>
      </c>
    </row>
    <row r="62" spans="1:13" x14ac:dyDescent="0.25">
      <c r="A62" s="42">
        <v>6</v>
      </c>
      <c r="B62" s="39">
        <v>44335</v>
      </c>
      <c r="C62" s="37">
        <v>0.56666666666666665</v>
      </c>
      <c r="D62" t="s">
        <v>16</v>
      </c>
      <c r="E62" s="41"/>
      <c r="F62"/>
      <c r="G62" s="3" cm="1">
        <f t="array" ref="G6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62" s="3" t="str">
        <f>IF(ch_table[[#This Row],[Subject 1]]&lt;&gt;"House rose", "",SUMIF(ch_table[Day], ch_table[[#This Row],[Day]], ch_table[Duration]))</f>
        <v/>
      </c>
      <c r="I62" s="40">
        <f>SUM(INDEX(ch_table[Duration],1):ch_table[[#This Row],[Duration]])</f>
        <v>1.8590277777777777</v>
      </c>
      <c r="J62" s="3" cm="1">
        <f t="array" ref="J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2" s="3" t="str" cm="1">
        <f t="array" ref="K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 s="3" t="str">
        <f>IF(ch_table[[#This Row],[Subject 1]]&lt;&gt;"House rose", "",SUMIF(ch_table[Day], ch_table[[#This Row],[Day]], ch_table[AAT]))</f>
        <v/>
      </c>
      <c r="M62" s="38">
        <f>SUM(INDEX(ch_table[AAT],1):ch_table[[#This Row],[AAT]])</f>
        <v>7.2222222222222299E-2</v>
      </c>
    </row>
    <row r="63" spans="1:13" ht="45" x14ac:dyDescent="0.25">
      <c r="A63" s="42">
        <v>6</v>
      </c>
      <c r="B63" s="39">
        <v>44335</v>
      </c>
      <c r="C63" s="37">
        <v>0.5708333333333333</v>
      </c>
      <c r="D63" t="s">
        <v>29</v>
      </c>
      <c r="E63" s="41" t="s">
        <v>67</v>
      </c>
      <c r="F63"/>
      <c r="G63" s="3" cm="1">
        <f t="array" ref="G63">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63" s="3" t="str">
        <f>IF(ch_table[[#This Row],[Subject 1]]&lt;&gt;"House rose", "",SUMIF(ch_table[Day], ch_table[[#This Row],[Day]], ch_table[Duration]))</f>
        <v/>
      </c>
      <c r="I63" s="40">
        <f>SUM(INDEX(ch_table[Duration],1):ch_table[[#This Row],[Duration]])</f>
        <v>1.8930555555555555</v>
      </c>
      <c r="J63" s="3" cm="1">
        <f t="array" ref="J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3" s="3" t="str" cm="1">
        <f t="array" ref="K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 s="3" t="str">
        <f>IF(ch_table[[#This Row],[Subject 1]]&lt;&gt;"House rose", "",SUMIF(ch_table[Day], ch_table[[#This Row],[Day]], ch_table[AAT]))</f>
        <v/>
      </c>
      <c r="M63" s="38">
        <f>SUM(INDEX(ch_table[AAT],1):ch_table[[#This Row],[AAT]])</f>
        <v>7.2222222222222299E-2</v>
      </c>
    </row>
    <row r="64" spans="1:13" x14ac:dyDescent="0.25">
      <c r="A64" s="42">
        <v>6</v>
      </c>
      <c r="B64" s="39">
        <v>44335</v>
      </c>
      <c r="C64" s="37">
        <v>0.60486111111111107</v>
      </c>
      <c r="D64" t="s">
        <v>31</v>
      </c>
      <c r="E64" s="41" t="s">
        <v>68</v>
      </c>
      <c r="F64"/>
      <c r="G64" s="3" cm="1">
        <f t="array" ref="G64">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64" s="3" t="str">
        <f>IF(ch_table[[#This Row],[Subject 1]]&lt;&gt;"House rose", "",SUMIF(ch_table[Day], ch_table[[#This Row],[Day]], ch_table[Duration]))</f>
        <v/>
      </c>
      <c r="I64" s="40">
        <f>SUM(INDEX(ch_table[Duration],1):ch_table[[#This Row],[Duration]])</f>
        <v>1.8972222222222221</v>
      </c>
      <c r="J64" s="3" cm="1">
        <f t="array" ref="J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 s="3" t="str" cm="1">
        <f t="array" ref="K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 s="3" t="str">
        <f>IF(ch_table[[#This Row],[Subject 1]]&lt;&gt;"House rose", "",SUMIF(ch_table[Day], ch_table[[#This Row],[Day]], ch_table[AAT]))</f>
        <v/>
      </c>
      <c r="M64" s="38">
        <f>SUM(INDEX(ch_table[AAT],1):ch_table[[#This Row],[AAT]])</f>
        <v>7.2222222222222299E-2</v>
      </c>
    </row>
    <row r="65" spans="1:13" x14ac:dyDescent="0.25">
      <c r="A65" s="42">
        <v>6</v>
      </c>
      <c r="B65" s="39">
        <v>44335</v>
      </c>
      <c r="C65" s="37">
        <v>0.60902777777777772</v>
      </c>
      <c r="D65" t="s">
        <v>16</v>
      </c>
      <c r="E65" s="41"/>
      <c r="F65"/>
      <c r="G65" s="3" cm="1">
        <f t="array" ref="G65">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65" s="3" t="str">
        <f>IF(ch_table[[#This Row],[Subject 1]]&lt;&gt;"House rose", "",SUMIF(ch_table[Day], ch_table[[#This Row],[Day]], ch_table[Duration]))</f>
        <v/>
      </c>
      <c r="I65" s="40">
        <f>SUM(INDEX(ch_table[Duration],1):ch_table[[#This Row],[Duration]])</f>
        <v>1.9</v>
      </c>
      <c r="J65" s="3" cm="1">
        <f t="array" ref="J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 s="3" t="str" cm="1">
        <f t="array" ref="K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 s="3" t="str">
        <f>IF(ch_table[[#This Row],[Subject 1]]&lt;&gt;"House rose", "",SUMIF(ch_table[Day], ch_table[[#This Row],[Day]], ch_table[AAT]))</f>
        <v/>
      </c>
      <c r="M65" s="38">
        <f>SUM(INDEX(ch_table[AAT],1):ch_table[[#This Row],[AAT]])</f>
        <v>7.2222222222222299E-2</v>
      </c>
    </row>
    <row r="66" spans="1:13" x14ac:dyDescent="0.25">
      <c r="A66" s="42">
        <v>6</v>
      </c>
      <c r="B66" s="39">
        <v>44335</v>
      </c>
      <c r="C66" s="37">
        <v>0.6118055555555556</v>
      </c>
      <c r="D66" t="s">
        <v>19</v>
      </c>
      <c r="E66" s="41" t="s">
        <v>69</v>
      </c>
      <c r="F66" t="s">
        <v>60</v>
      </c>
      <c r="G66" s="3" cm="1">
        <f t="array" ref="G66">IF(MIN(ROW(ch_table[[Day]:[AAT session total (cum.)]]))+ROWS(ch_table[[Day]:[AAT session total (cum.)]])-1=ROW(),"",IF(ch_table[[#This Row],[Subject 1]]="House rose","", IF(INDEX(ch_table[[#All],[Time]],ROW()+1)="","",(IF(INDEX(ch_table[[#All],[Time]],ROW()+1)&lt;ch_table[[#This Row],[Time]],INDEX(ch_table[[#All],[Time]],ROW()+1)+1,INDEX(ch_table[[#All],[Time]],ROW()+1))-ch_table[[#This Row],[Time]]))))</f>
        <v>0.20277777777777772</v>
      </c>
      <c r="H66" s="3" t="str">
        <f>IF(ch_table[[#This Row],[Subject 1]]&lt;&gt;"House rose", "",SUMIF(ch_table[Day], ch_table[[#This Row],[Day]], ch_table[Duration]))</f>
        <v/>
      </c>
      <c r="I66" s="40">
        <f>SUM(INDEX(ch_table[Duration],1):ch_table[[#This Row],[Duration]])</f>
        <v>2.1027777777777779</v>
      </c>
      <c r="J66" s="3" cm="1">
        <f t="array" ref="J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6" s="3" cm="1">
        <f t="array" ref="K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2.2916666666666696E-2</v>
      </c>
      <c r="L66" s="3" t="str">
        <f>IF(ch_table[[#This Row],[Subject 1]]&lt;&gt;"House rose", "",SUMIF(ch_table[Day], ch_table[[#This Row],[Day]], ch_table[AAT]))</f>
        <v/>
      </c>
      <c r="M66" s="38">
        <f>SUM(INDEX(ch_table[AAT],1):ch_table[[#This Row],[AAT]])</f>
        <v>9.5138888888888995E-2</v>
      </c>
    </row>
    <row r="67" spans="1:13" x14ac:dyDescent="0.25">
      <c r="A67" s="42">
        <v>6</v>
      </c>
      <c r="B67" s="39">
        <v>44335</v>
      </c>
      <c r="C67" s="37">
        <v>0.81458333333333333</v>
      </c>
      <c r="D67" t="s">
        <v>61</v>
      </c>
      <c r="E67" s="41" t="s">
        <v>70</v>
      </c>
      <c r="F67"/>
      <c r="G67" s="3" cm="1">
        <f t="array" ref="G6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7" s="3" t="str">
        <f>IF(ch_table[[#This Row],[Subject 1]]&lt;&gt;"House rose", "",SUMIF(ch_table[Day], ch_table[[#This Row],[Day]], ch_table[Duration]))</f>
        <v/>
      </c>
      <c r="I67" s="40">
        <f>SUM(INDEX(ch_table[Duration],1):ch_table[[#This Row],[Duration]])</f>
        <v>2.1034722222222224</v>
      </c>
      <c r="J67" s="3" cm="1">
        <f t="array" ref="J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7" s="3" cm="1">
        <f t="array" ref="K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67" s="3" t="str">
        <f>IF(ch_table[[#This Row],[Subject 1]]&lt;&gt;"House rose", "",SUMIF(ch_table[Day], ch_table[[#This Row],[Day]], ch_table[AAT]))</f>
        <v/>
      </c>
      <c r="M67" s="38">
        <f>SUM(INDEX(ch_table[AAT],1):ch_table[[#This Row],[AAT]])</f>
        <v>9.5833333333333437E-2</v>
      </c>
    </row>
    <row r="68" spans="1:13" ht="30" x14ac:dyDescent="0.25">
      <c r="A68" s="42">
        <v>6</v>
      </c>
      <c r="B68" s="39">
        <v>44335</v>
      </c>
      <c r="C68" s="37">
        <v>0.81527777777777777</v>
      </c>
      <c r="D68" t="s">
        <v>21</v>
      </c>
      <c r="E68" s="41" t="s">
        <v>71</v>
      </c>
      <c r="F68"/>
      <c r="G68" s="3" cm="1">
        <f t="array" ref="G68">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68" s="3" t="str">
        <f>IF(ch_table[[#This Row],[Subject 1]]&lt;&gt;"House rose", "",SUMIF(ch_table[Day], ch_table[[#This Row],[Day]], ch_table[Duration]))</f>
        <v/>
      </c>
      <c r="I68" s="40">
        <f>SUM(INDEX(ch_table[Duration],1):ch_table[[#This Row],[Duration]])</f>
        <v>2.125</v>
      </c>
      <c r="J68" s="3" cm="1">
        <f t="array" ref="J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8" s="3" cm="1">
        <f t="array" ref="K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2.1527777777777812E-2</v>
      </c>
      <c r="L68" s="3" t="str">
        <f>IF(ch_table[[#This Row],[Subject 1]]&lt;&gt;"House rose", "",SUMIF(ch_table[Day], ch_table[[#This Row],[Day]], ch_table[AAT]))</f>
        <v/>
      </c>
      <c r="M68" s="38">
        <f>SUM(INDEX(ch_table[AAT],1):ch_table[[#This Row],[AAT]])</f>
        <v>0.11736111111111125</v>
      </c>
    </row>
    <row r="69" spans="1:13" x14ac:dyDescent="0.25">
      <c r="A69" s="42">
        <v>6</v>
      </c>
      <c r="B69" s="39">
        <v>44335</v>
      </c>
      <c r="C69" s="37">
        <v>0.83680555555555558</v>
      </c>
      <c r="D69" t="s">
        <v>23</v>
      </c>
      <c r="E69" s="41"/>
      <c r="F69"/>
      <c r="G69" s="3" t="str" cm="1">
        <f t="array" ref="G69">IF(MIN(ROW(ch_table[[Day]:[AAT session total (cum.)]]))+ROWS(ch_table[[Day]:[AAT session total (cum.)]])-1=ROW(),"",IF(ch_table[[#This Row],[Subject 1]]="House rose","", IF(INDEX(ch_table[[#All],[Time]],ROW()+1)="","",(IF(INDEX(ch_table[[#All],[Time]],ROW()+1)&lt;ch_table[[#This Row],[Time]],INDEX(ch_table[[#All],[Time]],ROW()+1)+1,INDEX(ch_table[[#All],[Time]],ROW()+1))-ch_table[[#This Row],[Time]]))))</f>
        <v/>
      </c>
      <c r="H69" s="3">
        <f>IF(ch_table[[#This Row],[Subject 1]]&lt;&gt;"House rose", "",SUMIF(ch_table[Day], ch_table[[#This Row],[Day]], ch_table[Duration]))</f>
        <v>0.3576388888888889</v>
      </c>
      <c r="I69" s="40">
        <f>SUM(INDEX(ch_table[Duration],1):ch_table[[#This Row],[Duration]])</f>
        <v>2.125</v>
      </c>
      <c r="J69" s="3" cm="1">
        <f t="array" ref="J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 s="3" t="str" cm="1">
        <f t="array" ref="K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 s="3">
        <f>IF(ch_table[[#This Row],[Subject 1]]&lt;&gt;"House rose", "",SUMIF(ch_table[Day], ch_table[[#This Row],[Day]], ch_table[AAT]))</f>
        <v>4.5138888888888951E-2</v>
      </c>
      <c r="M69" s="38">
        <f>SUM(INDEX(ch_table[AAT],1):ch_table[[#This Row],[AAT]])</f>
        <v>0.11736111111111125</v>
      </c>
    </row>
    <row r="70" spans="1:13" x14ac:dyDescent="0.25">
      <c r="A70" s="42">
        <v>7</v>
      </c>
      <c r="B70" s="39">
        <v>44336</v>
      </c>
      <c r="C70" s="37">
        <v>0.39583333333333331</v>
      </c>
      <c r="D70" t="s">
        <v>24</v>
      </c>
      <c r="E70" s="41"/>
      <c r="F70"/>
      <c r="G70" s="3" cm="1">
        <f t="array" ref="G70">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70" s="3" t="str">
        <f>IF(ch_table[[#This Row],[Subject 1]]&lt;&gt;"House rose", "",SUMIF(ch_table[Day], ch_table[[#This Row],[Day]], ch_table[Duration]))</f>
        <v/>
      </c>
      <c r="I70" s="40">
        <f>SUM(INDEX(ch_table[Duration],1):ch_table[[#This Row],[Duration]])</f>
        <v>2.1270833333333332</v>
      </c>
      <c r="J70" s="3" cm="1">
        <f t="array" ref="J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0" s="3" t="str" cm="1">
        <f t="array" ref="K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 s="3" t="str">
        <f>IF(ch_table[[#This Row],[Subject 1]]&lt;&gt;"House rose", "",SUMIF(ch_table[Day], ch_table[[#This Row],[Day]], ch_table[AAT]))</f>
        <v/>
      </c>
      <c r="M70" s="38">
        <f>SUM(INDEX(ch_table[AAT],1):ch_table[[#This Row],[AAT]])</f>
        <v>0.11736111111111125</v>
      </c>
    </row>
    <row r="71" spans="1:13" ht="30" x14ac:dyDescent="0.25">
      <c r="A71" s="42">
        <v>7</v>
      </c>
      <c r="B71" s="39">
        <v>44336</v>
      </c>
      <c r="C71" s="37">
        <v>0.39791666666666659</v>
      </c>
      <c r="D71" t="s">
        <v>19</v>
      </c>
      <c r="E71" s="41" t="s">
        <v>72</v>
      </c>
      <c r="F71" t="s">
        <v>15</v>
      </c>
      <c r="G71" s="3" cm="1">
        <f t="array" ref="G71">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71" s="3" t="str">
        <f>IF(ch_table[[#This Row],[Subject 1]]&lt;&gt;"House rose", "",SUMIF(ch_table[Day], ch_table[[#This Row],[Day]], ch_table[Duration]))</f>
        <v/>
      </c>
      <c r="I71" s="40">
        <f>SUM(INDEX(ch_table[Duration],1):ch_table[[#This Row],[Duration]])</f>
        <v>2.1277777777777778</v>
      </c>
      <c r="J71" s="3" cm="1">
        <f t="array" ref="J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 s="3" t="str" cm="1">
        <f t="array" ref="K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 s="3" t="str">
        <f>IF(ch_table[[#This Row],[Subject 1]]&lt;&gt;"House rose", "",SUMIF(ch_table[Day], ch_table[[#This Row],[Day]], ch_table[AAT]))</f>
        <v/>
      </c>
      <c r="M71" s="38">
        <f>SUM(INDEX(ch_table[AAT],1):ch_table[[#This Row],[AAT]])</f>
        <v>0.11736111111111125</v>
      </c>
    </row>
    <row r="72" spans="1:13" x14ac:dyDescent="0.25">
      <c r="A72" s="42">
        <v>7</v>
      </c>
      <c r="B72" s="39">
        <v>44336</v>
      </c>
      <c r="C72" s="37">
        <v>0.39861111111111108</v>
      </c>
      <c r="D72" t="s">
        <v>44</v>
      </c>
      <c r="E72" s="41" t="s">
        <v>73</v>
      </c>
      <c r="F72"/>
      <c r="G72" s="3" cm="1">
        <f t="array" ref="G72">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72" s="3" t="str">
        <f>IF(ch_table[[#This Row],[Subject 1]]&lt;&gt;"House rose", "",SUMIF(ch_table[Day], ch_table[[#This Row],[Day]], ch_table[Duration]))</f>
        <v/>
      </c>
      <c r="I72" s="40">
        <f>SUM(INDEX(ch_table[Duration],1):ch_table[[#This Row],[Duration]])</f>
        <v>2.146527777777778</v>
      </c>
      <c r="J72" s="3" cm="1">
        <f t="array" ref="J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 s="3" t="str" cm="1">
        <f t="array" ref="K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 s="3" t="str">
        <f>IF(ch_table[[#This Row],[Subject 1]]&lt;&gt;"House rose", "",SUMIF(ch_table[Day], ch_table[[#This Row],[Day]], ch_table[AAT]))</f>
        <v/>
      </c>
      <c r="M72" s="38">
        <f>SUM(INDEX(ch_table[AAT],1):ch_table[[#This Row],[AAT]])</f>
        <v>0.11736111111111125</v>
      </c>
    </row>
    <row r="73" spans="1:13" x14ac:dyDescent="0.25">
      <c r="A73" s="42">
        <v>7</v>
      </c>
      <c r="B73" s="39">
        <v>44336</v>
      </c>
      <c r="C73" s="37">
        <v>0.41736111111111113</v>
      </c>
      <c r="D73" t="s">
        <v>53</v>
      </c>
      <c r="E73" s="41" t="s">
        <v>74</v>
      </c>
      <c r="F73"/>
      <c r="G73" s="3" cm="1">
        <f t="array" ref="G73">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73" s="3" t="str">
        <f>IF(ch_table[[#This Row],[Subject 1]]&lt;&gt;"House rose", "",SUMIF(ch_table[Day], ch_table[[#This Row],[Day]], ch_table[Duration]))</f>
        <v/>
      </c>
      <c r="I73" s="40">
        <f>SUM(INDEX(ch_table[Duration],1):ch_table[[#This Row],[Duration]])</f>
        <v>2.1527777777777781</v>
      </c>
      <c r="J73" s="3" cm="1">
        <f t="array" ref="J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3" s="3" t="str" cm="1">
        <f t="array" ref="K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 s="3" t="str">
        <f>IF(ch_table[[#This Row],[Subject 1]]&lt;&gt;"House rose", "",SUMIF(ch_table[Day], ch_table[[#This Row],[Day]], ch_table[AAT]))</f>
        <v/>
      </c>
      <c r="M73" s="38">
        <f>SUM(INDEX(ch_table[AAT],1):ch_table[[#This Row],[AAT]])</f>
        <v>0.11736111111111125</v>
      </c>
    </row>
    <row r="74" spans="1:13" x14ac:dyDescent="0.25">
      <c r="A74" s="42">
        <v>7</v>
      </c>
      <c r="B74" s="39">
        <v>44336</v>
      </c>
      <c r="C74" s="37">
        <v>0.4236111111111111</v>
      </c>
      <c r="D74" t="s">
        <v>44</v>
      </c>
      <c r="E74" s="41" t="s">
        <v>75</v>
      </c>
      <c r="F74"/>
      <c r="G74" s="3" cm="1">
        <f t="array" ref="G74">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74" s="3" t="str">
        <f>IF(ch_table[[#This Row],[Subject 1]]&lt;&gt;"House rose", "",SUMIF(ch_table[Day], ch_table[[#This Row],[Day]], ch_table[Duration]))</f>
        <v/>
      </c>
      <c r="I74" s="40">
        <f>SUM(INDEX(ch_table[Duration],1):ch_table[[#This Row],[Duration]])</f>
        <v>2.1687500000000002</v>
      </c>
      <c r="J74" s="3" cm="1">
        <f t="array" ref="J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4" s="3" t="str" cm="1">
        <f t="array" ref="K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 s="3" t="str">
        <f>IF(ch_table[[#This Row],[Subject 1]]&lt;&gt;"House rose", "",SUMIF(ch_table[Day], ch_table[[#This Row],[Day]], ch_table[AAT]))</f>
        <v/>
      </c>
      <c r="M74" s="38">
        <f>SUM(INDEX(ch_table[AAT],1):ch_table[[#This Row],[AAT]])</f>
        <v>0.11736111111111125</v>
      </c>
    </row>
    <row r="75" spans="1:13" x14ac:dyDescent="0.25">
      <c r="A75" s="42">
        <v>7</v>
      </c>
      <c r="B75" s="39">
        <v>44336</v>
      </c>
      <c r="C75" s="37">
        <v>0.43958333333333333</v>
      </c>
      <c r="D75" t="s">
        <v>16</v>
      </c>
      <c r="E75" s="41"/>
      <c r="F75"/>
      <c r="G75" s="3" cm="1">
        <f t="array" ref="G75">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75" s="3" t="str">
        <f>IF(ch_table[[#This Row],[Subject 1]]&lt;&gt;"House rose", "",SUMIF(ch_table[Day], ch_table[[#This Row],[Day]], ch_table[Duration]))</f>
        <v/>
      </c>
      <c r="I75" s="40">
        <f>SUM(INDEX(ch_table[Duration],1):ch_table[[#This Row],[Duration]])</f>
        <v>2.1708333333333334</v>
      </c>
      <c r="J75" s="3" cm="1">
        <f t="array" ref="J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5" s="3" t="str" cm="1">
        <f t="array" ref="K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 s="3" t="str">
        <f>IF(ch_table[[#This Row],[Subject 1]]&lt;&gt;"House rose", "",SUMIF(ch_table[Day], ch_table[[#This Row],[Day]], ch_table[AAT]))</f>
        <v/>
      </c>
      <c r="M75" s="38">
        <f>SUM(INDEX(ch_table[AAT],1):ch_table[[#This Row],[AAT]])</f>
        <v>0.11736111111111125</v>
      </c>
    </row>
    <row r="76" spans="1:13" x14ac:dyDescent="0.25">
      <c r="A76" s="42">
        <v>7</v>
      </c>
      <c r="B76" s="39">
        <v>44336</v>
      </c>
      <c r="C76" s="37">
        <v>0.44166666666666671</v>
      </c>
      <c r="D76" t="s">
        <v>35</v>
      </c>
      <c r="E76" s="41" t="s">
        <v>36</v>
      </c>
      <c r="F76"/>
      <c r="G76" s="3" cm="1">
        <f t="array" ref="G76">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76" s="3" t="str">
        <f>IF(ch_table[[#This Row],[Subject 1]]&lt;&gt;"House rose", "",SUMIF(ch_table[Day], ch_table[[#This Row],[Day]], ch_table[Duration]))</f>
        <v/>
      </c>
      <c r="I76" s="40">
        <f>SUM(INDEX(ch_table[Duration],1):ch_table[[#This Row],[Duration]])</f>
        <v>2.2131944444444445</v>
      </c>
      <c r="J76" s="3" cm="1">
        <f t="array" ref="J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 s="3" t="str" cm="1">
        <f t="array" ref="K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 s="3" t="str">
        <f>IF(ch_table[[#This Row],[Subject 1]]&lt;&gt;"House rose", "",SUMIF(ch_table[Day], ch_table[[#This Row],[Day]], ch_table[AAT]))</f>
        <v/>
      </c>
      <c r="M76" s="38">
        <f>SUM(INDEX(ch_table[AAT],1):ch_table[[#This Row],[AAT]])</f>
        <v>0.11736111111111125</v>
      </c>
    </row>
    <row r="77" spans="1:13" x14ac:dyDescent="0.25">
      <c r="A77" s="42">
        <v>7</v>
      </c>
      <c r="B77" s="39">
        <v>44336</v>
      </c>
      <c r="C77" s="37">
        <v>0.48402777777777778</v>
      </c>
      <c r="D77" t="s">
        <v>16</v>
      </c>
      <c r="E77" s="41"/>
      <c r="F77"/>
      <c r="G77" s="3" cm="1">
        <f t="array" ref="G7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7" s="3" t="str">
        <f>IF(ch_table[[#This Row],[Subject 1]]&lt;&gt;"House rose", "",SUMIF(ch_table[Day], ch_table[[#This Row],[Day]], ch_table[Duration]))</f>
        <v/>
      </c>
      <c r="I77" s="40">
        <f>SUM(INDEX(ch_table[Duration],1):ch_table[[#This Row],[Duration]])</f>
        <v>2.2152777777777777</v>
      </c>
      <c r="J77" s="3" cm="1">
        <f t="array" ref="J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7" s="3" t="str" cm="1">
        <f t="array" ref="K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 s="3" t="str">
        <f>IF(ch_table[[#This Row],[Subject 1]]&lt;&gt;"House rose", "",SUMIF(ch_table[Day], ch_table[[#This Row],[Day]], ch_table[AAT]))</f>
        <v/>
      </c>
      <c r="M77" s="38">
        <f>SUM(INDEX(ch_table[AAT],1):ch_table[[#This Row],[AAT]])</f>
        <v>0.11736111111111125</v>
      </c>
    </row>
    <row r="78" spans="1:13" ht="30" x14ac:dyDescent="0.25">
      <c r="A78" s="42">
        <v>7</v>
      </c>
      <c r="B78" s="39">
        <v>44336</v>
      </c>
      <c r="C78" s="37">
        <v>0.4861111111111111</v>
      </c>
      <c r="D78" t="s">
        <v>29</v>
      </c>
      <c r="E78" s="41" t="s">
        <v>76</v>
      </c>
      <c r="F78"/>
      <c r="G78" s="3" cm="1">
        <f t="array" ref="G78">IF(MIN(ROW(ch_table[[Day]:[AAT session total (cum.)]]))+ROWS(ch_table[[Day]:[AAT session total (cum.)]])-1=ROW(),"",IF(ch_table[[#This Row],[Subject 1]]="House rose","", IF(INDEX(ch_table[[#All],[Time]],ROW()+1)="","",(IF(INDEX(ch_table[[#All],[Time]],ROW()+1)&lt;ch_table[[#This Row],[Time]],INDEX(ch_table[[#All],[Time]],ROW()+1)+1,INDEX(ch_table[[#All],[Time]],ROW()+1))-ch_table[[#This Row],[Time]]))))</f>
        <v>4.3750000000000011E-2</v>
      </c>
      <c r="H78" s="3" t="str">
        <f>IF(ch_table[[#This Row],[Subject 1]]&lt;&gt;"House rose", "",SUMIF(ch_table[Day], ch_table[[#This Row],[Day]], ch_table[Duration]))</f>
        <v/>
      </c>
      <c r="I78" s="40">
        <f>SUM(INDEX(ch_table[Duration],1):ch_table[[#This Row],[Duration]])</f>
        <v>2.2590277777777779</v>
      </c>
      <c r="J78" s="3" cm="1">
        <f t="array" ref="J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8" s="3" t="str" cm="1">
        <f t="array" ref="K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 s="3" t="str">
        <f>IF(ch_table[[#This Row],[Subject 1]]&lt;&gt;"House rose", "",SUMIF(ch_table[Day], ch_table[[#This Row],[Day]], ch_table[AAT]))</f>
        <v/>
      </c>
      <c r="M78" s="38">
        <f>SUM(INDEX(ch_table[AAT],1):ch_table[[#This Row],[AAT]])</f>
        <v>0.11736111111111125</v>
      </c>
    </row>
    <row r="79" spans="1:13" x14ac:dyDescent="0.25">
      <c r="A79" s="42">
        <v>7</v>
      </c>
      <c r="B79" s="39">
        <v>44336</v>
      </c>
      <c r="C79" s="37">
        <v>0.52986111111111112</v>
      </c>
      <c r="D79" t="s">
        <v>16</v>
      </c>
      <c r="E79" s="41"/>
      <c r="F79"/>
      <c r="G79" s="3" cm="1">
        <f t="array" ref="G7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9" s="3" t="str">
        <f>IF(ch_table[[#This Row],[Subject 1]]&lt;&gt;"House rose", "",SUMIF(ch_table[Day], ch_table[[#This Row],[Day]], ch_table[Duration]))</f>
        <v/>
      </c>
      <c r="I79" s="40">
        <f>SUM(INDEX(ch_table[Duration],1):ch_table[[#This Row],[Duration]])</f>
        <v>2.2611111111111111</v>
      </c>
      <c r="J79" s="3" cm="1">
        <f t="array" ref="J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9" s="3" t="str" cm="1">
        <f t="array" ref="K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 s="3" t="str">
        <f>IF(ch_table[[#This Row],[Subject 1]]&lt;&gt;"House rose", "",SUMIF(ch_table[Day], ch_table[[#This Row],[Day]], ch_table[AAT]))</f>
        <v/>
      </c>
      <c r="M79" s="38">
        <f>SUM(INDEX(ch_table[AAT],1):ch_table[[#This Row],[AAT]])</f>
        <v>0.11736111111111125</v>
      </c>
    </row>
    <row r="80" spans="1:13" x14ac:dyDescent="0.25">
      <c r="A80" s="42">
        <v>7</v>
      </c>
      <c r="B80" s="39">
        <v>44336</v>
      </c>
      <c r="C80" s="37">
        <v>0.53194444444444444</v>
      </c>
      <c r="D80" t="s">
        <v>77</v>
      </c>
      <c r="E80" s="41" t="s">
        <v>78</v>
      </c>
      <c r="F80"/>
      <c r="G80" s="3" cm="1">
        <f t="array" ref="G80">IF(MIN(ROW(ch_table[[Day]:[AAT session total (cum.)]]))+ROWS(ch_table[[Day]:[AAT session total (cum.)]])-1=ROW(),"",IF(ch_table[[#This Row],[Subject 1]]="House rose","", IF(INDEX(ch_table[[#All],[Time]],ROW()+1)="","",(IF(INDEX(ch_table[[#All],[Time]],ROW()+1)&lt;ch_table[[#This Row],[Time]],INDEX(ch_table[[#All],[Time]],ROW()+1)+1,INDEX(ch_table[[#All],[Time]],ROW()+1))-ch_table[[#This Row],[Time]]))))</f>
        <v>0.1479166666666667</v>
      </c>
      <c r="H80" s="3" t="str">
        <f>IF(ch_table[[#This Row],[Subject 1]]&lt;&gt;"House rose", "",SUMIF(ch_table[Day], ch_table[[#This Row],[Day]], ch_table[Duration]))</f>
        <v/>
      </c>
      <c r="I80" s="40">
        <f>SUM(INDEX(ch_table[Duration],1):ch_table[[#This Row],[Duration]])</f>
        <v>2.4090277777777778</v>
      </c>
      <c r="J80" s="3" cm="1">
        <f t="array" ref="J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 s="3" t="str" cm="1">
        <f t="array" ref="K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 s="3" t="str">
        <f>IF(ch_table[[#This Row],[Subject 1]]&lt;&gt;"House rose", "",SUMIF(ch_table[Day], ch_table[[#This Row],[Day]], ch_table[AAT]))</f>
        <v/>
      </c>
      <c r="M80" s="38">
        <f>SUM(INDEX(ch_table[AAT],1):ch_table[[#This Row],[AAT]])</f>
        <v>0.11736111111111125</v>
      </c>
    </row>
    <row r="81" spans="1:13" ht="30" x14ac:dyDescent="0.25">
      <c r="A81" s="42">
        <v>7</v>
      </c>
      <c r="B81" s="39">
        <v>44336</v>
      </c>
      <c r="C81" s="37">
        <v>0.67986111111111114</v>
      </c>
      <c r="D81" t="s">
        <v>21</v>
      </c>
      <c r="E81" s="41" t="s">
        <v>79</v>
      </c>
      <c r="F81"/>
      <c r="G81" s="3" cm="1">
        <f t="array" ref="G81">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81" s="3" t="str">
        <f>IF(ch_table[[#This Row],[Subject 1]]&lt;&gt;"House rose", "",SUMIF(ch_table[Day], ch_table[[#This Row],[Day]], ch_table[Duration]))</f>
        <v/>
      </c>
      <c r="I81" s="40">
        <f>SUM(INDEX(ch_table[Duration],1):ch_table[[#This Row],[Duration]])</f>
        <v>2.4375</v>
      </c>
      <c r="J81" s="3" cm="1">
        <f t="array" ref="J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 s="3" t="str" cm="1">
        <f t="array" ref="K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 s="3" t="str">
        <f>IF(ch_table[[#This Row],[Subject 1]]&lt;&gt;"House rose", "",SUMIF(ch_table[Day], ch_table[[#This Row],[Day]], ch_table[AAT]))</f>
        <v/>
      </c>
      <c r="M81" s="38">
        <f>SUM(INDEX(ch_table[AAT],1):ch_table[[#This Row],[AAT]])</f>
        <v>0.11736111111111125</v>
      </c>
    </row>
    <row r="82" spans="1:13" x14ac:dyDescent="0.25">
      <c r="A82" s="42">
        <v>7</v>
      </c>
      <c r="B82" s="39">
        <v>44336</v>
      </c>
      <c r="C82" s="37">
        <v>0.70833333333333337</v>
      </c>
      <c r="D82" t="s">
        <v>23</v>
      </c>
      <c r="E82" s="41"/>
      <c r="F82"/>
      <c r="G82" s="3" t="str" cm="1">
        <f t="array" ref="G82">IF(MIN(ROW(ch_table[[Day]:[AAT session total (cum.)]]))+ROWS(ch_table[[Day]:[AAT session total (cum.)]])-1=ROW(),"",IF(ch_table[[#This Row],[Subject 1]]="House rose","", IF(INDEX(ch_table[[#All],[Time]],ROW()+1)="","",(IF(INDEX(ch_table[[#All],[Time]],ROW()+1)&lt;ch_table[[#This Row],[Time]],INDEX(ch_table[[#All],[Time]],ROW()+1)+1,INDEX(ch_table[[#All],[Time]],ROW()+1))-ch_table[[#This Row],[Time]]))))</f>
        <v/>
      </c>
      <c r="H82" s="3">
        <f>IF(ch_table[[#This Row],[Subject 1]]&lt;&gt;"House rose", "",SUMIF(ch_table[Day], ch_table[[#This Row],[Day]], ch_table[Duration]))</f>
        <v>0.31250000000000006</v>
      </c>
      <c r="I82" s="40">
        <f>SUM(INDEX(ch_table[Duration],1):ch_table[[#This Row],[Duration]])</f>
        <v>2.4375</v>
      </c>
      <c r="J82" s="3" cm="1">
        <f t="array" ref="J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2" s="3" t="str" cm="1">
        <f t="array" ref="K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 s="3">
        <f>IF(ch_table[[#This Row],[Subject 1]]&lt;&gt;"House rose", "",SUMIF(ch_table[Day], ch_table[[#This Row],[Day]], ch_table[AAT]))</f>
        <v>0</v>
      </c>
      <c r="M82" s="38">
        <f>SUM(INDEX(ch_table[AAT],1):ch_table[[#This Row],[AAT]])</f>
        <v>0.11736111111111125</v>
      </c>
    </row>
    <row r="83" spans="1:13" x14ac:dyDescent="0.25">
      <c r="A83" s="42">
        <v>8</v>
      </c>
      <c r="B83" s="39">
        <v>44340</v>
      </c>
      <c r="C83" s="37">
        <v>0.60416666666666663</v>
      </c>
      <c r="D83" t="s">
        <v>24</v>
      </c>
      <c r="E83" s="41"/>
      <c r="F83"/>
      <c r="G83" s="3" cm="1">
        <f t="array" ref="G8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83" s="3" t="str">
        <f>IF(ch_table[[#This Row],[Subject 1]]&lt;&gt;"House rose", "",SUMIF(ch_table[Day], ch_table[[#This Row],[Day]], ch_table[Duration]))</f>
        <v/>
      </c>
      <c r="I83" s="40">
        <f>SUM(INDEX(ch_table[Duration],1):ch_table[[#This Row],[Duration]])</f>
        <v>2.4395833333333332</v>
      </c>
      <c r="J83" s="3" cm="1">
        <f t="array" ref="J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 s="3" t="str" cm="1">
        <f t="array" ref="K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 s="3" t="str">
        <f>IF(ch_table[[#This Row],[Subject 1]]&lt;&gt;"House rose", "",SUMIF(ch_table[Day], ch_table[[#This Row],[Day]], ch_table[AAT]))</f>
        <v/>
      </c>
      <c r="M83" s="38">
        <f>SUM(INDEX(ch_table[AAT],1):ch_table[[#This Row],[AAT]])</f>
        <v>0.11736111111111125</v>
      </c>
    </row>
    <row r="84" spans="1:13" x14ac:dyDescent="0.25">
      <c r="A84" s="42">
        <v>8</v>
      </c>
      <c r="B84" s="39">
        <v>44340</v>
      </c>
      <c r="C84" s="37">
        <v>0.60624999999999996</v>
      </c>
      <c r="D84" t="s">
        <v>44</v>
      </c>
      <c r="E84" s="41" t="s">
        <v>80</v>
      </c>
      <c r="F84"/>
      <c r="G84" s="3" cm="1">
        <f t="array" ref="G84">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84" s="3" t="str">
        <f>IF(ch_table[[#This Row],[Subject 1]]&lt;&gt;"House rose", "",SUMIF(ch_table[Day], ch_table[[#This Row],[Day]], ch_table[Duration]))</f>
        <v/>
      </c>
      <c r="I84" s="40">
        <f>SUM(INDEX(ch_table[Duration],1):ch_table[[#This Row],[Duration]])</f>
        <v>2.46875</v>
      </c>
      <c r="J84" s="3" cm="1">
        <f t="array" ref="J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4" s="3" t="str" cm="1">
        <f t="array" ref="K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 s="3" t="str">
        <f>IF(ch_table[[#This Row],[Subject 1]]&lt;&gt;"House rose", "",SUMIF(ch_table[Day], ch_table[[#This Row],[Day]], ch_table[AAT]))</f>
        <v/>
      </c>
      <c r="M84" s="38">
        <f>SUM(INDEX(ch_table[AAT],1):ch_table[[#This Row],[AAT]])</f>
        <v>0.11736111111111125</v>
      </c>
    </row>
    <row r="85" spans="1:13" x14ac:dyDescent="0.25">
      <c r="A85" s="42">
        <v>8</v>
      </c>
      <c r="B85" s="39">
        <v>44340</v>
      </c>
      <c r="C85" s="37">
        <v>0.63541666666666663</v>
      </c>
      <c r="D85" t="s">
        <v>53</v>
      </c>
      <c r="E85" s="41" t="s">
        <v>80</v>
      </c>
      <c r="F85"/>
      <c r="G85" s="3" cm="1">
        <f t="array" ref="G85">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85" s="3" t="str">
        <f>IF(ch_table[[#This Row],[Subject 1]]&lt;&gt;"House rose", "",SUMIF(ch_table[Day], ch_table[[#This Row],[Day]], ch_table[Duration]))</f>
        <v/>
      </c>
      <c r="I85" s="40">
        <f>SUM(INDEX(ch_table[Duration],1):ch_table[[#This Row],[Duration]])</f>
        <v>2.479166666666667</v>
      </c>
      <c r="J85" s="3" cm="1">
        <f t="array" ref="J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5" s="3" t="str" cm="1">
        <f t="array" ref="K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 s="3" t="str">
        <f>IF(ch_table[[#This Row],[Subject 1]]&lt;&gt;"House rose", "",SUMIF(ch_table[Day], ch_table[[#This Row],[Day]], ch_table[AAT]))</f>
        <v/>
      </c>
      <c r="M85" s="38">
        <f>SUM(INDEX(ch_table[AAT],1):ch_table[[#This Row],[AAT]])</f>
        <v>0.11736111111111125</v>
      </c>
    </row>
    <row r="86" spans="1:13" x14ac:dyDescent="0.25">
      <c r="A86" s="42">
        <v>8</v>
      </c>
      <c r="B86" s="39">
        <v>44340</v>
      </c>
      <c r="C86" s="37">
        <v>0.64583333333333337</v>
      </c>
      <c r="D86" t="s">
        <v>16</v>
      </c>
      <c r="E86" s="41"/>
      <c r="F86"/>
      <c r="G86" s="3" cm="1">
        <f t="array" ref="G8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86" s="3" t="str">
        <f>IF(ch_table[[#This Row],[Subject 1]]&lt;&gt;"House rose", "",SUMIF(ch_table[Day], ch_table[[#This Row],[Day]], ch_table[Duration]))</f>
        <v/>
      </c>
      <c r="I86" s="40">
        <f>SUM(INDEX(ch_table[Duration],1):ch_table[[#This Row],[Duration]])</f>
        <v>2.4812500000000002</v>
      </c>
      <c r="J86" s="3" cm="1">
        <f t="array" ref="J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6" s="3" t="str" cm="1">
        <f t="array" ref="K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 s="3" t="str">
        <f>IF(ch_table[[#This Row],[Subject 1]]&lt;&gt;"House rose", "",SUMIF(ch_table[Day], ch_table[[#This Row],[Day]], ch_table[AAT]))</f>
        <v/>
      </c>
      <c r="M86" s="38">
        <f>SUM(INDEX(ch_table[AAT],1):ch_table[[#This Row],[AAT]])</f>
        <v>0.11736111111111125</v>
      </c>
    </row>
    <row r="87" spans="1:13" ht="45" x14ac:dyDescent="0.25">
      <c r="A87" s="42">
        <v>8</v>
      </c>
      <c r="B87" s="39">
        <v>44340</v>
      </c>
      <c r="C87" s="37">
        <v>0.6479166666666667</v>
      </c>
      <c r="D87" t="s">
        <v>81</v>
      </c>
      <c r="E87" s="41" t="s">
        <v>82</v>
      </c>
      <c r="F87"/>
      <c r="G87" s="3" cm="1">
        <f t="array" ref="G87">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87" s="3" t="str">
        <f>IF(ch_table[[#This Row],[Subject 1]]&lt;&gt;"House rose", "",SUMIF(ch_table[Day], ch_table[[#This Row],[Day]], ch_table[Duration]))</f>
        <v/>
      </c>
      <c r="I87" s="40">
        <f>SUM(INDEX(ch_table[Duration],1):ch_table[[#This Row],[Duration]])</f>
        <v>2.5159722222222225</v>
      </c>
      <c r="J87" s="3" cm="1">
        <f t="array" ref="J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 s="3" t="str" cm="1">
        <f t="array" ref="K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 s="3" t="str">
        <f>IF(ch_table[[#This Row],[Subject 1]]&lt;&gt;"House rose", "",SUMIF(ch_table[Day], ch_table[[#This Row],[Day]], ch_table[AAT]))</f>
        <v/>
      </c>
      <c r="M87" s="38">
        <f>SUM(INDEX(ch_table[AAT],1):ch_table[[#This Row],[AAT]])</f>
        <v>0.11736111111111125</v>
      </c>
    </row>
    <row r="88" spans="1:13" x14ac:dyDescent="0.25">
      <c r="A88" s="42">
        <v>8</v>
      </c>
      <c r="B88" s="39">
        <v>44340</v>
      </c>
      <c r="C88" s="37">
        <v>0.68263888888888891</v>
      </c>
      <c r="D88" t="s">
        <v>16</v>
      </c>
      <c r="E88" s="41"/>
      <c r="F88"/>
      <c r="G88" s="3" cm="1">
        <f t="array" ref="G8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88" s="3" t="str">
        <f>IF(ch_table[[#This Row],[Subject 1]]&lt;&gt;"House rose", "",SUMIF(ch_table[Day], ch_table[[#This Row],[Day]], ch_table[Duration]))</f>
        <v/>
      </c>
      <c r="I88" s="40">
        <f>SUM(INDEX(ch_table[Duration],1):ch_table[[#This Row],[Duration]])</f>
        <v>2.5180555555555557</v>
      </c>
      <c r="J88" s="3" cm="1">
        <f t="array" ref="J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8" s="3" t="str" cm="1">
        <f t="array" ref="K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 s="3" t="str">
        <f>IF(ch_table[[#This Row],[Subject 1]]&lt;&gt;"House rose", "",SUMIF(ch_table[Day], ch_table[[#This Row],[Day]], ch_table[AAT]))</f>
        <v/>
      </c>
      <c r="M88" s="38">
        <f>SUM(INDEX(ch_table[AAT],1):ch_table[[#This Row],[AAT]])</f>
        <v>0.11736111111111125</v>
      </c>
    </row>
    <row r="89" spans="1:13" ht="45" x14ac:dyDescent="0.25">
      <c r="A89" s="42">
        <v>8</v>
      </c>
      <c r="B89" s="39">
        <v>44340</v>
      </c>
      <c r="C89" s="37">
        <v>0.68472222222222223</v>
      </c>
      <c r="D89" t="s">
        <v>27</v>
      </c>
      <c r="E89" s="41" t="s">
        <v>83</v>
      </c>
      <c r="F89"/>
      <c r="G89" s="3" cm="1">
        <f t="array" ref="G89">IF(MIN(ROW(ch_table[[Day]:[AAT session total (cum.)]]))+ROWS(ch_table[[Day]:[AAT session total (cum.)]])-1=ROW(),"",IF(ch_table[[#This Row],[Subject 1]]="House rose","", IF(INDEX(ch_table[[#All],[Time]],ROW()+1)="","",(IF(INDEX(ch_table[[#All],[Time]],ROW()+1)&lt;ch_table[[#This Row],[Time]],INDEX(ch_table[[#All],[Time]],ROW()+1)+1,INDEX(ch_table[[#All],[Time]],ROW()+1))-ch_table[[#This Row],[Time]]))))</f>
        <v>3.125E-2</v>
      </c>
      <c r="H89" s="3" t="str">
        <f>IF(ch_table[[#This Row],[Subject 1]]&lt;&gt;"House rose", "",SUMIF(ch_table[Day], ch_table[[#This Row],[Day]], ch_table[Duration]))</f>
        <v/>
      </c>
      <c r="I89" s="40">
        <f>SUM(INDEX(ch_table[Duration],1):ch_table[[#This Row],[Duration]])</f>
        <v>2.5493055555555557</v>
      </c>
      <c r="J89" s="3" cm="1">
        <f t="array" ref="J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9" s="3" t="str" cm="1">
        <f t="array" ref="K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 s="3" t="str">
        <f>IF(ch_table[[#This Row],[Subject 1]]&lt;&gt;"House rose", "",SUMIF(ch_table[Day], ch_table[[#This Row],[Day]], ch_table[AAT]))</f>
        <v/>
      </c>
      <c r="M89" s="38">
        <f>SUM(INDEX(ch_table[AAT],1):ch_table[[#This Row],[AAT]])</f>
        <v>0.11736111111111125</v>
      </c>
    </row>
    <row r="90" spans="1:13" x14ac:dyDescent="0.25">
      <c r="A90" s="42">
        <v>8</v>
      </c>
      <c r="B90" s="39">
        <v>44340</v>
      </c>
      <c r="C90" s="37">
        <v>0.71597222222222223</v>
      </c>
      <c r="D90" t="s">
        <v>16</v>
      </c>
      <c r="E90" s="41"/>
      <c r="F90"/>
      <c r="G90" s="3" cm="1">
        <f t="array" ref="G9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90" s="3" t="str">
        <f>IF(ch_table[[#This Row],[Subject 1]]&lt;&gt;"House rose", "",SUMIF(ch_table[Day], ch_table[[#This Row],[Day]], ch_table[Duration]))</f>
        <v/>
      </c>
      <c r="I90" s="40">
        <f>SUM(INDEX(ch_table[Duration],1):ch_table[[#This Row],[Duration]])</f>
        <v>2.5513888888888889</v>
      </c>
      <c r="J90" s="3" cm="1">
        <f t="array" ref="J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0" s="3" t="str" cm="1">
        <f t="array" ref="K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 s="3" t="str">
        <f>IF(ch_table[[#This Row],[Subject 1]]&lt;&gt;"House rose", "",SUMIF(ch_table[Day], ch_table[[#This Row],[Day]], ch_table[AAT]))</f>
        <v/>
      </c>
      <c r="M90" s="38">
        <f>SUM(INDEX(ch_table[AAT],1):ch_table[[#This Row],[AAT]])</f>
        <v>0.11736111111111125</v>
      </c>
    </row>
    <row r="91" spans="1:13" ht="60" x14ac:dyDescent="0.25">
      <c r="A91" s="42">
        <v>8</v>
      </c>
      <c r="B91" s="39">
        <v>44340</v>
      </c>
      <c r="C91" s="37">
        <v>0.71805555555555556</v>
      </c>
      <c r="D91" t="s">
        <v>27</v>
      </c>
      <c r="E91" s="41" t="s">
        <v>84</v>
      </c>
      <c r="F91"/>
      <c r="G91" s="3" cm="1">
        <f t="array" ref="G91">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91" s="3" t="str">
        <f>IF(ch_table[[#This Row],[Subject 1]]&lt;&gt;"House rose", "",SUMIF(ch_table[Day], ch_table[[#This Row],[Day]], ch_table[Duration]))</f>
        <v/>
      </c>
      <c r="I91" s="40">
        <f>SUM(INDEX(ch_table[Duration],1):ch_table[[#This Row],[Duration]])</f>
        <v>2.5715277777777779</v>
      </c>
      <c r="J91" s="3" cm="1">
        <f t="array" ref="J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1" s="3" t="str" cm="1">
        <f t="array" ref="K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 s="3" t="str">
        <f>IF(ch_table[[#This Row],[Subject 1]]&lt;&gt;"House rose", "",SUMIF(ch_table[Day], ch_table[[#This Row],[Day]], ch_table[AAT]))</f>
        <v/>
      </c>
      <c r="M91" s="38">
        <f>SUM(INDEX(ch_table[AAT],1):ch_table[[#This Row],[AAT]])</f>
        <v>0.11736111111111125</v>
      </c>
    </row>
    <row r="92" spans="1:13" x14ac:dyDescent="0.25">
      <c r="A92" s="42">
        <v>8</v>
      </c>
      <c r="B92" s="39">
        <v>44340</v>
      </c>
      <c r="C92" s="37">
        <v>0.73819444444444449</v>
      </c>
      <c r="D92" t="s">
        <v>16</v>
      </c>
      <c r="E92" s="41"/>
      <c r="F92"/>
      <c r="G92" s="3" cm="1">
        <f t="array" ref="G9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92" s="3" t="str">
        <f>IF(ch_table[[#This Row],[Subject 1]]&lt;&gt;"House rose", "",SUMIF(ch_table[Day], ch_table[[#This Row],[Day]], ch_table[Duration]))</f>
        <v/>
      </c>
      <c r="I92" s="40">
        <f>SUM(INDEX(ch_table[Duration],1):ch_table[[#This Row],[Duration]])</f>
        <v>2.572916666666667</v>
      </c>
      <c r="J92" s="3" cm="1">
        <f t="array" ref="J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 s="3" t="str" cm="1">
        <f t="array" ref="K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 s="3" t="str">
        <f>IF(ch_table[[#This Row],[Subject 1]]&lt;&gt;"House rose", "",SUMIF(ch_table[Day], ch_table[[#This Row],[Day]], ch_table[AAT]))</f>
        <v/>
      </c>
      <c r="M92" s="38">
        <f>SUM(INDEX(ch_table[AAT],1):ch_table[[#This Row],[AAT]])</f>
        <v>0.11736111111111125</v>
      </c>
    </row>
    <row r="93" spans="1:13" x14ac:dyDescent="0.25">
      <c r="A93" s="42">
        <v>8</v>
      </c>
      <c r="B93" s="39">
        <v>44340</v>
      </c>
      <c r="C93" s="37">
        <v>0.73958333333333337</v>
      </c>
      <c r="D93" t="s">
        <v>85</v>
      </c>
      <c r="E93" s="41" t="s">
        <v>86</v>
      </c>
      <c r="F93" t="s">
        <v>60</v>
      </c>
      <c r="G93" s="3" cm="1">
        <f t="array" ref="G93">IF(MIN(ROW(ch_table[[Day]:[AAT session total (cum.)]]))+ROWS(ch_table[[Day]:[AAT session total (cum.)]])-1=ROW(),"",IF(ch_table[[#This Row],[Subject 1]]="House rose","", IF(INDEX(ch_table[[#All],[Time]],ROW()+1)="","",(IF(INDEX(ch_table[[#All],[Time]],ROW()+1)&lt;ch_table[[#This Row],[Time]],INDEX(ch_table[[#All],[Time]],ROW()+1)+1,INDEX(ch_table[[#All],[Time]],ROW()+1))-ch_table[[#This Row],[Time]]))))</f>
        <v>0.1909722222222221</v>
      </c>
      <c r="H93" s="3" t="str">
        <f>IF(ch_table[[#This Row],[Subject 1]]&lt;&gt;"House rose", "",SUMIF(ch_table[Day], ch_table[[#This Row],[Day]], ch_table[Duration]))</f>
        <v/>
      </c>
      <c r="I93" s="40">
        <f>SUM(INDEX(ch_table[Duration],1):ch_table[[#This Row],[Duration]])</f>
        <v>2.7638888888888893</v>
      </c>
      <c r="J93" s="3" cm="1">
        <f t="array" ref="J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3" s="3" cm="1">
        <f t="array" ref="K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93" s="3" t="str">
        <f>IF(ch_table[[#This Row],[Subject 1]]&lt;&gt;"House rose", "",SUMIF(ch_table[Day], ch_table[[#This Row],[Day]], ch_table[AAT]))</f>
        <v/>
      </c>
      <c r="M93" s="38">
        <f>SUM(INDEX(ch_table[AAT],1):ch_table[[#This Row],[AAT]])</f>
        <v>0.13125000000000009</v>
      </c>
    </row>
    <row r="94" spans="1:13" x14ac:dyDescent="0.25">
      <c r="A94" s="42">
        <v>8</v>
      </c>
      <c r="B94" s="39">
        <v>44340</v>
      </c>
      <c r="C94" s="3">
        <v>0.93055555555555547</v>
      </c>
      <c r="D94" s="7" t="s">
        <v>87</v>
      </c>
      <c r="E94" s="8" t="s">
        <v>86</v>
      </c>
      <c r="G94" s="3" cm="1">
        <f t="array" ref="G94">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94" s="3" t="str">
        <f>IF(ch_table[[#This Row],[Subject 1]]&lt;&gt;"House rose", "",SUMIF(ch_table[Day], ch_table[[#This Row],[Day]], ch_table[Duration]))</f>
        <v/>
      </c>
      <c r="I94" s="40">
        <f>SUM(INDEX(ch_table[Duration],1):ch_table[[#This Row],[Duration]])</f>
        <v>2.7777777777777781</v>
      </c>
      <c r="J94" s="3" cm="1">
        <f t="array" ref="J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 s="3" cm="1">
        <f t="array" ref="K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1.3888888888888951E-2</v>
      </c>
      <c r="L94" s="3" t="str">
        <f>IF(ch_table[[#This Row],[Subject 1]]&lt;&gt;"House rose", "",SUMIF(ch_table[Day], ch_table[[#This Row],[Day]], ch_table[AAT]))</f>
        <v/>
      </c>
      <c r="M94" s="38">
        <f>SUM(INDEX(ch_table[AAT],1):ch_table[[#This Row],[AAT]])</f>
        <v>0.14513888888888904</v>
      </c>
    </row>
    <row r="95" spans="1:13" x14ac:dyDescent="0.25">
      <c r="A95" s="42">
        <v>8</v>
      </c>
      <c r="B95" s="39">
        <v>44340</v>
      </c>
      <c r="C95" s="37">
        <v>0.94444444444444442</v>
      </c>
      <c r="D95" t="s">
        <v>40</v>
      </c>
      <c r="E95" s="41" t="s">
        <v>88</v>
      </c>
      <c r="F95"/>
      <c r="G95" s="3" cm="1">
        <f t="array" ref="G95">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95" s="3" t="str">
        <f>IF(ch_table[[#This Row],[Subject 1]]&lt;&gt;"House rose", "",SUMIF(ch_table[Day], ch_table[[#This Row],[Day]], ch_table[Duration]))</f>
        <v/>
      </c>
      <c r="I95" s="40">
        <f>SUM(INDEX(ch_table[Duration],1):ch_table[[#This Row],[Duration]])</f>
        <v>2.7930555555555561</v>
      </c>
      <c r="J95" s="3" cm="1">
        <f t="array" ref="J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5" s="3" cm="1">
        <f t="array" ref="K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95" s="3" t="str">
        <f>IF(ch_table[[#This Row],[Subject 1]]&lt;&gt;"House rose", "",SUMIF(ch_table[Day], ch_table[[#This Row],[Day]], ch_table[AAT]))</f>
        <v/>
      </c>
      <c r="M95" s="38">
        <f>SUM(INDEX(ch_table[AAT],1):ch_table[[#This Row],[AAT]])</f>
        <v>0.16041666666666687</v>
      </c>
    </row>
    <row r="96" spans="1:13" x14ac:dyDescent="0.25">
      <c r="A96" s="42">
        <v>8</v>
      </c>
      <c r="B96" s="39">
        <v>44340</v>
      </c>
      <c r="C96" s="37">
        <v>0.95972222222222225</v>
      </c>
      <c r="D96" t="s">
        <v>23</v>
      </c>
      <c r="E96" s="41"/>
      <c r="F96"/>
      <c r="G96" s="3" t="str" cm="1">
        <f t="array" ref="G96">IF(MIN(ROW(ch_table[[Day]:[AAT session total (cum.)]]))+ROWS(ch_table[[Day]:[AAT session total (cum.)]])-1=ROW(),"",IF(ch_table[[#This Row],[Subject 1]]="House rose","", IF(INDEX(ch_table[[#All],[Time]],ROW()+1)="","",(IF(INDEX(ch_table[[#All],[Time]],ROW()+1)&lt;ch_table[[#This Row],[Time]],INDEX(ch_table[[#All],[Time]],ROW()+1)+1,INDEX(ch_table[[#All],[Time]],ROW()+1))-ch_table[[#This Row],[Time]]))))</f>
        <v/>
      </c>
      <c r="H96" s="3">
        <f>IF(ch_table[[#This Row],[Subject 1]]&lt;&gt;"House rose", "",SUMIF(ch_table[Day], ch_table[[#This Row],[Day]], ch_table[Duration]))</f>
        <v>0.35555555555555562</v>
      </c>
      <c r="I96" s="40">
        <f>SUM(INDEX(ch_table[Duration],1):ch_table[[#This Row],[Duration]])</f>
        <v>2.7930555555555561</v>
      </c>
      <c r="J96" s="3" cm="1">
        <f t="array" ref="J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6" s="3" t="str" cm="1">
        <f t="array" ref="K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 s="3">
        <f>IF(ch_table[[#This Row],[Subject 1]]&lt;&gt;"House rose", "",SUMIF(ch_table[Day], ch_table[[#This Row],[Day]], ch_table[AAT]))</f>
        <v>4.3055555555555625E-2</v>
      </c>
      <c r="M96" s="38">
        <f>SUM(INDEX(ch_table[AAT],1):ch_table[[#This Row],[AAT]])</f>
        <v>0.16041666666666687</v>
      </c>
    </row>
    <row r="97" spans="1:13" x14ac:dyDescent="0.25">
      <c r="A97" s="42">
        <v>9</v>
      </c>
      <c r="B97" s="39">
        <v>44341</v>
      </c>
      <c r="C97" s="37">
        <v>0.47916666666666669</v>
      </c>
      <c r="D97" t="s">
        <v>24</v>
      </c>
      <c r="E97" s="41"/>
      <c r="F97"/>
      <c r="G97" s="3" cm="1">
        <f t="array" ref="G9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97" s="3" t="str">
        <f>IF(ch_table[[#This Row],[Subject 1]]&lt;&gt;"House rose", "",SUMIF(ch_table[Day], ch_table[[#This Row],[Day]], ch_table[Duration]))</f>
        <v/>
      </c>
      <c r="I97" s="40">
        <f>SUM(INDEX(ch_table[Duration],1):ch_table[[#This Row],[Duration]])</f>
        <v>2.7951388888888893</v>
      </c>
      <c r="J97" s="3" cm="1">
        <f t="array" ref="J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 s="3" t="str" cm="1">
        <f t="array" ref="K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 s="3" t="str">
        <f>IF(ch_table[[#This Row],[Subject 1]]&lt;&gt;"House rose", "",SUMIF(ch_table[Day], ch_table[[#This Row],[Day]], ch_table[AAT]))</f>
        <v/>
      </c>
      <c r="M97" s="38">
        <f>SUM(INDEX(ch_table[AAT],1):ch_table[[#This Row],[AAT]])</f>
        <v>0.16041666666666687</v>
      </c>
    </row>
    <row r="98" spans="1:13" x14ac:dyDescent="0.25">
      <c r="A98" s="42">
        <v>9</v>
      </c>
      <c r="B98" s="39">
        <v>44341</v>
      </c>
      <c r="C98" s="37">
        <v>0.48125000000000001</v>
      </c>
      <c r="D98" t="s">
        <v>44</v>
      </c>
      <c r="E98" s="41" t="s">
        <v>89</v>
      </c>
      <c r="F98"/>
      <c r="G98" s="3" cm="1">
        <f t="array" ref="G98">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98" s="3" t="str">
        <f>IF(ch_table[[#This Row],[Subject 1]]&lt;&gt;"House rose", "",SUMIF(ch_table[Day], ch_table[[#This Row],[Day]], ch_table[Duration]))</f>
        <v/>
      </c>
      <c r="I98" s="40">
        <f>SUM(INDEX(ch_table[Duration],1):ch_table[[#This Row],[Duration]])</f>
        <v>2.8243055555555561</v>
      </c>
      <c r="J98" s="3" cm="1">
        <f t="array" ref="J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8" s="3" t="str" cm="1">
        <f t="array" ref="K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 s="3" t="str">
        <f>IF(ch_table[[#This Row],[Subject 1]]&lt;&gt;"House rose", "",SUMIF(ch_table[Day], ch_table[[#This Row],[Day]], ch_table[AAT]))</f>
        <v/>
      </c>
      <c r="M98" s="38">
        <f>SUM(INDEX(ch_table[AAT],1):ch_table[[#This Row],[AAT]])</f>
        <v>0.16041666666666687</v>
      </c>
    </row>
    <row r="99" spans="1:13" x14ac:dyDescent="0.25">
      <c r="A99" s="42">
        <v>9</v>
      </c>
      <c r="B99" s="39">
        <v>44341</v>
      </c>
      <c r="C99" s="37">
        <v>0.51041666666666663</v>
      </c>
      <c r="D99" t="s">
        <v>53</v>
      </c>
      <c r="E99" s="41" t="s">
        <v>89</v>
      </c>
      <c r="F99"/>
      <c r="G99" s="3" cm="1">
        <f t="array" ref="G99">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99" s="3" t="str">
        <f>IF(ch_table[[#This Row],[Subject 1]]&lt;&gt;"House rose", "",SUMIF(ch_table[Day], ch_table[[#This Row],[Day]], ch_table[Duration]))</f>
        <v/>
      </c>
      <c r="I99" s="40">
        <f>SUM(INDEX(ch_table[Duration],1):ch_table[[#This Row],[Duration]])</f>
        <v>2.8368055555555562</v>
      </c>
      <c r="J99" s="3" cm="1">
        <f t="array" ref="J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9" s="3" t="str" cm="1">
        <f t="array" ref="K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 s="3" t="str">
        <f>IF(ch_table[[#This Row],[Subject 1]]&lt;&gt;"House rose", "",SUMIF(ch_table[Day], ch_table[[#This Row],[Day]], ch_table[AAT]))</f>
        <v/>
      </c>
      <c r="M99" s="38">
        <f>SUM(INDEX(ch_table[AAT],1):ch_table[[#This Row],[AAT]])</f>
        <v>0.16041666666666687</v>
      </c>
    </row>
    <row r="100" spans="1:13" x14ac:dyDescent="0.25">
      <c r="A100" s="42">
        <v>9</v>
      </c>
      <c r="B100" s="39">
        <v>44341</v>
      </c>
      <c r="C100" s="37">
        <v>0.5229166666666667</v>
      </c>
      <c r="D100" t="s">
        <v>16</v>
      </c>
      <c r="E100" s="41"/>
      <c r="F100"/>
      <c r="G100" s="3" cm="1">
        <f t="array" ref="G10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0" s="3" t="str">
        <f>IF(ch_table[[#This Row],[Subject 1]]&lt;&gt;"House rose", "",SUMIF(ch_table[Day], ch_table[[#This Row],[Day]], ch_table[Duration]))</f>
        <v/>
      </c>
      <c r="I100" s="40">
        <f>SUM(INDEX(ch_table[Duration],1):ch_table[[#This Row],[Duration]])</f>
        <v>2.8381944444444454</v>
      </c>
      <c r="J100" s="3" cm="1">
        <f t="array" ref="J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0" s="3" t="str" cm="1">
        <f t="array" ref="K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 s="3" t="str">
        <f>IF(ch_table[[#This Row],[Subject 1]]&lt;&gt;"House rose", "",SUMIF(ch_table[Day], ch_table[[#This Row],[Day]], ch_table[AAT]))</f>
        <v/>
      </c>
      <c r="M100" s="38">
        <f>SUM(INDEX(ch_table[AAT],1):ch_table[[#This Row],[AAT]])</f>
        <v>0.16041666666666687</v>
      </c>
    </row>
    <row r="101" spans="1:13" ht="45" x14ac:dyDescent="0.25">
      <c r="A101" s="42">
        <v>9</v>
      </c>
      <c r="B101" s="39">
        <v>44341</v>
      </c>
      <c r="C101" s="37">
        <v>0.52430555555555558</v>
      </c>
      <c r="D101" t="s">
        <v>27</v>
      </c>
      <c r="E101" s="41" t="s">
        <v>90</v>
      </c>
      <c r="F101"/>
      <c r="G101" s="3" cm="1">
        <f t="array" ref="G101">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101" s="3" t="str">
        <f>IF(ch_table[[#This Row],[Subject 1]]&lt;&gt;"House rose", "",SUMIF(ch_table[Day], ch_table[[#This Row],[Day]], ch_table[Duration]))</f>
        <v/>
      </c>
      <c r="I101" s="40">
        <f>SUM(INDEX(ch_table[Duration],1):ch_table[[#This Row],[Duration]])</f>
        <v>2.8791666666666673</v>
      </c>
      <c r="J101" s="3" cm="1">
        <f t="array" ref="J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1" s="3" t="str" cm="1">
        <f t="array" ref="K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 s="3" t="str">
        <f>IF(ch_table[[#This Row],[Subject 1]]&lt;&gt;"House rose", "",SUMIF(ch_table[Day], ch_table[[#This Row],[Day]], ch_table[AAT]))</f>
        <v/>
      </c>
      <c r="M101" s="38">
        <f>SUM(INDEX(ch_table[AAT],1):ch_table[[#This Row],[AAT]])</f>
        <v>0.16041666666666687</v>
      </c>
    </row>
    <row r="102" spans="1:13" x14ac:dyDescent="0.25">
      <c r="A102" s="42">
        <v>9</v>
      </c>
      <c r="B102" s="39">
        <v>44341</v>
      </c>
      <c r="C102" s="37">
        <v>0.56527777777777777</v>
      </c>
      <c r="D102" t="s">
        <v>16</v>
      </c>
      <c r="E102" s="41"/>
      <c r="F102"/>
      <c r="G102" s="3" cm="1">
        <f t="array" ref="G10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2" s="3" t="str">
        <f>IF(ch_table[[#This Row],[Subject 1]]&lt;&gt;"House rose", "",SUMIF(ch_table[Day], ch_table[[#This Row],[Day]], ch_table[Duration]))</f>
        <v/>
      </c>
      <c r="I102" s="40">
        <f>SUM(INDEX(ch_table[Duration],1):ch_table[[#This Row],[Duration]])</f>
        <v>2.8812500000000005</v>
      </c>
      <c r="J102" s="3" cm="1">
        <f t="array" ref="J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 s="3" t="str" cm="1">
        <f t="array" ref="K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 s="3" t="str">
        <f>IF(ch_table[[#This Row],[Subject 1]]&lt;&gt;"House rose", "",SUMIF(ch_table[Day], ch_table[[#This Row],[Day]], ch_table[AAT]))</f>
        <v/>
      </c>
      <c r="M102" s="38">
        <f>SUM(INDEX(ch_table[AAT],1):ch_table[[#This Row],[AAT]])</f>
        <v>0.16041666666666687</v>
      </c>
    </row>
    <row r="103" spans="1:13" ht="45" x14ac:dyDescent="0.25">
      <c r="A103" s="42">
        <v>9</v>
      </c>
      <c r="B103" s="39">
        <v>44341</v>
      </c>
      <c r="C103" s="37">
        <v>0.56736111111111109</v>
      </c>
      <c r="D103" t="s">
        <v>27</v>
      </c>
      <c r="E103" s="41" t="s">
        <v>91</v>
      </c>
      <c r="F103"/>
      <c r="G103" s="3" cm="1">
        <f t="array" ref="G103">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03" s="3" t="str">
        <f>IF(ch_table[[#This Row],[Subject 1]]&lt;&gt;"House rose", "",SUMIF(ch_table[Day], ch_table[[#This Row],[Day]], ch_table[Duration]))</f>
        <v/>
      </c>
      <c r="I103" s="40">
        <f>SUM(INDEX(ch_table[Duration],1):ch_table[[#This Row],[Duration]])</f>
        <v>2.9159722222222229</v>
      </c>
      <c r="J103" s="3" cm="1">
        <f t="array" ref="J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 s="3" t="str" cm="1">
        <f t="array" ref="K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 s="3" t="str">
        <f>IF(ch_table[[#This Row],[Subject 1]]&lt;&gt;"House rose", "",SUMIF(ch_table[Day], ch_table[[#This Row],[Day]], ch_table[AAT]))</f>
        <v/>
      </c>
      <c r="M103" s="38">
        <f>SUM(INDEX(ch_table[AAT],1):ch_table[[#This Row],[AAT]])</f>
        <v>0.16041666666666687</v>
      </c>
    </row>
    <row r="104" spans="1:13" ht="30" x14ac:dyDescent="0.25">
      <c r="A104" s="42">
        <v>9</v>
      </c>
      <c r="B104" s="39">
        <v>44341</v>
      </c>
      <c r="C104" s="37">
        <v>0.6020833333333333</v>
      </c>
      <c r="D104" t="s">
        <v>92</v>
      </c>
      <c r="E104" s="41" t="s">
        <v>93</v>
      </c>
      <c r="F104"/>
      <c r="G104" s="3" cm="1">
        <f t="array" ref="G1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4" s="3" t="str">
        <f>IF(ch_table[[#This Row],[Subject 1]]&lt;&gt;"House rose", "",SUMIF(ch_table[Day], ch_table[[#This Row],[Day]], ch_table[Duration]))</f>
        <v/>
      </c>
      <c r="I104" s="40">
        <f>SUM(INDEX(ch_table[Duration],1):ch_table[[#This Row],[Duration]])</f>
        <v>2.9187500000000006</v>
      </c>
      <c r="J104" s="3" cm="1">
        <f t="array" ref="J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4" s="3" t="str" cm="1">
        <f t="array" ref="K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 s="3" t="str">
        <f>IF(ch_table[[#This Row],[Subject 1]]&lt;&gt;"House rose", "",SUMIF(ch_table[Day], ch_table[[#This Row],[Day]], ch_table[AAT]))</f>
        <v/>
      </c>
      <c r="M104" s="38">
        <f>SUM(INDEX(ch_table[AAT],1):ch_table[[#This Row],[AAT]])</f>
        <v>0.16041666666666687</v>
      </c>
    </row>
    <row r="105" spans="1:13" x14ac:dyDescent="0.25">
      <c r="A105" s="42">
        <v>9</v>
      </c>
      <c r="B105" s="39">
        <v>44341</v>
      </c>
      <c r="C105" s="37">
        <v>0.60486111111111107</v>
      </c>
      <c r="D105" t="s">
        <v>16</v>
      </c>
      <c r="E105" s="41"/>
      <c r="F105"/>
      <c r="G105" s="3" cm="1">
        <f t="array" ref="G10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5" s="3" t="str">
        <f>IF(ch_table[[#This Row],[Subject 1]]&lt;&gt;"House rose", "",SUMIF(ch_table[Day], ch_table[[#This Row],[Day]], ch_table[Duration]))</f>
        <v/>
      </c>
      <c r="I105" s="40">
        <f>SUM(INDEX(ch_table[Duration],1):ch_table[[#This Row],[Duration]])</f>
        <v>2.9208333333333338</v>
      </c>
      <c r="J105" s="3" cm="1">
        <f t="array" ref="J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5" s="3" t="str" cm="1">
        <f t="array" ref="K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 s="3" t="str">
        <f>IF(ch_table[[#This Row],[Subject 1]]&lt;&gt;"House rose", "",SUMIF(ch_table[Day], ch_table[[#This Row],[Day]], ch_table[AAT]))</f>
        <v/>
      </c>
      <c r="M105" s="38">
        <f>SUM(INDEX(ch_table[AAT],1):ch_table[[#This Row],[AAT]])</f>
        <v>0.16041666666666687</v>
      </c>
    </row>
    <row r="106" spans="1:13" x14ac:dyDescent="0.25">
      <c r="A106" s="42">
        <v>9</v>
      </c>
      <c r="B106" s="39">
        <v>44341</v>
      </c>
      <c r="C106" s="37">
        <v>0.6069444444444444</v>
      </c>
      <c r="D106" t="s">
        <v>85</v>
      </c>
      <c r="E106" s="41" t="s">
        <v>94</v>
      </c>
      <c r="F106"/>
      <c r="G106" s="3" cm="1">
        <f t="array" ref="G106">IF(MIN(ROW(ch_table[[Day]:[AAT session total (cum.)]]))+ROWS(ch_table[[Day]:[AAT session total (cum.)]])-1=ROW(),"",IF(ch_table[[#This Row],[Subject 1]]="House rose","", IF(INDEX(ch_table[[#All],[Time]],ROW()+1)="","",(IF(INDEX(ch_table[[#All],[Time]],ROW()+1)&lt;ch_table[[#This Row],[Time]],INDEX(ch_table[[#All],[Time]],ROW()+1)+1,INDEX(ch_table[[#All],[Time]],ROW()+1))-ch_table[[#This Row],[Time]]))))</f>
        <v>0.1034722222222223</v>
      </c>
      <c r="H106" s="3" t="str">
        <f>IF(ch_table[[#This Row],[Subject 1]]&lt;&gt;"House rose", "",SUMIF(ch_table[Day], ch_table[[#This Row],[Day]], ch_table[Duration]))</f>
        <v/>
      </c>
      <c r="I106" s="40">
        <f>SUM(INDEX(ch_table[Duration],1):ch_table[[#This Row],[Duration]])</f>
        <v>3.0243055555555562</v>
      </c>
      <c r="J106" s="3" cm="1">
        <f t="array" ref="J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 s="3" t="str" cm="1">
        <f t="array" ref="K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 s="3" t="str">
        <f>IF(ch_table[[#This Row],[Subject 1]]&lt;&gt;"House rose", "",SUMIF(ch_table[Day], ch_table[[#This Row],[Day]], ch_table[AAT]))</f>
        <v/>
      </c>
      <c r="M106" s="38">
        <f>SUM(INDEX(ch_table[AAT],1):ch_table[[#This Row],[AAT]])</f>
        <v>0.16041666666666687</v>
      </c>
    </row>
    <row r="107" spans="1:13" x14ac:dyDescent="0.25">
      <c r="A107" s="42">
        <v>9</v>
      </c>
      <c r="B107" s="39">
        <v>44341</v>
      </c>
      <c r="C107" s="3">
        <v>0.7104166666666667</v>
      </c>
      <c r="D107" s="7" t="s">
        <v>87</v>
      </c>
      <c r="E107" s="8" t="s">
        <v>94</v>
      </c>
      <c r="G107" s="3" cm="1">
        <f t="array" ref="G107">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07" s="3" t="str">
        <f>IF(ch_table[[#This Row],[Subject 1]]&lt;&gt;"House rose", "",SUMIF(ch_table[Day], ch_table[[#This Row],[Day]], ch_table[Duration]))</f>
        <v/>
      </c>
      <c r="I107" s="40">
        <f>SUM(INDEX(ch_table[Duration],1):ch_table[[#This Row],[Duration]])</f>
        <v>3.0368055555555564</v>
      </c>
      <c r="J107" s="3" cm="1">
        <f t="array" ref="J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 s="3" t="str" cm="1">
        <f t="array" ref="K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 s="3" t="str">
        <f>IF(ch_table[[#This Row],[Subject 1]]&lt;&gt;"House rose", "",SUMIF(ch_table[Day], ch_table[[#This Row],[Day]], ch_table[AAT]))</f>
        <v/>
      </c>
      <c r="M107" s="38">
        <f>SUM(INDEX(ch_table[AAT],1):ch_table[[#This Row],[AAT]])</f>
        <v>0.16041666666666687</v>
      </c>
    </row>
    <row r="108" spans="1:13" x14ac:dyDescent="0.25">
      <c r="A108" s="42">
        <v>9</v>
      </c>
      <c r="B108" s="39">
        <v>44341</v>
      </c>
      <c r="C108" s="37">
        <v>0.72291666666666665</v>
      </c>
      <c r="D108" t="s">
        <v>21</v>
      </c>
      <c r="E108" s="41" t="s">
        <v>95</v>
      </c>
      <c r="F108"/>
      <c r="G108" s="3" cm="1">
        <f t="array" ref="G108">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08" s="3" t="str">
        <f>IF(ch_table[[#This Row],[Subject 1]]&lt;&gt;"House rose", "",SUMIF(ch_table[Day], ch_table[[#This Row],[Day]], ch_table[Duration]))</f>
        <v/>
      </c>
      <c r="I108" s="40">
        <f>SUM(INDEX(ch_table[Duration],1):ch_table[[#This Row],[Duration]])</f>
        <v>3.0618055555555563</v>
      </c>
      <c r="J108" s="3" cm="1">
        <f t="array" ref="J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 s="3" t="str" cm="1">
        <f t="array" ref="K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 s="3" t="str">
        <f>IF(ch_table[[#This Row],[Subject 1]]&lt;&gt;"House rose", "",SUMIF(ch_table[Day], ch_table[[#This Row],[Day]], ch_table[AAT]))</f>
        <v/>
      </c>
      <c r="M108" s="38">
        <f>SUM(INDEX(ch_table[AAT],1):ch_table[[#This Row],[AAT]])</f>
        <v>0.16041666666666687</v>
      </c>
    </row>
    <row r="109" spans="1:13" x14ac:dyDescent="0.25">
      <c r="A109" s="42">
        <v>9</v>
      </c>
      <c r="B109" s="39">
        <v>44341</v>
      </c>
      <c r="C109" s="37">
        <v>0.74791666666666667</v>
      </c>
      <c r="D109" t="s">
        <v>23</v>
      </c>
      <c r="E109" s="41"/>
      <c r="F109"/>
      <c r="G109" s="3" t="str" cm="1">
        <f t="array" ref="G109">IF(MIN(ROW(ch_table[[Day]:[AAT session total (cum.)]]))+ROWS(ch_table[[Day]:[AAT session total (cum.)]])-1=ROW(),"",IF(ch_table[[#This Row],[Subject 1]]="House rose","", IF(INDEX(ch_table[[#All],[Time]],ROW()+1)="","",(IF(INDEX(ch_table[[#All],[Time]],ROW()+1)&lt;ch_table[[#This Row],[Time]],INDEX(ch_table[[#All],[Time]],ROW()+1)+1,INDEX(ch_table[[#All],[Time]],ROW()+1))-ch_table[[#This Row],[Time]]))))</f>
        <v/>
      </c>
      <c r="H109" s="3">
        <f>IF(ch_table[[#This Row],[Subject 1]]&lt;&gt;"House rose", "",SUMIF(ch_table[Day], ch_table[[#This Row],[Day]], ch_table[Duration]))</f>
        <v>0.26874999999999999</v>
      </c>
      <c r="I109" s="40">
        <f>SUM(INDEX(ch_table[Duration],1):ch_table[[#This Row],[Duration]])</f>
        <v>3.0618055555555563</v>
      </c>
      <c r="J109" s="3" cm="1">
        <f t="array" ref="J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 s="3" t="str" cm="1">
        <f t="array" ref="K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 s="3">
        <f>IF(ch_table[[#This Row],[Subject 1]]&lt;&gt;"House rose", "",SUMIF(ch_table[Day], ch_table[[#This Row],[Day]], ch_table[AAT]))</f>
        <v>0</v>
      </c>
      <c r="M109" s="38">
        <f>SUM(INDEX(ch_table[AAT],1):ch_table[[#This Row],[AAT]])</f>
        <v>0.16041666666666687</v>
      </c>
    </row>
    <row r="110" spans="1:13" x14ac:dyDescent="0.25">
      <c r="A110" s="42">
        <v>10</v>
      </c>
      <c r="B110" s="39">
        <v>44342</v>
      </c>
      <c r="C110" s="37">
        <v>0.47916666666666669</v>
      </c>
      <c r="D110" t="s">
        <v>24</v>
      </c>
      <c r="E110" s="41"/>
      <c r="F110"/>
      <c r="G110" s="3" cm="1">
        <f t="array" ref="G110">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110" s="3" t="str">
        <f>IF(ch_table[[#This Row],[Subject 1]]&lt;&gt;"House rose", "",SUMIF(ch_table[Day], ch_table[[#This Row],[Day]], ch_table[Duration]))</f>
        <v/>
      </c>
      <c r="I110" s="40">
        <f>SUM(INDEX(ch_table[Duration],1):ch_table[[#This Row],[Duration]])</f>
        <v>3.0645833333333341</v>
      </c>
      <c r="J110" s="3" cm="1">
        <f t="array" ref="J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0" s="3" t="str" cm="1">
        <f t="array" ref="K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 s="3" t="str">
        <f>IF(ch_table[[#This Row],[Subject 1]]&lt;&gt;"House rose", "",SUMIF(ch_table[Day], ch_table[[#This Row],[Day]], ch_table[AAT]))</f>
        <v/>
      </c>
      <c r="M110" s="38">
        <f>SUM(INDEX(ch_table[AAT],1):ch_table[[#This Row],[AAT]])</f>
        <v>0.16041666666666687</v>
      </c>
    </row>
    <row r="111" spans="1:13" x14ac:dyDescent="0.25">
      <c r="A111" s="42">
        <v>10</v>
      </c>
      <c r="B111" s="39">
        <v>44342</v>
      </c>
      <c r="C111" s="37">
        <v>0.48194444444444451</v>
      </c>
      <c r="D111" t="s">
        <v>44</v>
      </c>
      <c r="E111" s="41" t="s">
        <v>96</v>
      </c>
      <c r="F111"/>
      <c r="G111" s="3" cm="1">
        <f t="array" ref="G111">IF(MIN(ROW(ch_table[[Day]:[AAT session total (cum.)]]))+ROWS(ch_table[[Day]:[AAT session total (cum.)]])-1=ROW(),"",IF(ch_table[[#This Row],[Subject 1]]="House rose","", IF(INDEX(ch_table[[#All],[Time]],ROW()+1)="","",(IF(INDEX(ch_table[[#All],[Time]],ROW()+1)&lt;ch_table[[#This Row],[Time]],INDEX(ch_table[[#All],[Time]],ROW()+1)+1,INDEX(ch_table[[#All],[Time]],ROW()+1))-ch_table[[#This Row],[Time]]))))</f>
        <v>1.3888888888888784E-2</v>
      </c>
      <c r="H111" s="3" t="str">
        <f>IF(ch_table[[#This Row],[Subject 1]]&lt;&gt;"House rose", "",SUMIF(ch_table[Day], ch_table[[#This Row],[Day]], ch_table[Duration]))</f>
        <v/>
      </c>
      <c r="I111" s="40">
        <f>SUM(INDEX(ch_table[Duration],1):ch_table[[#This Row],[Duration]])</f>
        <v>3.0784722222222229</v>
      </c>
      <c r="J111" s="3" cm="1">
        <f t="array" ref="J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1" s="3" t="str" cm="1">
        <f t="array" ref="K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 s="3" t="str">
        <f>IF(ch_table[[#This Row],[Subject 1]]&lt;&gt;"House rose", "",SUMIF(ch_table[Day], ch_table[[#This Row],[Day]], ch_table[AAT]))</f>
        <v/>
      </c>
      <c r="M111" s="38">
        <f>SUM(INDEX(ch_table[AAT],1):ch_table[[#This Row],[AAT]])</f>
        <v>0.16041666666666687</v>
      </c>
    </row>
    <row r="112" spans="1:13" x14ac:dyDescent="0.25">
      <c r="A112" s="42">
        <v>10</v>
      </c>
      <c r="B112" s="39">
        <v>44342</v>
      </c>
      <c r="C112" s="37">
        <v>0.49583333333333329</v>
      </c>
      <c r="D112" t="s">
        <v>53</v>
      </c>
      <c r="E112" s="41" t="s">
        <v>96</v>
      </c>
      <c r="F112"/>
      <c r="G112" s="3" cm="1">
        <f t="array" ref="G112">IF(MIN(ROW(ch_table[[Day]:[AAT session total (cum.)]]))+ROWS(ch_table[[Day]:[AAT session total (cum.)]])-1=ROW(),"",IF(ch_table[[#This Row],[Subject 1]]="House rose","", IF(INDEX(ch_table[[#All],[Time]],ROW()+1)="","",(IF(INDEX(ch_table[[#All],[Time]],ROW()+1)&lt;ch_table[[#This Row],[Time]],INDEX(ch_table[[#All],[Time]],ROW()+1)+1,INDEX(ch_table[[#All],[Time]],ROW()+1))-ch_table[[#This Row],[Time]]))))</f>
        <v>4.1666666666667074E-3</v>
      </c>
      <c r="H112" s="3" t="str">
        <f>IF(ch_table[[#This Row],[Subject 1]]&lt;&gt;"House rose", "",SUMIF(ch_table[Day], ch_table[[#This Row],[Day]], ch_table[Duration]))</f>
        <v/>
      </c>
      <c r="I112" s="40">
        <f>SUM(INDEX(ch_table[Duration],1):ch_table[[#This Row],[Duration]])</f>
        <v>3.0826388888888898</v>
      </c>
      <c r="J112" s="3" cm="1">
        <f t="array" ref="J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 s="3" t="str" cm="1">
        <f t="array" ref="K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 s="3" t="str">
        <f>IF(ch_table[[#This Row],[Subject 1]]&lt;&gt;"House rose", "",SUMIF(ch_table[Day], ch_table[[#This Row],[Day]], ch_table[AAT]))</f>
        <v/>
      </c>
      <c r="M112" s="38">
        <f>SUM(INDEX(ch_table[AAT],1):ch_table[[#This Row],[AAT]])</f>
        <v>0.16041666666666687</v>
      </c>
    </row>
    <row r="113" spans="1:13" x14ac:dyDescent="0.25">
      <c r="A113" s="42">
        <v>10</v>
      </c>
      <c r="B113" s="39">
        <v>44342</v>
      </c>
      <c r="C113" s="37">
        <v>0.5</v>
      </c>
      <c r="D113" t="s">
        <v>44</v>
      </c>
      <c r="E113" s="41" t="s">
        <v>65</v>
      </c>
      <c r="F113"/>
      <c r="G113" s="3" cm="1">
        <f t="array" ref="G113">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13" s="3" t="str">
        <f>IF(ch_table[[#This Row],[Subject 1]]&lt;&gt;"House rose", "",SUMIF(ch_table[Day], ch_table[[#This Row],[Day]], ch_table[Duration]))</f>
        <v/>
      </c>
      <c r="I113" s="40">
        <f>SUM(INDEX(ch_table[Duration],1):ch_table[[#This Row],[Duration]])</f>
        <v>3.1076388888888897</v>
      </c>
      <c r="J113" s="3" cm="1">
        <f t="array" ref="J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 s="3" t="str" cm="1">
        <f t="array" ref="K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 s="3" t="str">
        <f>IF(ch_table[[#This Row],[Subject 1]]&lt;&gt;"House rose", "",SUMIF(ch_table[Day], ch_table[[#This Row],[Day]], ch_table[AAT]))</f>
        <v/>
      </c>
      <c r="M113" s="38">
        <f>SUM(INDEX(ch_table[AAT],1):ch_table[[#This Row],[AAT]])</f>
        <v>0.16041666666666687</v>
      </c>
    </row>
    <row r="114" spans="1:13" x14ac:dyDescent="0.25">
      <c r="A114" s="42">
        <v>10</v>
      </c>
      <c r="B114" s="39">
        <v>44342</v>
      </c>
      <c r="C114" s="37">
        <v>0.52500000000000002</v>
      </c>
      <c r="D114" t="s">
        <v>16</v>
      </c>
      <c r="E114" s="41"/>
      <c r="F114"/>
      <c r="G114" s="3" cm="1">
        <f t="array" ref="G11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4" s="3" t="str">
        <f>IF(ch_table[[#This Row],[Subject 1]]&lt;&gt;"House rose", "",SUMIF(ch_table[Day], ch_table[[#This Row],[Day]], ch_table[Duration]))</f>
        <v/>
      </c>
      <c r="I114" s="40">
        <f>SUM(INDEX(ch_table[Duration],1):ch_table[[#This Row],[Duration]])</f>
        <v>3.1104166666666675</v>
      </c>
      <c r="J114" s="3" cm="1">
        <f t="array" ref="J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 s="3" t="str" cm="1">
        <f t="array" ref="K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 s="3" t="str">
        <f>IF(ch_table[[#This Row],[Subject 1]]&lt;&gt;"House rose", "",SUMIF(ch_table[Day], ch_table[[#This Row],[Day]], ch_table[AAT]))</f>
        <v/>
      </c>
      <c r="M114" s="38">
        <f>SUM(INDEX(ch_table[AAT],1):ch_table[[#This Row],[AAT]])</f>
        <v>0.16041666666666687</v>
      </c>
    </row>
    <row r="115" spans="1:13" x14ac:dyDescent="0.25">
      <c r="A115" s="42">
        <v>10</v>
      </c>
      <c r="B115" s="39">
        <v>44342</v>
      </c>
      <c r="C115" s="37">
        <v>0.52777777777777779</v>
      </c>
      <c r="D115" t="s">
        <v>85</v>
      </c>
      <c r="E115" s="41" t="s">
        <v>97</v>
      </c>
      <c r="F115"/>
      <c r="G115" s="3" cm="1">
        <f t="array" ref="G115">IF(MIN(ROW(ch_table[[Day]:[AAT session total (cum.)]]))+ROWS(ch_table[[Day]:[AAT session total (cum.)]])-1=ROW(),"",IF(ch_table[[#This Row],[Subject 1]]="House rose","", IF(INDEX(ch_table[[#All],[Time]],ROW()+1)="","",(IF(INDEX(ch_table[[#All],[Time]],ROW()+1)&lt;ch_table[[#This Row],[Time]],INDEX(ch_table[[#All],[Time]],ROW()+1)+1,INDEX(ch_table[[#All],[Time]],ROW()+1))-ch_table[[#This Row],[Time]]))))</f>
        <v>0.20694444444444438</v>
      </c>
      <c r="H115" s="3" t="str">
        <f>IF(ch_table[[#This Row],[Subject 1]]&lt;&gt;"House rose", "",SUMIF(ch_table[Day], ch_table[[#This Row],[Day]], ch_table[Duration]))</f>
        <v/>
      </c>
      <c r="I115" s="40">
        <f>SUM(INDEX(ch_table[Duration],1):ch_table[[#This Row],[Duration]])</f>
        <v>3.3173611111111119</v>
      </c>
      <c r="J115" s="3" cm="1">
        <f t="array" ref="J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5" s="3" t="str" cm="1">
        <f t="array" ref="K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 s="3" t="str">
        <f>IF(ch_table[[#This Row],[Subject 1]]&lt;&gt;"House rose", "",SUMIF(ch_table[Day], ch_table[[#This Row],[Day]], ch_table[AAT]))</f>
        <v/>
      </c>
      <c r="M115" s="38">
        <f>SUM(INDEX(ch_table[AAT],1):ch_table[[#This Row],[AAT]])</f>
        <v>0.16041666666666687</v>
      </c>
    </row>
    <row r="116" spans="1:13" x14ac:dyDescent="0.25">
      <c r="A116" s="42">
        <v>10</v>
      </c>
      <c r="B116" s="39">
        <v>44342</v>
      </c>
      <c r="C116" s="3">
        <v>0.73472222222222217</v>
      </c>
      <c r="D116" s="7" t="s">
        <v>87</v>
      </c>
      <c r="E116" s="8" t="s">
        <v>97</v>
      </c>
      <c r="G116" s="3" cm="1">
        <f t="array" ref="G116">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16" s="3" t="str">
        <f>IF(ch_table[[#This Row],[Subject 1]]&lt;&gt;"House rose", "",SUMIF(ch_table[Day], ch_table[[#This Row],[Day]], ch_table[Duration]))</f>
        <v/>
      </c>
      <c r="I116" s="40">
        <f>SUM(INDEX(ch_table[Duration],1):ch_table[[#This Row],[Duration]])</f>
        <v>3.3388888888888895</v>
      </c>
      <c r="J116" s="3" cm="1">
        <f t="array" ref="J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6" s="3" t="str" cm="1">
        <f t="array" ref="K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 s="3" t="str">
        <f>IF(ch_table[[#This Row],[Subject 1]]&lt;&gt;"House rose", "",SUMIF(ch_table[Day], ch_table[[#This Row],[Day]], ch_table[AAT]))</f>
        <v/>
      </c>
      <c r="M116" s="38">
        <f>SUM(INDEX(ch_table[AAT],1):ch_table[[#This Row],[AAT]])</f>
        <v>0.16041666666666687</v>
      </c>
    </row>
    <row r="117" spans="1:13" x14ac:dyDescent="0.25">
      <c r="A117" s="42">
        <v>10</v>
      </c>
      <c r="B117" s="39">
        <v>44342</v>
      </c>
      <c r="C117" s="37">
        <v>0.75624999999999998</v>
      </c>
      <c r="D117" t="s">
        <v>61</v>
      </c>
      <c r="E117" s="41" t="s">
        <v>98</v>
      </c>
      <c r="F117"/>
      <c r="G117" s="3" cm="1">
        <f t="array" ref="G11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7" s="3" t="str">
        <f>IF(ch_table[[#This Row],[Subject 1]]&lt;&gt;"House rose", "",SUMIF(ch_table[Day], ch_table[[#This Row],[Day]], ch_table[Duration]))</f>
        <v/>
      </c>
      <c r="I117" s="40">
        <f>SUM(INDEX(ch_table[Duration],1):ch_table[[#This Row],[Duration]])</f>
        <v>3.3402777777777786</v>
      </c>
      <c r="J117" s="3" cm="1">
        <f t="array" ref="J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7" s="3" t="str" cm="1">
        <f t="array" ref="K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 s="3" t="str">
        <f>IF(ch_table[[#This Row],[Subject 1]]&lt;&gt;"House rose", "",SUMIF(ch_table[Day], ch_table[[#This Row],[Day]], ch_table[AAT]))</f>
        <v/>
      </c>
      <c r="M117" s="38">
        <f>SUM(INDEX(ch_table[AAT],1):ch_table[[#This Row],[AAT]])</f>
        <v>0.16041666666666687</v>
      </c>
    </row>
    <row r="118" spans="1:13" x14ac:dyDescent="0.25">
      <c r="A118" s="42">
        <v>10</v>
      </c>
      <c r="B118" s="39">
        <v>44342</v>
      </c>
      <c r="C118" s="37">
        <v>0.75763888888888886</v>
      </c>
      <c r="D118" t="s">
        <v>21</v>
      </c>
      <c r="E118" s="41" t="s">
        <v>99</v>
      </c>
      <c r="F118"/>
      <c r="G118" s="3" cm="1">
        <f t="array" ref="G118">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18" s="3" t="str">
        <f>IF(ch_table[[#This Row],[Subject 1]]&lt;&gt;"House rose", "",SUMIF(ch_table[Day], ch_table[[#This Row],[Day]], ch_table[Duration]))</f>
        <v/>
      </c>
      <c r="I118" s="40">
        <f>SUM(INDEX(ch_table[Duration],1):ch_table[[#This Row],[Duration]])</f>
        <v>3.3625000000000007</v>
      </c>
      <c r="J118" s="3" cm="1">
        <f t="array" ref="J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 s="3" t="str" cm="1">
        <f t="array" ref="K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 s="3" t="str">
        <f>IF(ch_table[[#This Row],[Subject 1]]&lt;&gt;"House rose", "",SUMIF(ch_table[Day], ch_table[[#This Row],[Day]], ch_table[AAT]))</f>
        <v/>
      </c>
      <c r="M118" s="38">
        <f>SUM(INDEX(ch_table[AAT],1):ch_table[[#This Row],[AAT]])</f>
        <v>0.16041666666666687</v>
      </c>
    </row>
    <row r="119" spans="1:13" x14ac:dyDescent="0.25">
      <c r="A119" s="42">
        <v>10</v>
      </c>
      <c r="B119" s="39">
        <v>44342</v>
      </c>
      <c r="C119" s="37">
        <v>0.77986111111111112</v>
      </c>
      <c r="D119" t="s">
        <v>23</v>
      </c>
      <c r="E119" s="41"/>
      <c r="F119"/>
      <c r="G119" s="3" t="str" cm="1">
        <f t="array" ref="G119">IF(MIN(ROW(ch_table[[Day]:[AAT session total (cum.)]]))+ROWS(ch_table[[Day]:[AAT session total (cum.)]])-1=ROW(),"",IF(ch_table[[#This Row],[Subject 1]]="House rose","", IF(INDEX(ch_table[[#All],[Time]],ROW()+1)="","",(IF(INDEX(ch_table[[#All],[Time]],ROW()+1)&lt;ch_table[[#This Row],[Time]],INDEX(ch_table[[#All],[Time]],ROW()+1)+1,INDEX(ch_table[[#All],[Time]],ROW()+1))-ch_table[[#This Row],[Time]]))))</f>
        <v/>
      </c>
      <c r="H119" s="3">
        <f>IF(ch_table[[#This Row],[Subject 1]]&lt;&gt;"House rose", "",SUMIF(ch_table[Day], ch_table[[#This Row],[Day]], ch_table[Duration]))</f>
        <v>0.30069444444444443</v>
      </c>
      <c r="I119" s="40">
        <f>SUM(INDEX(ch_table[Duration],1):ch_table[[#This Row],[Duration]])</f>
        <v>3.3625000000000007</v>
      </c>
      <c r="J119" s="3" cm="1">
        <f t="array" ref="J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 s="3" t="str" cm="1">
        <f t="array" ref="K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 s="3">
        <f>IF(ch_table[[#This Row],[Subject 1]]&lt;&gt;"House rose", "",SUMIF(ch_table[Day], ch_table[[#This Row],[Day]], ch_table[AAT]))</f>
        <v>0</v>
      </c>
      <c r="M119" s="38">
        <f>SUM(INDEX(ch_table[AAT],1):ch_table[[#This Row],[AAT]])</f>
        <v>0.16041666666666687</v>
      </c>
    </row>
    <row r="120" spans="1:13" x14ac:dyDescent="0.25">
      <c r="A120" s="42">
        <v>11</v>
      </c>
      <c r="B120" s="39">
        <v>44343</v>
      </c>
      <c r="C120" s="37">
        <v>0.39583333333333331</v>
      </c>
      <c r="D120" t="s">
        <v>24</v>
      </c>
      <c r="E120" s="41"/>
      <c r="F120"/>
      <c r="G120" s="3" cm="1">
        <f t="array" ref="G120">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120" s="3" t="str">
        <f>IF(ch_table[[#This Row],[Subject 1]]&lt;&gt;"House rose", "",SUMIF(ch_table[Day], ch_table[[#This Row],[Day]], ch_table[Duration]))</f>
        <v/>
      </c>
      <c r="I120" s="40">
        <f>SUM(INDEX(ch_table[Duration],1):ch_table[[#This Row],[Duration]])</f>
        <v>3.365972222222223</v>
      </c>
      <c r="J120" s="3" cm="1">
        <f t="array" ref="J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 s="3" t="str" cm="1">
        <f t="array" ref="K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 s="3" t="str">
        <f>IF(ch_table[[#This Row],[Subject 1]]&lt;&gt;"House rose", "",SUMIF(ch_table[Day], ch_table[[#This Row],[Day]], ch_table[AAT]))</f>
        <v/>
      </c>
      <c r="M120" s="38">
        <f>SUM(INDEX(ch_table[AAT],1):ch_table[[#This Row],[AAT]])</f>
        <v>0.16041666666666687</v>
      </c>
    </row>
    <row r="121" spans="1:13" ht="30" x14ac:dyDescent="0.25">
      <c r="A121" s="42">
        <v>11</v>
      </c>
      <c r="B121" s="39">
        <v>44343</v>
      </c>
      <c r="C121" s="37">
        <v>0.39930555555555558</v>
      </c>
      <c r="D121" t="s">
        <v>44</v>
      </c>
      <c r="E121" s="41" t="s">
        <v>100</v>
      </c>
      <c r="F121"/>
      <c r="G121" s="3" cm="1">
        <f t="array" ref="G121">IF(MIN(ROW(ch_table[[Day]:[AAT session total (cum.)]]))+ROWS(ch_table[[Day]:[AAT session total (cum.)]])-1=ROW(),"",IF(ch_table[[#This Row],[Subject 1]]="House rose","", IF(INDEX(ch_table[[#All],[Time]],ROW()+1)="","",(IF(INDEX(ch_table[[#All],[Time]],ROW()+1)&lt;ch_table[[#This Row],[Time]],INDEX(ch_table[[#All],[Time]],ROW()+1)+1,INDEX(ch_table[[#All],[Time]],ROW()+1))-ch_table[[#This Row],[Time]]))))</f>
        <v>2.7777777777777735E-2</v>
      </c>
      <c r="H121" s="3" t="str">
        <f>IF(ch_table[[#This Row],[Subject 1]]&lt;&gt;"House rose", "",SUMIF(ch_table[Day], ch_table[[#This Row],[Day]], ch_table[Duration]))</f>
        <v/>
      </c>
      <c r="I121" s="40">
        <f>SUM(INDEX(ch_table[Duration],1):ch_table[[#This Row],[Duration]])</f>
        <v>3.3937500000000007</v>
      </c>
      <c r="J121" s="3" cm="1">
        <f t="array" ref="J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1" s="3" t="str" cm="1">
        <f t="array" ref="K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 s="3" t="str">
        <f>IF(ch_table[[#This Row],[Subject 1]]&lt;&gt;"House rose", "",SUMIF(ch_table[Day], ch_table[[#This Row],[Day]], ch_table[AAT]))</f>
        <v/>
      </c>
      <c r="M121" s="38">
        <f>SUM(INDEX(ch_table[AAT],1):ch_table[[#This Row],[AAT]])</f>
        <v>0.16041666666666687</v>
      </c>
    </row>
    <row r="122" spans="1:13" ht="30" x14ac:dyDescent="0.25">
      <c r="A122" s="42">
        <v>11</v>
      </c>
      <c r="B122" s="39">
        <v>44343</v>
      </c>
      <c r="C122" s="37">
        <v>0.42708333333333331</v>
      </c>
      <c r="D122" t="s">
        <v>53</v>
      </c>
      <c r="E122" s="41" t="s">
        <v>100</v>
      </c>
      <c r="F122"/>
      <c r="G122" s="3" cm="1">
        <f t="array" ref="G122">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122" s="3" t="str">
        <f>IF(ch_table[[#This Row],[Subject 1]]&lt;&gt;"House rose", "",SUMIF(ch_table[Day], ch_table[[#This Row],[Day]], ch_table[Duration]))</f>
        <v/>
      </c>
      <c r="I122" s="40">
        <f>SUM(INDEX(ch_table[Duration],1):ch_table[[#This Row],[Duration]])</f>
        <v>3.4055555555555563</v>
      </c>
      <c r="J122" s="3" cm="1">
        <f t="array" ref="J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 s="3" t="str" cm="1">
        <f t="array" ref="K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 s="3" t="str">
        <f>IF(ch_table[[#This Row],[Subject 1]]&lt;&gt;"House rose", "",SUMIF(ch_table[Day], ch_table[[#This Row],[Day]], ch_table[AAT]))</f>
        <v/>
      </c>
      <c r="M122" s="38">
        <f>SUM(INDEX(ch_table[AAT],1):ch_table[[#This Row],[AAT]])</f>
        <v>0.16041666666666687</v>
      </c>
    </row>
    <row r="123" spans="1:13" x14ac:dyDescent="0.25">
      <c r="A123" s="42">
        <v>11</v>
      </c>
      <c r="B123" s="39">
        <v>44343</v>
      </c>
      <c r="C123" s="37">
        <v>0.43888888888888888</v>
      </c>
      <c r="D123" t="s">
        <v>16</v>
      </c>
      <c r="E123" s="41"/>
      <c r="F123"/>
      <c r="G123" s="3" cm="1">
        <f t="array" ref="G12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23" s="3" t="str">
        <f>IF(ch_table[[#This Row],[Subject 1]]&lt;&gt;"House rose", "",SUMIF(ch_table[Day], ch_table[[#This Row],[Day]], ch_table[Duration]))</f>
        <v/>
      </c>
      <c r="I123" s="40">
        <f>SUM(INDEX(ch_table[Duration],1):ch_table[[#This Row],[Duration]])</f>
        <v>3.4076388888888896</v>
      </c>
      <c r="J123" s="3" cm="1">
        <f t="array" ref="J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 s="3" t="str" cm="1">
        <f t="array" ref="K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 s="3" t="str">
        <f>IF(ch_table[[#This Row],[Subject 1]]&lt;&gt;"House rose", "",SUMIF(ch_table[Day], ch_table[[#This Row],[Day]], ch_table[AAT]))</f>
        <v/>
      </c>
      <c r="M123" s="38">
        <f>SUM(INDEX(ch_table[AAT],1):ch_table[[#This Row],[AAT]])</f>
        <v>0.16041666666666687</v>
      </c>
    </row>
    <row r="124" spans="1:13" x14ac:dyDescent="0.25">
      <c r="A124" s="42">
        <v>11</v>
      </c>
      <c r="B124" s="39">
        <v>44343</v>
      </c>
      <c r="C124" s="37">
        <v>0.44097222222222221</v>
      </c>
      <c r="D124" t="s">
        <v>17</v>
      </c>
      <c r="E124" s="41" t="s">
        <v>101</v>
      </c>
      <c r="F124" t="s">
        <v>15</v>
      </c>
      <c r="G124" s="3" cm="1">
        <f t="array" ref="G124">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24" s="3" t="str">
        <f>IF(ch_table[[#This Row],[Subject 1]]&lt;&gt;"House rose", "",SUMIF(ch_table[Day], ch_table[[#This Row],[Day]], ch_table[Duration]))</f>
        <v/>
      </c>
      <c r="I124" s="40">
        <f>SUM(INDEX(ch_table[Duration],1):ch_table[[#This Row],[Duration]])</f>
        <v>3.4083333333333341</v>
      </c>
      <c r="J124" s="3" cm="1">
        <f t="array" ref="J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4" s="3" t="str" cm="1">
        <f t="array" ref="K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 s="3" t="str">
        <f>IF(ch_table[[#This Row],[Subject 1]]&lt;&gt;"House rose", "",SUMIF(ch_table[Day], ch_table[[#This Row],[Day]], ch_table[AAT]))</f>
        <v/>
      </c>
      <c r="M124" s="38">
        <f>SUM(INDEX(ch_table[AAT],1):ch_table[[#This Row],[AAT]])</f>
        <v>0.16041666666666687</v>
      </c>
    </row>
    <row r="125" spans="1:13" ht="45" x14ac:dyDescent="0.25">
      <c r="A125" s="42">
        <v>11</v>
      </c>
      <c r="B125" s="39">
        <v>44343</v>
      </c>
      <c r="C125" s="37">
        <v>0.44166666666666671</v>
      </c>
      <c r="D125" t="s">
        <v>27</v>
      </c>
      <c r="E125" s="41" t="s">
        <v>102</v>
      </c>
      <c r="F125"/>
      <c r="G125" s="3" cm="1">
        <f t="array" ref="G125">IF(MIN(ROW(ch_table[[Day]:[AAT session total (cum.)]]))+ROWS(ch_table[[Day]:[AAT session total (cum.)]])-1=ROW(),"",IF(ch_table[[#This Row],[Subject 1]]="House rose","", IF(INDEX(ch_table[[#All],[Time]],ROW()+1)="","",(IF(INDEX(ch_table[[#All],[Time]],ROW()+1)&lt;ch_table[[#This Row],[Time]],INDEX(ch_table[[#All],[Time]],ROW()+1)+1,INDEX(ch_table[[#All],[Time]],ROW()+1))-ch_table[[#This Row],[Time]]))))</f>
        <v>3.8888888888888917E-2</v>
      </c>
      <c r="H125" s="3" t="str">
        <f>IF(ch_table[[#This Row],[Subject 1]]&lt;&gt;"House rose", "",SUMIF(ch_table[Day], ch_table[[#This Row],[Day]], ch_table[Duration]))</f>
        <v/>
      </c>
      <c r="I125" s="40">
        <f>SUM(INDEX(ch_table[Duration],1):ch_table[[#This Row],[Duration]])</f>
        <v>3.4472222222222229</v>
      </c>
      <c r="J125" s="3" cm="1">
        <f t="array" ref="J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5" s="3" t="str" cm="1">
        <f t="array" ref="K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 s="3" t="str">
        <f>IF(ch_table[[#This Row],[Subject 1]]&lt;&gt;"House rose", "",SUMIF(ch_table[Day], ch_table[[#This Row],[Day]], ch_table[AAT]))</f>
        <v/>
      </c>
      <c r="M125" s="38">
        <f>SUM(INDEX(ch_table[AAT],1):ch_table[[#This Row],[AAT]])</f>
        <v>0.16041666666666687</v>
      </c>
    </row>
    <row r="126" spans="1:13" x14ac:dyDescent="0.25">
      <c r="A126" s="42">
        <v>11</v>
      </c>
      <c r="B126" s="39">
        <v>44343</v>
      </c>
      <c r="C126" s="37">
        <v>0.48055555555555562</v>
      </c>
      <c r="D126" t="s">
        <v>16</v>
      </c>
      <c r="E126" s="41"/>
      <c r="F126"/>
      <c r="G126" s="3" cm="1">
        <f t="array" ref="G126">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126" s="3" t="str">
        <f>IF(ch_table[[#This Row],[Subject 1]]&lt;&gt;"House rose", "",SUMIF(ch_table[Day], ch_table[[#This Row],[Day]], ch_table[Duration]))</f>
        <v/>
      </c>
      <c r="I126" s="40">
        <f>SUM(INDEX(ch_table[Duration],1):ch_table[[#This Row],[Duration]])</f>
        <v>3.4493055555555561</v>
      </c>
      <c r="J126" s="3" cm="1">
        <f t="array" ref="J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 s="3" t="str" cm="1">
        <f t="array" ref="K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 s="3" t="str">
        <f>IF(ch_table[[#This Row],[Subject 1]]&lt;&gt;"House rose", "",SUMIF(ch_table[Day], ch_table[[#This Row],[Day]], ch_table[AAT]))</f>
        <v/>
      </c>
      <c r="M126" s="38">
        <f>SUM(INDEX(ch_table[AAT],1):ch_table[[#This Row],[AAT]])</f>
        <v>0.16041666666666687</v>
      </c>
    </row>
    <row r="127" spans="1:13" ht="45" x14ac:dyDescent="0.25">
      <c r="A127" s="42">
        <v>11</v>
      </c>
      <c r="B127" s="39">
        <v>44343</v>
      </c>
      <c r="C127" s="37">
        <v>0.4826388888888889</v>
      </c>
      <c r="D127" t="s">
        <v>27</v>
      </c>
      <c r="E127" s="41" t="s">
        <v>103</v>
      </c>
      <c r="F127"/>
      <c r="G127" s="3" cm="1">
        <f t="array" ref="G127">IF(MIN(ROW(ch_table[[Day]:[AAT session total (cum.)]]))+ROWS(ch_table[[Day]:[AAT session total (cum.)]])-1=ROW(),"",IF(ch_table[[#This Row],[Subject 1]]="House rose","", IF(INDEX(ch_table[[#All],[Time]],ROW()+1)="","",(IF(INDEX(ch_table[[#All],[Time]],ROW()+1)&lt;ch_table[[#This Row],[Time]],INDEX(ch_table[[#All],[Time]],ROW()+1)+1,INDEX(ch_table[[#All],[Time]],ROW()+1))-ch_table[[#This Row],[Time]]))))</f>
        <v>3.3333333333333381E-2</v>
      </c>
      <c r="H127" s="3" t="str">
        <f>IF(ch_table[[#This Row],[Subject 1]]&lt;&gt;"House rose", "",SUMIF(ch_table[Day], ch_table[[#This Row],[Day]], ch_table[Duration]))</f>
        <v/>
      </c>
      <c r="I127" s="40">
        <f>SUM(INDEX(ch_table[Duration],1):ch_table[[#This Row],[Duration]])</f>
        <v>3.4826388888888893</v>
      </c>
      <c r="J127" s="3" cm="1">
        <f t="array" ref="J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 s="3" t="str" cm="1">
        <f t="array" ref="K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 s="3" t="str">
        <f>IF(ch_table[[#This Row],[Subject 1]]&lt;&gt;"House rose", "",SUMIF(ch_table[Day], ch_table[[#This Row],[Day]], ch_table[AAT]))</f>
        <v/>
      </c>
      <c r="M127" s="38">
        <f>SUM(INDEX(ch_table[AAT],1):ch_table[[#This Row],[AAT]])</f>
        <v>0.16041666666666687</v>
      </c>
    </row>
    <row r="128" spans="1:13" x14ac:dyDescent="0.25">
      <c r="A128" s="42">
        <v>11</v>
      </c>
      <c r="B128" s="39">
        <v>44343</v>
      </c>
      <c r="C128" s="37">
        <v>0.51597222222222228</v>
      </c>
      <c r="D128" t="s">
        <v>16</v>
      </c>
      <c r="E128" s="41"/>
      <c r="F128"/>
      <c r="G128" s="3" cm="1">
        <f t="array" ref="G12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28" s="3" t="str">
        <f>IF(ch_table[[#This Row],[Subject 1]]&lt;&gt;"House rose", "",SUMIF(ch_table[Day], ch_table[[#This Row],[Day]], ch_table[Duration]))</f>
        <v/>
      </c>
      <c r="I128" s="40">
        <f>SUM(INDEX(ch_table[Duration],1):ch_table[[#This Row],[Duration]])</f>
        <v>3.4840277777777784</v>
      </c>
      <c r="J128" s="3" cm="1">
        <f t="array" ref="J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8" s="3" t="str" cm="1">
        <f t="array" ref="K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 s="3" t="str">
        <f>IF(ch_table[[#This Row],[Subject 1]]&lt;&gt;"House rose", "",SUMIF(ch_table[Day], ch_table[[#This Row],[Day]], ch_table[AAT]))</f>
        <v/>
      </c>
      <c r="M128" s="38">
        <f>SUM(INDEX(ch_table[AAT],1):ch_table[[#This Row],[AAT]])</f>
        <v>0.16041666666666687</v>
      </c>
    </row>
    <row r="129" spans="1:13" x14ac:dyDescent="0.25">
      <c r="A129" s="42">
        <v>11</v>
      </c>
      <c r="B129" s="39">
        <v>44343</v>
      </c>
      <c r="C129" s="37">
        <v>0.51736111111111116</v>
      </c>
      <c r="D129" t="s">
        <v>35</v>
      </c>
      <c r="E129" s="41" t="s">
        <v>36</v>
      </c>
      <c r="F129"/>
      <c r="G129" s="3" cm="1">
        <f t="array" ref="G129">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29" s="3" t="str">
        <f>IF(ch_table[[#This Row],[Subject 1]]&lt;&gt;"House rose", "",SUMIF(ch_table[Day], ch_table[[#This Row],[Day]], ch_table[Duration]))</f>
        <v/>
      </c>
      <c r="I129" s="40">
        <f>SUM(INDEX(ch_table[Duration],1):ch_table[[#This Row],[Duration]])</f>
        <v>3.5263888888888895</v>
      </c>
      <c r="J129" s="3" cm="1">
        <f t="array" ref="J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9" s="3" t="str" cm="1">
        <f t="array" ref="K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 s="3" t="str">
        <f>IF(ch_table[[#This Row],[Subject 1]]&lt;&gt;"House rose", "",SUMIF(ch_table[Day], ch_table[[#This Row],[Day]], ch_table[AAT]))</f>
        <v/>
      </c>
      <c r="M129" s="38">
        <f>SUM(INDEX(ch_table[AAT],1):ch_table[[#This Row],[AAT]])</f>
        <v>0.16041666666666687</v>
      </c>
    </row>
    <row r="130" spans="1:13" x14ac:dyDescent="0.25">
      <c r="A130" s="42">
        <v>11</v>
      </c>
      <c r="B130" s="39">
        <v>44343</v>
      </c>
      <c r="C130" s="37">
        <v>0.55972222222222223</v>
      </c>
      <c r="D130" t="s">
        <v>16</v>
      </c>
      <c r="E130" s="41"/>
      <c r="F130"/>
      <c r="G130" s="3" cm="1">
        <f t="array" ref="G13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30" s="3" t="str">
        <f>IF(ch_table[[#This Row],[Subject 1]]&lt;&gt;"House rose", "",SUMIF(ch_table[Day], ch_table[[#This Row],[Day]], ch_table[Duration]))</f>
        <v/>
      </c>
      <c r="I130" s="40">
        <f>SUM(INDEX(ch_table[Duration],1):ch_table[[#This Row],[Duration]])</f>
        <v>3.5284722222222227</v>
      </c>
      <c r="J130" s="3" cm="1">
        <f t="array" ref="J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0" s="3" t="str" cm="1">
        <f t="array" ref="K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 s="3" t="str">
        <f>IF(ch_table[[#This Row],[Subject 1]]&lt;&gt;"House rose", "",SUMIF(ch_table[Day], ch_table[[#This Row],[Day]], ch_table[AAT]))</f>
        <v/>
      </c>
      <c r="M130" s="38">
        <f>SUM(INDEX(ch_table[AAT],1):ch_table[[#This Row],[AAT]])</f>
        <v>0.16041666666666687</v>
      </c>
    </row>
    <row r="131" spans="1:13" x14ac:dyDescent="0.25">
      <c r="A131" s="42">
        <v>11</v>
      </c>
      <c r="B131" s="39">
        <v>44343</v>
      </c>
      <c r="C131" s="37">
        <v>0.56180555555555556</v>
      </c>
      <c r="D131" t="s">
        <v>77</v>
      </c>
      <c r="E131" s="41" t="s">
        <v>104</v>
      </c>
      <c r="F131"/>
      <c r="G131" s="3" cm="1">
        <f t="array" ref="G131">IF(MIN(ROW(ch_table[[Day]:[AAT session total (cum.)]]))+ROWS(ch_table[[Day]:[AAT session total (cum.)]])-1=ROW(),"",IF(ch_table[[#This Row],[Subject 1]]="House rose","", IF(INDEX(ch_table[[#All],[Time]],ROW()+1)="","",(IF(INDEX(ch_table[[#All],[Time]],ROW()+1)&lt;ch_table[[#This Row],[Time]],INDEX(ch_table[[#All],[Time]],ROW()+1)+1,INDEX(ch_table[[#All],[Time]],ROW()+1))-ch_table[[#This Row],[Time]]))))</f>
        <v>5.902777777777779E-2</v>
      </c>
      <c r="H131" s="3" t="str">
        <f>IF(ch_table[[#This Row],[Subject 1]]&lt;&gt;"House rose", "",SUMIF(ch_table[Day], ch_table[[#This Row],[Day]], ch_table[Duration]))</f>
        <v/>
      </c>
      <c r="I131" s="40">
        <f>SUM(INDEX(ch_table[Duration],1):ch_table[[#This Row],[Duration]])</f>
        <v>3.5875000000000004</v>
      </c>
      <c r="J131" s="3" cm="1">
        <f t="array" ref="J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1" s="3" t="str" cm="1">
        <f t="array" ref="K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 s="3" t="str">
        <f>IF(ch_table[[#This Row],[Subject 1]]&lt;&gt;"House rose", "",SUMIF(ch_table[Day], ch_table[[#This Row],[Day]], ch_table[AAT]))</f>
        <v/>
      </c>
      <c r="M131" s="38">
        <f>SUM(INDEX(ch_table[AAT],1):ch_table[[#This Row],[AAT]])</f>
        <v>0.16041666666666687</v>
      </c>
    </row>
    <row r="132" spans="1:13" x14ac:dyDescent="0.25">
      <c r="A132" s="42">
        <v>11</v>
      </c>
      <c r="B132" s="39">
        <v>44343</v>
      </c>
      <c r="C132" s="37">
        <v>0.62083333333333335</v>
      </c>
      <c r="D132" t="s">
        <v>16</v>
      </c>
      <c r="E132" s="41"/>
      <c r="F132"/>
      <c r="G132" s="3" cm="1">
        <f t="array" ref="G13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2" s="3" t="str">
        <f>IF(ch_table[[#This Row],[Subject 1]]&lt;&gt;"House rose", "",SUMIF(ch_table[Day], ch_table[[#This Row],[Day]], ch_table[Duration]))</f>
        <v/>
      </c>
      <c r="I132" s="40">
        <f>SUM(INDEX(ch_table[Duration],1):ch_table[[#This Row],[Duration]])</f>
        <v>3.5888888888888895</v>
      </c>
      <c r="J132" s="3" cm="1">
        <f t="array" ref="J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2" s="3" t="str" cm="1">
        <f t="array" ref="K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 s="3" t="str">
        <f>IF(ch_table[[#This Row],[Subject 1]]&lt;&gt;"House rose", "",SUMIF(ch_table[Day], ch_table[[#This Row],[Day]], ch_table[AAT]))</f>
        <v/>
      </c>
      <c r="M132" s="38">
        <f>SUM(INDEX(ch_table[AAT],1):ch_table[[#This Row],[AAT]])</f>
        <v>0.16041666666666687</v>
      </c>
    </row>
    <row r="133" spans="1:13" x14ac:dyDescent="0.25">
      <c r="A133" s="42">
        <v>11</v>
      </c>
      <c r="B133" s="39">
        <v>44343</v>
      </c>
      <c r="C133" s="37">
        <v>0.62222222222222223</v>
      </c>
      <c r="D133" t="s">
        <v>77</v>
      </c>
      <c r="E133" s="41" t="s">
        <v>105</v>
      </c>
      <c r="F133"/>
      <c r="G133" s="3" cm="1">
        <f t="array" ref="G133">IF(MIN(ROW(ch_table[[Day]:[AAT session total (cum.)]]))+ROWS(ch_table[[Day]:[AAT session total (cum.)]])-1=ROW(),"",IF(ch_table[[#This Row],[Subject 1]]="House rose","", IF(INDEX(ch_table[[#All],[Time]],ROW()+1)="","",(IF(INDEX(ch_table[[#All],[Time]],ROW()+1)&lt;ch_table[[#This Row],[Time]],INDEX(ch_table[[#All],[Time]],ROW()+1)+1,INDEX(ch_table[[#All],[Time]],ROW()+1))-ch_table[[#This Row],[Time]]))))</f>
        <v>8.6111111111111138E-2</v>
      </c>
      <c r="H133" s="3" t="str">
        <f>IF(ch_table[[#This Row],[Subject 1]]&lt;&gt;"House rose", "",SUMIF(ch_table[Day], ch_table[[#This Row],[Day]], ch_table[Duration]))</f>
        <v/>
      </c>
      <c r="I133" s="40">
        <f>SUM(INDEX(ch_table[Duration],1):ch_table[[#This Row],[Duration]])</f>
        <v>3.6750000000000007</v>
      </c>
      <c r="J133" s="3" cm="1">
        <f t="array" ref="J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 s="3" t="str" cm="1">
        <f t="array" ref="K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 s="3" t="str">
        <f>IF(ch_table[[#This Row],[Subject 1]]&lt;&gt;"House rose", "",SUMIF(ch_table[Day], ch_table[[#This Row],[Day]], ch_table[AAT]))</f>
        <v/>
      </c>
      <c r="M133" s="38">
        <f>SUM(INDEX(ch_table[AAT],1):ch_table[[#This Row],[AAT]])</f>
        <v>0.16041666666666687</v>
      </c>
    </row>
    <row r="134" spans="1:13" x14ac:dyDescent="0.25">
      <c r="A134" s="42">
        <v>11</v>
      </c>
      <c r="B134" s="39">
        <v>44343</v>
      </c>
      <c r="C134" s="37">
        <v>0.70833333333333337</v>
      </c>
      <c r="D134" t="s">
        <v>21</v>
      </c>
      <c r="E134" s="41" t="s">
        <v>106</v>
      </c>
      <c r="F134"/>
      <c r="G134" s="3" cm="1">
        <f t="array" ref="G134">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34" s="3" t="str">
        <f>IF(ch_table[[#This Row],[Subject 1]]&lt;&gt;"House rose", "",SUMIF(ch_table[Day], ch_table[[#This Row],[Day]], ch_table[Duration]))</f>
        <v/>
      </c>
      <c r="I134" s="40">
        <f>SUM(INDEX(ch_table[Duration],1):ch_table[[#This Row],[Duration]])</f>
        <v>3.6951388888888896</v>
      </c>
      <c r="J134" s="3" cm="1">
        <f t="array" ref="J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4" s="3" cm="1">
        <f t="array" ref="K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34" s="3" t="str">
        <f>IF(ch_table[[#This Row],[Subject 1]]&lt;&gt;"House rose", "",SUMIF(ch_table[Day], ch_table[[#This Row],[Day]], ch_table[AAT]))</f>
        <v/>
      </c>
      <c r="M134" s="38">
        <f>SUM(INDEX(ch_table[AAT],1):ch_table[[#This Row],[AAT]])</f>
        <v>0.18055555555555569</v>
      </c>
    </row>
    <row r="135" spans="1:13" x14ac:dyDescent="0.25">
      <c r="A135" s="42">
        <v>11</v>
      </c>
      <c r="B135" s="39">
        <v>44343</v>
      </c>
      <c r="C135" s="37">
        <v>0.72847222222222219</v>
      </c>
      <c r="D135" t="s">
        <v>23</v>
      </c>
      <c r="E135" s="41"/>
      <c r="F135"/>
      <c r="G135" s="3" t="str" cm="1">
        <f t="array" ref="G135">IF(MIN(ROW(ch_table[[Day]:[AAT session total (cum.)]]))+ROWS(ch_table[[Day]:[AAT session total (cum.)]])-1=ROW(),"",IF(ch_table[[#This Row],[Subject 1]]="House rose","", IF(INDEX(ch_table[[#All],[Time]],ROW()+1)="","",(IF(INDEX(ch_table[[#All],[Time]],ROW()+1)&lt;ch_table[[#This Row],[Time]],INDEX(ch_table[[#All],[Time]],ROW()+1)+1,INDEX(ch_table[[#All],[Time]],ROW()+1))-ch_table[[#This Row],[Time]]))))</f>
        <v/>
      </c>
      <c r="H135" s="3">
        <f>IF(ch_table[[#This Row],[Subject 1]]&lt;&gt;"House rose", "",SUMIF(ch_table[Day], ch_table[[#This Row],[Day]], ch_table[Duration]))</f>
        <v>0.33263888888888887</v>
      </c>
      <c r="I135" s="40">
        <f>SUM(INDEX(ch_table[Duration],1):ch_table[[#This Row],[Duration]])</f>
        <v>3.6951388888888896</v>
      </c>
      <c r="J135" s="3" cm="1">
        <f t="array" ref="J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5" s="3" t="str" cm="1">
        <f t="array" ref="K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 s="3">
        <f>IF(ch_table[[#This Row],[Subject 1]]&lt;&gt;"House rose", "",SUMIF(ch_table[Day], ch_table[[#This Row],[Day]], ch_table[AAT]))</f>
        <v>2.0138888888888817E-2</v>
      </c>
      <c r="M135" s="38">
        <f>SUM(INDEX(ch_table[AAT],1):ch_table[[#This Row],[AAT]])</f>
        <v>0.18055555555555569</v>
      </c>
    </row>
    <row r="136" spans="1:13" x14ac:dyDescent="0.25">
      <c r="A136" s="42">
        <v>12</v>
      </c>
      <c r="B136" s="39">
        <v>44354</v>
      </c>
      <c r="C136" s="37">
        <v>0.60416666666666663</v>
      </c>
      <c r="D136" t="s">
        <v>24</v>
      </c>
      <c r="E136" s="41"/>
      <c r="F136"/>
      <c r="G136" s="3" cm="1">
        <f t="array" ref="G13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36" s="3" t="str">
        <f>IF(ch_table[[#This Row],[Subject 1]]&lt;&gt;"House rose", "",SUMIF(ch_table[Day], ch_table[[#This Row],[Day]], ch_table[Duration]))</f>
        <v/>
      </c>
      <c r="I136" s="40">
        <f>SUM(INDEX(ch_table[Duration],1):ch_table[[#This Row],[Duration]])</f>
        <v>3.6972222222222229</v>
      </c>
      <c r="J136" s="3" cm="1">
        <f t="array" ref="J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6" s="3" t="str" cm="1">
        <f t="array" ref="K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 s="3" t="str">
        <f>IF(ch_table[[#This Row],[Subject 1]]&lt;&gt;"House rose", "",SUMIF(ch_table[Day], ch_table[[#This Row],[Day]], ch_table[AAT]))</f>
        <v/>
      </c>
      <c r="M136" s="38">
        <f>SUM(INDEX(ch_table[AAT],1):ch_table[[#This Row],[AAT]])</f>
        <v>0.18055555555555569</v>
      </c>
    </row>
    <row r="137" spans="1:13" x14ac:dyDescent="0.25">
      <c r="A137" s="42">
        <v>12</v>
      </c>
      <c r="B137" s="39">
        <v>44354</v>
      </c>
      <c r="C137" s="37">
        <v>0.60624999999999996</v>
      </c>
      <c r="D137" t="s">
        <v>44</v>
      </c>
      <c r="E137" s="41" t="s">
        <v>107</v>
      </c>
      <c r="F137"/>
      <c r="G137" s="3" cm="1">
        <f t="array" ref="G137">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37" s="3" t="str">
        <f>IF(ch_table[[#This Row],[Subject 1]]&lt;&gt;"House rose", "",SUMIF(ch_table[Day], ch_table[[#This Row],[Day]], ch_table[Duration]))</f>
        <v/>
      </c>
      <c r="I137" s="40">
        <f>SUM(INDEX(ch_table[Duration],1):ch_table[[#This Row],[Duration]])</f>
        <v>3.7263888888888896</v>
      </c>
      <c r="J137" s="3" cm="1">
        <f t="array" ref="J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7" s="3" t="str" cm="1">
        <f t="array" ref="K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 s="3" t="str">
        <f>IF(ch_table[[#This Row],[Subject 1]]&lt;&gt;"House rose", "",SUMIF(ch_table[Day], ch_table[[#This Row],[Day]], ch_table[AAT]))</f>
        <v/>
      </c>
      <c r="M137" s="38">
        <f>SUM(INDEX(ch_table[AAT],1):ch_table[[#This Row],[AAT]])</f>
        <v>0.18055555555555569</v>
      </c>
    </row>
    <row r="138" spans="1:13" x14ac:dyDescent="0.25">
      <c r="A138" s="42">
        <v>12</v>
      </c>
      <c r="B138" s="39">
        <v>44354</v>
      </c>
      <c r="C138" s="37">
        <v>0.63541666666666663</v>
      </c>
      <c r="D138" t="s">
        <v>53</v>
      </c>
      <c r="E138" s="41" t="s">
        <v>107</v>
      </c>
      <c r="F138"/>
      <c r="G138" s="3" cm="1">
        <f t="array" ref="G138">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38" s="3" t="str">
        <f>IF(ch_table[[#This Row],[Subject 1]]&lt;&gt;"House rose", "",SUMIF(ch_table[Day], ch_table[[#This Row],[Day]], ch_table[Duration]))</f>
        <v/>
      </c>
      <c r="I138" s="40">
        <f>SUM(INDEX(ch_table[Duration],1):ch_table[[#This Row],[Duration]])</f>
        <v>3.7381944444444453</v>
      </c>
      <c r="J138" s="3" cm="1">
        <f t="array" ref="J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8" s="3" t="str" cm="1">
        <f t="array" ref="K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 s="3" t="str">
        <f>IF(ch_table[[#This Row],[Subject 1]]&lt;&gt;"House rose", "",SUMIF(ch_table[Day], ch_table[[#This Row],[Day]], ch_table[AAT]))</f>
        <v/>
      </c>
      <c r="M138" s="38">
        <f>SUM(INDEX(ch_table[AAT],1):ch_table[[#This Row],[AAT]])</f>
        <v>0.18055555555555569</v>
      </c>
    </row>
    <row r="139" spans="1:13" x14ac:dyDescent="0.25">
      <c r="A139" s="42">
        <v>12</v>
      </c>
      <c r="B139" s="39">
        <v>44354</v>
      </c>
      <c r="C139" s="37">
        <v>0.64722222222222225</v>
      </c>
      <c r="D139" t="s">
        <v>16</v>
      </c>
      <c r="E139" s="41"/>
      <c r="F139"/>
      <c r="G139" s="3" cm="1">
        <f t="array" ref="G13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39" s="3" t="str">
        <f>IF(ch_table[[#This Row],[Subject 1]]&lt;&gt;"House rose", "",SUMIF(ch_table[Day], ch_table[[#This Row],[Day]], ch_table[Duration]))</f>
        <v/>
      </c>
      <c r="I139" s="40">
        <f>SUM(INDEX(ch_table[Duration],1):ch_table[[#This Row],[Duration]])</f>
        <v>3.7416666666666676</v>
      </c>
      <c r="J139" s="3" cm="1">
        <f t="array" ref="J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 s="3" t="str" cm="1">
        <f t="array" ref="K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 s="3" t="str">
        <f>IF(ch_table[[#This Row],[Subject 1]]&lt;&gt;"House rose", "",SUMIF(ch_table[Day], ch_table[[#This Row],[Day]], ch_table[AAT]))</f>
        <v/>
      </c>
      <c r="M139" s="38">
        <f>SUM(INDEX(ch_table[AAT],1):ch_table[[#This Row],[AAT]])</f>
        <v>0.18055555555555569</v>
      </c>
    </row>
    <row r="140" spans="1:13" ht="30" x14ac:dyDescent="0.25">
      <c r="A140" s="42">
        <v>12</v>
      </c>
      <c r="B140" s="39">
        <v>44354</v>
      </c>
      <c r="C140" s="37">
        <v>0.65069444444444446</v>
      </c>
      <c r="D140" t="s">
        <v>17</v>
      </c>
      <c r="E140" s="41" t="s">
        <v>108</v>
      </c>
      <c r="F140" t="s">
        <v>15</v>
      </c>
      <c r="G140" s="3" cm="1">
        <f t="array" ref="G140">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40" s="3" t="str">
        <f>IF(ch_table[[#This Row],[Subject 1]]&lt;&gt;"House rose", "",SUMIF(ch_table[Day], ch_table[[#This Row],[Day]], ch_table[Duration]))</f>
        <v/>
      </c>
      <c r="I140" s="40">
        <f>SUM(INDEX(ch_table[Duration],1):ch_table[[#This Row],[Duration]])</f>
        <v>3.7451388888888899</v>
      </c>
      <c r="J140" s="3" cm="1">
        <f t="array" ref="J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 s="3" t="str" cm="1">
        <f t="array" ref="K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 s="3" t="str">
        <f>IF(ch_table[[#This Row],[Subject 1]]&lt;&gt;"House rose", "",SUMIF(ch_table[Day], ch_table[[#This Row],[Day]], ch_table[AAT]))</f>
        <v/>
      </c>
      <c r="M140" s="38">
        <f>SUM(INDEX(ch_table[AAT],1):ch_table[[#This Row],[AAT]])</f>
        <v>0.18055555555555569</v>
      </c>
    </row>
    <row r="141" spans="1:13" ht="30" x14ac:dyDescent="0.25">
      <c r="A141" s="42">
        <v>12</v>
      </c>
      <c r="B141" s="39">
        <v>44354</v>
      </c>
      <c r="C141" s="37">
        <v>0.65416666666666667</v>
      </c>
      <c r="D141" t="s">
        <v>29</v>
      </c>
      <c r="E141" s="41" t="s">
        <v>109</v>
      </c>
      <c r="F141"/>
      <c r="G141" s="3" cm="1">
        <f t="array" ref="G141">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41" s="3" t="str">
        <f>IF(ch_table[[#This Row],[Subject 1]]&lt;&gt;"House rose", "",SUMIF(ch_table[Day], ch_table[[#This Row],[Day]], ch_table[Duration]))</f>
        <v/>
      </c>
      <c r="I141" s="40">
        <f>SUM(INDEX(ch_table[Duration],1):ch_table[[#This Row],[Duration]])</f>
        <v>3.792361111111112</v>
      </c>
      <c r="J141" s="3" cm="1">
        <f t="array" ref="J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1" s="3" t="str" cm="1">
        <f t="array" ref="K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 s="3" t="str">
        <f>IF(ch_table[[#This Row],[Subject 1]]&lt;&gt;"House rose", "",SUMIF(ch_table[Day], ch_table[[#This Row],[Day]], ch_table[AAT]))</f>
        <v/>
      </c>
      <c r="M141" s="38">
        <f>SUM(INDEX(ch_table[AAT],1):ch_table[[#This Row],[AAT]])</f>
        <v>0.18055555555555569</v>
      </c>
    </row>
    <row r="142" spans="1:13" x14ac:dyDescent="0.25">
      <c r="A142" s="42">
        <v>12</v>
      </c>
      <c r="B142" s="39">
        <v>44354</v>
      </c>
      <c r="C142" s="37">
        <v>0.70138888888888884</v>
      </c>
      <c r="D142" t="s">
        <v>16</v>
      </c>
      <c r="E142" s="41"/>
      <c r="F142"/>
      <c r="G142" s="3" cm="1">
        <f t="array" ref="G142">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42" s="3" t="str">
        <f>IF(ch_table[[#This Row],[Subject 1]]&lt;&gt;"House rose", "",SUMIF(ch_table[Day], ch_table[[#This Row],[Day]], ch_table[Duration]))</f>
        <v/>
      </c>
      <c r="I142" s="40">
        <f>SUM(INDEX(ch_table[Duration],1):ch_table[[#This Row],[Duration]])</f>
        <v>3.7944444444444452</v>
      </c>
      <c r="J142" s="3" cm="1">
        <f t="array" ref="J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2" s="3" t="str" cm="1">
        <f t="array" ref="K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 s="3" t="str">
        <f>IF(ch_table[[#This Row],[Subject 1]]&lt;&gt;"House rose", "",SUMIF(ch_table[Day], ch_table[[#This Row],[Day]], ch_table[AAT]))</f>
        <v/>
      </c>
      <c r="M142" s="38">
        <f>SUM(INDEX(ch_table[AAT],1):ch_table[[#This Row],[AAT]])</f>
        <v>0.18055555555555569</v>
      </c>
    </row>
    <row r="143" spans="1:13" ht="30" x14ac:dyDescent="0.25">
      <c r="A143" s="42">
        <v>12</v>
      </c>
      <c r="B143" s="39">
        <v>44354</v>
      </c>
      <c r="C143" s="37">
        <v>0.70347222222222228</v>
      </c>
      <c r="D143" t="s">
        <v>29</v>
      </c>
      <c r="E143" s="41" t="s">
        <v>110</v>
      </c>
      <c r="F143"/>
      <c r="G143" s="3" cm="1">
        <f t="array" ref="G143">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143" s="3" t="str">
        <f>IF(ch_table[[#This Row],[Subject 1]]&lt;&gt;"House rose", "",SUMIF(ch_table[Day], ch_table[[#This Row],[Day]], ch_table[Duration]))</f>
        <v/>
      </c>
      <c r="I143" s="40">
        <f>SUM(INDEX(ch_table[Duration],1):ch_table[[#This Row],[Duration]])</f>
        <v>3.8375000000000008</v>
      </c>
      <c r="J143" s="3" cm="1">
        <f t="array" ref="J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3" s="3" t="str" cm="1">
        <f t="array" ref="K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 s="3" t="str">
        <f>IF(ch_table[[#This Row],[Subject 1]]&lt;&gt;"House rose", "",SUMIF(ch_table[Day], ch_table[[#This Row],[Day]], ch_table[AAT]))</f>
        <v/>
      </c>
      <c r="M143" s="38">
        <f>SUM(INDEX(ch_table[AAT],1):ch_table[[#This Row],[AAT]])</f>
        <v>0.18055555555555569</v>
      </c>
    </row>
    <row r="144" spans="1:13" x14ac:dyDescent="0.25">
      <c r="A144" s="42">
        <v>12</v>
      </c>
      <c r="B144" s="39">
        <v>44354</v>
      </c>
      <c r="C144" s="37">
        <v>0.74652777777777779</v>
      </c>
      <c r="D144" t="s">
        <v>111</v>
      </c>
      <c r="E144" s="41" t="s">
        <v>112</v>
      </c>
      <c r="F144"/>
      <c r="G144" s="3" cm="1">
        <f t="array" ref="G14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44" s="3" t="str">
        <f>IF(ch_table[[#This Row],[Subject 1]]&lt;&gt;"House rose", "",SUMIF(ch_table[Day], ch_table[[#This Row],[Day]], ch_table[Duration]))</f>
        <v/>
      </c>
      <c r="I144" s="40">
        <f>SUM(INDEX(ch_table[Duration],1):ch_table[[#This Row],[Duration]])</f>
        <v>3.839583333333334</v>
      </c>
      <c r="J144" s="3" cm="1">
        <f t="array" ref="J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4" s="3" t="str" cm="1">
        <f t="array" ref="K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 s="3" t="str">
        <f>IF(ch_table[[#This Row],[Subject 1]]&lt;&gt;"House rose", "",SUMIF(ch_table[Day], ch_table[[#This Row],[Day]], ch_table[AAT]))</f>
        <v/>
      </c>
      <c r="M144" s="38">
        <f>SUM(INDEX(ch_table[AAT],1):ch_table[[#This Row],[AAT]])</f>
        <v>0.18055555555555569</v>
      </c>
    </row>
    <row r="145" spans="1:13" ht="30" x14ac:dyDescent="0.25">
      <c r="A145" s="42">
        <v>12</v>
      </c>
      <c r="B145" s="39">
        <v>44354</v>
      </c>
      <c r="C145" s="37">
        <v>0.74861111111111112</v>
      </c>
      <c r="D145" t="s">
        <v>92</v>
      </c>
      <c r="E145" s="41" t="s">
        <v>113</v>
      </c>
      <c r="F145"/>
      <c r="G145" s="3" cm="1">
        <f t="array" ref="G145">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45" s="3" t="str">
        <f>IF(ch_table[[#This Row],[Subject 1]]&lt;&gt;"House rose", "",SUMIF(ch_table[Day], ch_table[[#This Row],[Day]], ch_table[Duration]))</f>
        <v/>
      </c>
      <c r="I145" s="40">
        <f>SUM(INDEX(ch_table[Duration],1):ch_table[[#This Row],[Duration]])</f>
        <v>3.8451388888888896</v>
      </c>
      <c r="J145" s="3" cm="1">
        <f t="array" ref="J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 s="3" t="str" cm="1">
        <f t="array" ref="K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 s="3" t="str">
        <f>IF(ch_table[[#This Row],[Subject 1]]&lt;&gt;"House rose", "",SUMIF(ch_table[Day], ch_table[[#This Row],[Day]], ch_table[AAT]))</f>
        <v/>
      </c>
      <c r="M145" s="38">
        <f>SUM(INDEX(ch_table[AAT],1):ch_table[[#This Row],[AAT]])</f>
        <v>0.18055555555555569</v>
      </c>
    </row>
    <row r="146" spans="1:13" x14ac:dyDescent="0.25">
      <c r="A146" s="42">
        <v>12</v>
      </c>
      <c r="B146" s="39">
        <v>44354</v>
      </c>
      <c r="C146" s="37">
        <v>0.75416666666666665</v>
      </c>
      <c r="D146" t="s">
        <v>16</v>
      </c>
      <c r="E146" s="41"/>
      <c r="F146"/>
      <c r="G146" s="3" cm="1">
        <f t="array" ref="G14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6" s="3" t="str">
        <f>IF(ch_table[[#This Row],[Subject 1]]&lt;&gt;"House rose", "",SUMIF(ch_table[Day], ch_table[[#This Row],[Day]], ch_table[Duration]))</f>
        <v/>
      </c>
      <c r="I146" s="40">
        <f>SUM(INDEX(ch_table[Duration],1):ch_table[[#This Row],[Duration]])</f>
        <v>3.8479166666666673</v>
      </c>
      <c r="J146" s="3" cm="1">
        <f t="array" ref="J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 s="3" t="str" cm="1">
        <f t="array" ref="K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 s="3" t="str">
        <f>IF(ch_table[[#This Row],[Subject 1]]&lt;&gt;"House rose", "",SUMIF(ch_table[Day], ch_table[[#This Row],[Day]], ch_table[AAT]))</f>
        <v/>
      </c>
      <c r="M146" s="38">
        <f>SUM(INDEX(ch_table[AAT],1):ch_table[[#This Row],[AAT]])</f>
        <v>0.18055555555555569</v>
      </c>
    </row>
    <row r="147" spans="1:13" x14ac:dyDescent="0.25">
      <c r="A147" s="42">
        <v>12</v>
      </c>
      <c r="B147" s="39">
        <v>44354</v>
      </c>
      <c r="C147" s="37">
        <v>0.75694444444444442</v>
      </c>
      <c r="D147" t="s">
        <v>85</v>
      </c>
      <c r="E147" s="41" t="s">
        <v>114</v>
      </c>
      <c r="F147" t="s">
        <v>60</v>
      </c>
      <c r="G147" s="3" cm="1">
        <f t="array" ref="G147">IF(MIN(ROW(ch_table[[Day]:[AAT session total (cum.)]]))+ROWS(ch_table[[Day]:[AAT session total (cum.)]])-1=ROW(),"",IF(ch_table[[#This Row],[Subject 1]]="House rose","", IF(INDEX(ch_table[[#All],[Time]],ROW()+1)="","",(IF(INDEX(ch_table[[#All],[Time]],ROW()+1)&lt;ch_table[[#This Row],[Time]],INDEX(ch_table[[#All],[Time]],ROW()+1)+1,INDEX(ch_table[[#All],[Time]],ROW()+1))-ch_table[[#This Row],[Time]]))))</f>
        <v>0.11527777777777781</v>
      </c>
      <c r="H147" s="3" t="str">
        <f>IF(ch_table[[#This Row],[Subject 1]]&lt;&gt;"House rose", "",SUMIF(ch_table[Day], ch_table[[#This Row],[Day]], ch_table[Duration]))</f>
        <v/>
      </c>
      <c r="I147" s="40">
        <f>SUM(INDEX(ch_table[Duration],1):ch_table[[#This Row],[Duration]])</f>
        <v>3.9631944444444454</v>
      </c>
      <c r="J147" s="3" cm="1">
        <f t="array" ref="J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7" s="3" t="str" cm="1">
        <f t="array" ref="K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 s="3" t="str">
        <f>IF(ch_table[[#This Row],[Subject 1]]&lt;&gt;"House rose", "",SUMIF(ch_table[Day], ch_table[[#This Row],[Day]], ch_table[AAT]))</f>
        <v/>
      </c>
      <c r="M147" s="38">
        <f>SUM(INDEX(ch_table[AAT],1):ch_table[[#This Row],[AAT]])</f>
        <v>0.18055555555555569</v>
      </c>
    </row>
    <row r="148" spans="1:13" x14ac:dyDescent="0.25">
      <c r="A148" s="42">
        <v>12</v>
      </c>
      <c r="B148" s="39">
        <v>44354</v>
      </c>
      <c r="C148" s="37">
        <v>0.87222222222222223</v>
      </c>
      <c r="D148" t="s">
        <v>87</v>
      </c>
      <c r="E148" s="41" t="s">
        <v>114</v>
      </c>
      <c r="F148"/>
      <c r="G148" s="3" cm="1">
        <f t="array" ref="G148">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48" s="3" t="str">
        <f>IF(ch_table[[#This Row],[Subject 1]]&lt;&gt;"House rose", "",SUMIF(ch_table[Day], ch_table[[#This Row],[Day]], ch_table[Duration]))</f>
        <v/>
      </c>
      <c r="I148" s="40">
        <f>SUM(INDEX(ch_table[Duration],1):ch_table[[#This Row],[Duration]])</f>
        <v>3.986111111111112</v>
      </c>
      <c r="J148" s="3" cm="1">
        <f t="array" ref="J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8" s="3" t="str" cm="1">
        <f t="array" ref="K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 s="3" t="str">
        <f>IF(ch_table[[#This Row],[Subject 1]]&lt;&gt;"House rose", "",SUMIF(ch_table[Day], ch_table[[#This Row],[Day]], ch_table[AAT]))</f>
        <v/>
      </c>
      <c r="M148" s="38">
        <f>SUM(INDEX(ch_table[AAT],1):ch_table[[#This Row],[AAT]])</f>
        <v>0.18055555555555569</v>
      </c>
    </row>
    <row r="149" spans="1:13" x14ac:dyDescent="0.25">
      <c r="A149" s="42">
        <v>12</v>
      </c>
      <c r="B149" s="39">
        <v>44354</v>
      </c>
      <c r="C149" s="37">
        <v>0.89513888888888893</v>
      </c>
      <c r="D149" t="s">
        <v>21</v>
      </c>
      <c r="E149" s="41" t="s">
        <v>115</v>
      </c>
      <c r="F149"/>
      <c r="G149" s="3" cm="1">
        <f t="array" ref="G149">IF(MIN(ROW(ch_table[[Day]:[AAT session total (cum.)]]))+ROWS(ch_table[[Day]:[AAT session total (cum.)]])-1=ROW(),"",IF(ch_table[[#This Row],[Subject 1]]="House rose","", IF(INDEX(ch_table[[#All],[Time]],ROW()+1)="","",(IF(INDEX(ch_table[[#All],[Time]],ROW()+1)&lt;ch_table[[#This Row],[Time]],INDEX(ch_table[[#All],[Time]],ROW()+1)+1,INDEX(ch_table[[#All],[Time]],ROW()+1))-ch_table[[#This Row],[Time]]))))</f>
        <v>2.5694444444444353E-2</v>
      </c>
      <c r="H149" s="3" t="str">
        <f>IF(ch_table[[#This Row],[Subject 1]]&lt;&gt;"House rose", "",SUMIF(ch_table[Day], ch_table[[#This Row],[Day]], ch_table[Duration]))</f>
        <v/>
      </c>
      <c r="I149" s="40">
        <f>SUM(INDEX(ch_table[Duration],1):ch_table[[#This Row],[Duration]])</f>
        <v>4.0118055555555561</v>
      </c>
      <c r="J149" s="3" cm="1">
        <f t="array" ref="J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9" s="3" cm="1">
        <f t="array" ref="K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4.1666666666666519E-3</v>
      </c>
      <c r="L149" s="3" t="str">
        <f>IF(ch_table[[#This Row],[Subject 1]]&lt;&gt;"House rose", "",SUMIF(ch_table[Day], ch_table[[#This Row],[Day]], ch_table[AAT]))</f>
        <v/>
      </c>
      <c r="M149" s="38">
        <f>SUM(INDEX(ch_table[AAT],1):ch_table[[#This Row],[AAT]])</f>
        <v>0.18472222222222234</v>
      </c>
    </row>
    <row r="150" spans="1:13" x14ac:dyDescent="0.25">
      <c r="A150" s="42">
        <v>12</v>
      </c>
      <c r="B150" s="39">
        <v>44354</v>
      </c>
      <c r="C150" s="37">
        <v>0.92083333333333328</v>
      </c>
      <c r="D150" t="s">
        <v>23</v>
      </c>
      <c r="E150" s="41"/>
      <c r="F150"/>
      <c r="G150" s="3" t="str" cm="1">
        <f t="array" ref="G150">IF(MIN(ROW(ch_table[[Day]:[AAT session total (cum.)]]))+ROWS(ch_table[[Day]:[AAT session total (cum.)]])-1=ROW(),"",IF(ch_table[[#This Row],[Subject 1]]="House rose","", IF(INDEX(ch_table[[#All],[Time]],ROW()+1)="","",(IF(INDEX(ch_table[[#All],[Time]],ROW()+1)&lt;ch_table[[#This Row],[Time]],INDEX(ch_table[[#All],[Time]],ROW()+1)+1,INDEX(ch_table[[#All],[Time]],ROW()+1))-ch_table[[#This Row],[Time]]))))</f>
        <v/>
      </c>
      <c r="H150" s="3">
        <f>IF(ch_table[[#This Row],[Subject 1]]&lt;&gt;"House rose", "",SUMIF(ch_table[Day], ch_table[[#This Row],[Day]], ch_table[Duration]))</f>
        <v>0.31666666666666665</v>
      </c>
      <c r="I150" s="40">
        <f>SUM(INDEX(ch_table[Duration],1):ch_table[[#This Row],[Duration]])</f>
        <v>4.0118055555555561</v>
      </c>
      <c r="J150" s="3" cm="1">
        <f t="array" ref="J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0" s="3" t="str" cm="1">
        <f t="array" ref="K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 s="3">
        <f>IF(ch_table[[#This Row],[Subject 1]]&lt;&gt;"House rose", "",SUMIF(ch_table[Day], ch_table[[#This Row],[Day]], ch_table[AAT]))</f>
        <v>4.1666666666666519E-3</v>
      </c>
      <c r="M150" s="38">
        <f>SUM(INDEX(ch_table[AAT],1):ch_table[[#This Row],[AAT]])</f>
        <v>0.18472222222222234</v>
      </c>
    </row>
    <row r="151" spans="1:13" x14ac:dyDescent="0.25">
      <c r="A151" s="42">
        <v>13</v>
      </c>
      <c r="B151" s="39">
        <v>44355</v>
      </c>
      <c r="C151" s="37">
        <v>0.47916666666666669</v>
      </c>
      <c r="D151" t="s">
        <v>24</v>
      </c>
      <c r="E151" s="41"/>
      <c r="F151"/>
      <c r="G151" s="3" cm="1">
        <f t="array" ref="G15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1" s="3" t="str">
        <f>IF(ch_table[[#This Row],[Subject 1]]&lt;&gt;"House rose", "",SUMIF(ch_table[Day], ch_table[[#This Row],[Day]], ch_table[Duration]))</f>
        <v/>
      </c>
      <c r="I151" s="40">
        <f>SUM(INDEX(ch_table[Duration],1):ch_table[[#This Row],[Duration]])</f>
        <v>4.0138888888888893</v>
      </c>
      <c r="J151" s="3" cm="1">
        <f t="array" ref="J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1" s="3" t="str" cm="1">
        <f t="array" ref="K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 s="3" t="str">
        <f>IF(ch_table[[#This Row],[Subject 1]]&lt;&gt;"House rose", "",SUMIF(ch_table[Day], ch_table[[#This Row],[Day]], ch_table[AAT]))</f>
        <v/>
      </c>
      <c r="M151" s="38">
        <f>SUM(INDEX(ch_table[AAT],1):ch_table[[#This Row],[AAT]])</f>
        <v>0.18472222222222234</v>
      </c>
    </row>
    <row r="152" spans="1:13" x14ac:dyDescent="0.25">
      <c r="A152" s="42">
        <v>13</v>
      </c>
      <c r="B152" s="39">
        <v>44355</v>
      </c>
      <c r="C152" s="37">
        <v>0.48125000000000001</v>
      </c>
      <c r="D152" t="s">
        <v>44</v>
      </c>
      <c r="E152" s="41" t="s">
        <v>116</v>
      </c>
      <c r="F152"/>
      <c r="G152" s="3" cm="1">
        <f t="array" ref="G15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3.0555555555555503E-2</v>
      </c>
      <c r="H152" s="3" t="str">
        <f>IF(ch_table[[#This Row],[Subject 1]]&lt;&gt;"House rose", "",SUMIF(ch_table[Day], ch_table[[#This Row],[Day]], ch_table[Duration]))</f>
        <v/>
      </c>
      <c r="I152" s="40">
        <f>SUM(INDEX(ch_table[Duration],1):ch_table[[#This Row],[Duration]])</f>
        <v>4.0444444444444452</v>
      </c>
      <c r="J152" s="3" cm="1">
        <f t="array" ref="J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 s="3" t="str" cm="1">
        <f t="array" ref="K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 s="3" t="str">
        <f>IF(ch_table[[#This Row],[Subject 1]]&lt;&gt;"House rose", "",SUMIF(ch_table[Day], ch_table[[#This Row],[Day]], ch_table[AAT]))</f>
        <v/>
      </c>
      <c r="M152" s="38">
        <f>SUM(INDEX(ch_table[AAT],1):ch_table[[#This Row],[AAT]])</f>
        <v>0.18472222222222234</v>
      </c>
    </row>
    <row r="153" spans="1:13" x14ac:dyDescent="0.25">
      <c r="A153" s="42">
        <v>13</v>
      </c>
      <c r="B153" s="39">
        <v>44355</v>
      </c>
      <c r="C153" s="37">
        <v>0.51180555555555551</v>
      </c>
      <c r="D153" t="s">
        <v>53</v>
      </c>
      <c r="E153" s="41" t="s">
        <v>116</v>
      </c>
      <c r="F153"/>
      <c r="G153" s="3" cm="1">
        <f t="array" ref="G153">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53" s="3" t="str">
        <f>IF(ch_table[[#This Row],[Subject 1]]&lt;&gt;"House rose", "",SUMIF(ch_table[Day], ch_table[[#This Row],[Day]], ch_table[Duration]))</f>
        <v/>
      </c>
      <c r="I153" s="40">
        <f>SUM(INDEX(ch_table[Duration],1):ch_table[[#This Row],[Duration]])</f>
        <v>4.0590277777777786</v>
      </c>
      <c r="J153" s="3" cm="1">
        <f t="array" ref="J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 s="3" t="str" cm="1">
        <f t="array" ref="K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 s="3" t="str">
        <f>IF(ch_table[[#This Row],[Subject 1]]&lt;&gt;"House rose", "",SUMIF(ch_table[Day], ch_table[[#This Row],[Day]], ch_table[AAT]))</f>
        <v/>
      </c>
      <c r="M153" s="38">
        <f>SUM(INDEX(ch_table[AAT],1):ch_table[[#This Row],[AAT]])</f>
        <v>0.18472222222222234</v>
      </c>
    </row>
    <row r="154" spans="1:13" x14ac:dyDescent="0.25">
      <c r="A154" s="42">
        <v>13</v>
      </c>
      <c r="B154" s="39">
        <v>44355</v>
      </c>
      <c r="C154" s="37">
        <v>0.52638888888888891</v>
      </c>
      <c r="D154" t="s">
        <v>16</v>
      </c>
      <c r="E154" s="41"/>
      <c r="F154"/>
      <c r="G154" s="3" cm="1">
        <f t="array" ref="G1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4" s="3" t="str">
        <f>IF(ch_table[[#This Row],[Subject 1]]&lt;&gt;"House rose", "",SUMIF(ch_table[Day], ch_table[[#This Row],[Day]], ch_table[Duration]))</f>
        <v/>
      </c>
      <c r="I154" s="40">
        <f>SUM(INDEX(ch_table[Duration],1):ch_table[[#This Row],[Duration]])</f>
        <v>4.0618055555555568</v>
      </c>
      <c r="J154" s="3" cm="1">
        <f t="array" ref="J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 s="3" t="str" cm="1">
        <f t="array" ref="K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 s="3" t="str">
        <f>IF(ch_table[[#This Row],[Subject 1]]&lt;&gt;"House rose", "",SUMIF(ch_table[Day], ch_table[[#This Row],[Day]], ch_table[AAT]))</f>
        <v/>
      </c>
      <c r="M154" s="38">
        <f>SUM(INDEX(ch_table[AAT],1):ch_table[[#This Row],[AAT]])</f>
        <v>0.18472222222222234</v>
      </c>
    </row>
    <row r="155" spans="1:13" ht="45" x14ac:dyDescent="0.25">
      <c r="A155" s="42">
        <v>13</v>
      </c>
      <c r="B155" s="39">
        <v>44355</v>
      </c>
      <c r="C155" s="37">
        <v>0.52916666666666667</v>
      </c>
      <c r="D155" t="s">
        <v>27</v>
      </c>
      <c r="E155" s="41" t="s">
        <v>117</v>
      </c>
      <c r="F155"/>
      <c r="G155" s="3" cm="1">
        <f t="array" ref="G155">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55" s="3" t="str">
        <f>IF(ch_table[[#This Row],[Subject 1]]&lt;&gt;"House rose", "",SUMIF(ch_table[Day], ch_table[[#This Row],[Day]], ch_table[Duration]))</f>
        <v/>
      </c>
      <c r="I155" s="40">
        <f>SUM(INDEX(ch_table[Duration],1):ch_table[[#This Row],[Duration]])</f>
        <v>4.0868055555555571</v>
      </c>
      <c r="J155" s="3" cm="1">
        <f t="array" ref="J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5" s="3" t="str" cm="1">
        <f t="array" ref="K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 s="3" t="str">
        <f>IF(ch_table[[#This Row],[Subject 1]]&lt;&gt;"House rose", "",SUMIF(ch_table[Day], ch_table[[#This Row],[Day]], ch_table[AAT]))</f>
        <v/>
      </c>
      <c r="M155" s="38">
        <f>SUM(INDEX(ch_table[AAT],1):ch_table[[#This Row],[AAT]])</f>
        <v>0.18472222222222234</v>
      </c>
    </row>
    <row r="156" spans="1:13" x14ac:dyDescent="0.25">
      <c r="A156" s="42">
        <v>13</v>
      </c>
      <c r="B156" s="39">
        <v>44355</v>
      </c>
      <c r="C156" s="37">
        <v>0.5541666666666667</v>
      </c>
      <c r="D156" t="s">
        <v>16</v>
      </c>
      <c r="E156" s="41"/>
      <c r="F156"/>
      <c r="G156" s="3" cm="1">
        <f t="array" ref="G15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56" s="3" t="str">
        <f>IF(ch_table[[#This Row],[Subject 1]]&lt;&gt;"House rose", "",SUMIF(ch_table[Day], ch_table[[#This Row],[Day]], ch_table[Duration]))</f>
        <v/>
      </c>
      <c r="I156" s="40">
        <f>SUM(INDEX(ch_table[Duration],1):ch_table[[#This Row],[Duration]])</f>
        <v>4.0902777777777795</v>
      </c>
      <c r="J156" s="3" cm="1">
        <f t="array" ref="J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6" s="3" t="str" cm="1">
        <f t="array" ref="K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 s="3" t="str">
        <f>IF(ch_table[[#This Row],[Subject 1]]&lt;&gt;"House rose", "",SUMIF(ch_table[Day], ch_table[[#This Row],[Day]], ch_table[AAT]))</f>
        <v/>
      </c>
      <c r="M156" s="38">
        <f>SUM(INDEX(ch_table[AAT],1):ch_table[[#This Row],[AAT]])</f>
        <v>0.18472222222222234</v>
      </c>
    </row>
    <row r="157" spans="1:13" ht="30" x14ac:dyDescent="0.25">
      <c r="A157" s="42">
        <v>13</v>
      </c>
      <c r="B157" s="39">
        <v>44355</v>
      </c>
      <c r="C157" s="37">
        <v>0.55763888888888891</v>
      </c>
      <c r="D157" t="s">
        <v>27</v>
      </c>
      <c r="E157" s="41" t="s">
        <v>118</v>
      </c>
      <c r="F157"/>
      <c r="G157" s="3" cm="1">
        <f t="array" ref="G157">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57" s="3" t="str">
        <f>IF(ch_table[[#This Row],[Subject 1]]&lt;&gt;"House rose", "",SUMIF(ch_table[Day], ch_table[[#This Row],[Day]], ch_table[Duration]))</f>
        <v/>
      </c>
      <c r="I157" s="40">
        <f>SUM(INDEX(ch_table[Duration],1):ch_table[[#This Row],[Duration]])</f>
        <v>4.1152777777777798</v>
      </c>
      <c r="J157" s="3" cm="1">
        <f t="array" ref="J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7" s="3" t="str" cm="1">
        <f t="array" ref="K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 s="3" t="str">
        <f>IF(ch_table[[#This Row],[Subject 1]]&lt;&gt;"House rose", "",SUMIF(ch_table[Day], ch_table[[#This Row],[Day]], ch_table[AAT]))</f>
        <v/>
      </c>
      <c r="M157" s="38">
        <f>SUM(INDEX(ch_table[AAT],1):ch_table[[#This Row],[AAT]])</f>
        <v>0.18472222222222234</v>
      </c>
    </row>
    <row r="158" spans="1:13" x14ac:dyDescent="0.25">
      <c r="A158" s="42">
        <v>13</v>
      </c>
      <c r="B158" s="39">
        <v>44355</v>
      </c>
      <c r="C158" s="37">
        <v>0.58263888888888893</v>
      </c>
      <c r="D158" t="s">
        <v>16</v>
      </c>
      <c r="E158" s="41"/>
      <c r="F158"/>
      <c r="G158" s="3" cm="1">
        <f t="array" ref="G15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8" s="3" t="str">
        <f>IF(ch_table[[#This Row],[Subject 1]]&lt;&gt;"House rose", "",SUMIF(ch_table[Day], ch_table[[#This Row],[Day]], ch_table[Duration]))</f>
        <v/>
      </c>
      <c r="I158" s="40">
        <f>SUM(INDEX(ch_table[Duration],1):ch_table[[#This Row],[Duration]])</f>
        <v>4.117361111111113</v>
      </c>
      <c r="J158" s="3" cm="1">
        <f t="array" ref="J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 s="3" t="str" cm="1">
        <f t="array" ref="K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 s="3" t="str">
        <f>IF(ch_table[[#This Row],[Subject 1]]&lt;&gt;"House rose", "",SUMIF(ch_table[Day], ch_table[[#This Row],[Day]], ch_table[AAT]))</f>
        <v/>
      </c>
      <c r="M158" s="38">
        <f>SUM(INDEX(ch_table[AAT],1):ch_table[[#This Row],[AAT]])</f>
        <v>0.18472222222222234</v>
      </c>
    </row>
    <row r="159" spans="1:13" ht="45" x14ac:dyDescent="0.25">
      <c r="A159" s="42">
        <v>13</v>
      </c>
      <c r="B159" s="39">
        <v>44355</v>
      </c>
      <c r="C159" s="37">
        <v>0.58472222222222225</v>
      </c>
      <c r="D159" t="s">
        <v>29</v>
      </c>
      <c r="E159" s="41" t="s">
        <v>119</v>
      </c>
      <c r="F159"/>
      <c r="G159" s="3" cm="1">
        <f t="array" ref="G15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59" s="3" t="str">
        <f>IF(ch_table[[#This Row],[Subject 1]]&lt;&gt;"House rose", "",SUMIF(ch_table[Day], ch_table[[#This Row],[Day]], ch_table[Duration]))</f>
        <v/>
      </c>
      <c r="I159" s="40">
        <f>SUM(INDEX(ch_table[Duration],1):ch_table[[#This Row],[Duration]])</f>
        <v>4.1472222222222239</v>
      </c>
      <c r="J159" s="3" cm="1">
        <f t="array" ref="J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 s="3" t="str" cm="1">
        <f t="array" ref="K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 s="3" t="str">
        <f>IF(ch_table[[#This Row],[Subject 1]]&lt;&gt;"House rose", "",SUMIF(ch_table[Day], ch_table[[#This Row],[Day]], ch_table[AAT]))</f>
        <v/>
      </c>
      <c r="M159" s="38">
        <f>SUM(INDEX(ch_table[AAT],1):ch_table[[#This Row],[AAT]])</f>
        <v>0.18472222222222234</v>
      </c>
    </row>
    <row r="160" spans="1:13" x14ac:dyDescent="0.25">
      <c r="A160" s="42">
        <v>13</v>
      </c>
      <c r="B160" s="39">
        <v>44355</v>
      </c>
      <c r="C160" s="37">
        <v>0.61458333333333337</v>
      </c>
      <c r="D160" t="s">
        <v>92</v>
      </c>
      <c r="E160" s="41" t="s">
        <v>120</v>
      </c>
      <c r="F160"/>
      <c r="G160" s="3" cm="1">
        <f t="array" ref="G160">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60" s="3" t="str">
        <f>IF(ch_table[[#This Row],[Subject 1]]&lt;&gt;"House rose", "",SUMIF(ch_table[Day], ch_table[[#This Row],[Day]], ch_table[Duration]))</f>
        <v/>
      </c>
      <c r="I160" s="40">
        <f>SUM(INDEX(ch_table[Duration],1):ch_table[[#This Row],[Duration]])</f>
        <v>4.1520833333333353</v>
      </c>
      <c r="J160" s="3" cm="1">
        <f t="array" ref="J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 s="3" t="str" cm="1">
        <f t="array" ref="K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 s="3" t="str">
        <f>IF(ch_table[[#This Row],[Subject 1]]&lt;&gt;"House rose", "",SUMIF(ch_table[Day], ch_table[[#This Row],[Day]], ch_table[AAT]))</f>
        <v/>
      </c>
      <c r="M160" s="38">
        <f>SUM(INDEX(ch_table[AAT],1):ch_table[[#This Row],[AAT]])</f>
        <v>0.18472222222222234</v>
      </c>
    </row>
    <row r="161" spans="1:13" x14ac:dyDescent="0.25">
      <c r="A161" s="42">
        <v>13</v>
      </c>
      <c r="B161" s="39">
        <v>44355</v>
      </c>
      <c r="C161" s="37">
        <v>0.61944444444444446</v>
      </c>
      <c r="D161" t="s">
        <v>16</v>
      </c>
      <c r="E161" s="41"/>
      <c r="F161"/>
      <c r="G161" s="3" cm="1">
        <f t="array" ref="G16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1" s="3" t="str">
        <f>IF(ch_table[[#This Row],[Subject 1]]&lt;&gt;"House rose", "",SUMIF(ch_table[Day], ch_table[[#This Row],[Day]], ch_table[Duration]))</f>
        <v/>
      </c>
      <c r="I161" s="40">
        <f>SUM(INDEX(ch_table[Duration],1):ch_table[[#This Row],[Duration]])</f>
        <v>4.1541666666666686</v>
      </c>
      <c r="J161" s="3" cm="1">
        <f t="array" ref="J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 s="3" t="str" cm="1">
        <f t="array" ref="K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 s="3" t="str">
        <f>IF(ch_table[[#This Row],[Subject 1]]&lt;&gt;"House rose", "",SUMIF(ch_table[Day], ch_table[[#This Row],[Day]], ch_table[AAT]))</f>
        <v/>
      </c>
      <c r="M161" s="38">
        <f>SUM(INDEX(ch_table[AAT],1):ch_table[[#This Row],[AAT]])</f>
        <v>0.18472222222222234</v>
      </c>
    </row>
    <row r="162" spans="1:13" ht="30" x14ac:dyDescent="0.25">
      <c r="A162" s="42">
        <v>13</v>
      </c>
      <c r="B162" s="39">
        <v>44355</v>
      </c>
      <c r="C162" s="37">
        <v>0.62152777777777779</v>
      </c>
      <c r="D162" t="s">
        <v>121</v>
      </c>
      <c r="E162" s="41" t="s">
        <v>122</v>
      </c>
      <c r="F162"/>
      <c r="G162" s="3" cm="1">
        <f t="array" ref="G162">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0.12569444444444444</v>
      </c>
      <c r="H162" s="3" t="str">
        <f>IF(ch_table[[#This Row],[Subject 1]]&lt;&gt;"House rose", "",SUMIF(ch_table[Day], ch_table[[#This Row],[Day]], ch_table[Duration]))</f>
        <v/>
      </c>
      <c r="I162" s="40">
        <f>SUM(INDEX(ch_table[Duration],1):ch_table[[#This Row],[Duration]])</f>
        <v>4.2798611111111127</v>
      </c>
      <c r="J162" s="3" cm="1">
        <f t="array" ref="J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2" s="3" t="str" cm="1">
        <f t="array" ref="K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 s="3" t="str">
        <f>IF(ch_table[[#This Row],[Subject 1]]&lt;&gt;"House rose", "",SUMIF(ch_table[Day], ch_table[[#This Row],[Day]], ch_table[AAT]))</f>
        <v/>
      </c>
      <c r="M162" s="38">
        <f>SUM(INDEX(ch_table[AAT],1):ch_table[[#This Row],[AAT]])</f>
        <v>0.18472222222222234</v>
      </c>
    </row>
    <row r="163" spans="1:13" x14ac:dyDescent="0.25">
      <c r="A163" s="42">
        <v>13</v>
      </c>
      <c r="B163" s="39">
        <v>44355</v>
      </c>
      <c r="C163" s="37">
        <v>0.74722222222222223</v>
      </c>
      <c r="D163" t="s">
        <v>16</v>
      </c>
      <c r="E163" s="41"/>
      <c r="F163"/>
      <c r="G163" s="3" cm="1">
        <f t="array" ref="G16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3" s="3" t="str">
        <f>IF(ch_table[[#This Row],[Subject 1]]&lt;&gt;"House rose", "",SUMIF(ch_table[Day], ch_table[[#This Row],[Day]], ch_table[Duration]))</f>
        <v/>
      </c>
      <c r="I163" s="40">
        <f>SUM(INDEX(ch_table[Duration],1):ch_table[[#This Row],[Duration]])</f>
        <v>4.2819444444444459</v>
      </c>
      <c r="J163" s="3" cm="1">
        <f t="array" ref="J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 s="3" t="str" cm="1">
        <f t="array" ref="K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 s="3" t="str">
        <f>IF(ch_table[[#This Row],[Subject 1]]&lt;&gt;"House rose", "",SUMIF(ch_table[Day], ch_table[[#This Row],[Day]], ch_table[AAT]))</f>
        <v/>
      </c>
      <c r="M163" s="38">
        <f>SUM(INDEX(ch_table[AAT],1):ch_table[[#This Row],[AAT]])</f>
        <v>0.18472222222222234</v>
      </c>
    </row>
    <row r="164" spans="1:13" ht="30" x14ac:dyDescent="0.25">
      <c r="A164" s="42">
        <v>13</v>
      </c>
      <c r="B164" s="39">
        <v>44355</v>
      </c>
      <c r="C164" s="37">
        <v>0.74930555555555556</v>
      </c>
      <c r="D164" t="s">
        <v>123</v>
      </c>
      <c r="E164" s="41" t="s">
        <v>124</v>
      </c>
      <c r="F164"/>
      <c r="G164" s="3" cm="1">
        <f t="array" ref="G164">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64" s="3" t="str">
        <f>IF(ch_table[[#This Row],[Subject 1]]&lt;&gt;"House rose", "",SUMIF(ch_table[Day], ch_table[[#This Row],[Day]], ch_table[Duration]))</f>
        <v/>
      </c>
      <c r="I164" s="40">
        <f>SUM(INDEX(ch_table[Duration],1):ch_table[[#This Row],[Duration]])</f>
        <v>4.3236111111111128</v>
      </c>
      <c r="J164" s="3" cm="1">
        <f t="array" ref="J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 s="3" t="str" cm="1">
        <f t="array" ref="K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 s="3" t="str">
        <f>IF(ch_table[[#This Row],[Subject 1]]&lt;&gt;"House rose", "",SUMIF(ch_table[Day], ch_table[[#This Row],[Day]], ch_table[AAT]))</f>
        <v/>
      </c>
      <c r="M164" s="38">
        <f>SUM(INDEX(ch_table[AAT],1):ch_table[[#This Row],[AAT]])</f>
        <v>0.18472222222222234</v>
      </c>
    </row>
    <row r="165" spans="1:13" x14ac:dyDescent="0.25">
      <c r="A165" s="42">
        <v>13</v>
      </c>
      <c r="B165" s="39">
        <v>44355</v>
      </c>
      <c r="C165" s="37">
        <v>0.79097222222222219</v>
      </c>
      <c r="D165" t="s">
        <v>16</v>
      </c>
      <c r="E165" s="41"/>
      <c r="F165"/>
      <c r="G165" s="3" cm="1">
        <f t="array" ref="G16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65" s="3" t="str">
        <f>IF(ch_table[[#This Row],[Subject 1]]&lt;&gt;"House rose", "",SUMIF(ch_table[Day], ch_table[[#This Row],[Day]], ch_table[Duration]))</f>
        <v/>
      </c>
      <c r="I165" s="40">
        <f>SUM(INDEX(ch_table[Duration],1):ch_table[[#This Row],[Duration]])</f>
        <v>4.325000000000002</v>
      </c>
      <c r="J165" s="3" cm="1">
        <f t="array" ref="J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 s="3" cm="1">
        <f t="array" ref="K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65" s="3" t="str">
        <f>IF(ch_table[[#This Row],[Subject 1]]&lt;&gt;"House rose", "",SUMIF(ch_table[Day], ch_table[[#This Row],[Day]], ch_table[AAT]))</f>
        <v/>
      </c>
      <c r="M165" s="38">
        <f>SUM(INDEX(ch_table[AAT],1):ch_table[[#This Row],[AAT]])</f>
        <v>0.18541666666666679</v>
      </c>
    </row>
    <row r="166" spans="1:13" ht="60" x14ac:dyDescent="0.25">
      <c r="A166" s="42">
        <v>13</v>
      </c>
      <c r="B166" s="39">
        <v>44355</v>
      </c>
      <c r="C166" s="37">
        <v>0.79236111111111107</v>
      </c>
      <c r="D166" t="s">
        <v>125</v>
      </c>
      <c r="E166" s="41" t="s">
        <v>126</v>
      </c>
      <c r="F166"/>
      <c r="G166" s="3" cm="1">
        <f t="array" ref="G166">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66" s="3" t="str">
        <f>IF(ch_table[[#This Row],[Subject 1]]&lt;&gt;"House rose", "",SUMIF(ch_table[Day], ch_table[[#This Row],[Day]], ch_table[Duration]))</f>
        <v/>
      </c>
      <c r="I166" s="40">
        <f>SUM(INDEX(ch_table[Duration],1):ch_table[[#This Row],[Duration]])</f>
        <v>4.3402777777777795</v>
      </c>
      <c r="J166" s="3" cm="1">
        <f t="array" ref="J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6" s="3" cm="1">
        <f t="array" ref="K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166" s="3" t="str">
        <f>IF(ch_table[[#This Row],[Subject 1]]&lt;&gt;"House rose", "",SUMIF(ch_table[Day], ch_table[[#This Row],[Day]], ch_table[AAT]))</f>
        <v/>
      </c>
      <c r="M166" s="38">
        <f>SUM(INDEX(ch_table[AAT],1):ch_table[[#This Row],[AAT]])</f>
        <v>0.20069444444444462</v>
      </c>
    </row>
    <row r="167" spans="1:13" x14ac:dyDescent="0.25">
      <c r="A167" s="42">
        <v>13</v>
      </c>
      <c r="B167" s="39">
        <v>44355</v>
      </c>
      <c r="C167" s="37">
        <v>0.80763888888888891</v>
      </c>
      <c r="D167" t="s">
        <v>21</v>
      </c>
      <c r="E167" s="41" t="s">
        <v>127</v>
      </c>
      <c r="F167"/>
      <c r="G167" s="3" cm="1">
        <f t="array" ref="G167">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67" s="3" t="str">
        <f>IF(ch_table[[#This Row],[Subject 1]]&lt;&gt;"House rose", "",SUMIF(ch_table[Day], ch_table[[#This Row],[Day]], ch_table[Duration]))</f>
        <v/>
      </c>
      <c r="I167" s="40">
        <f>SUM(INDEX(ch_table[Duration],1):ch_table[[#This Row],[Duration]])</f>
        <v>4.3583333333333352</v>
      </c>
      <c r="J167" s="3" cm="1">
        <f t="array" ref="J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7" s="3" cm="1">
        <f t="array" ref="K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167" s="3" t="str">
        <f>IF(ch_table[[#This Row],[Subject 1]]&lt;&gt;"House rose", "",SUMIF(ch_table[Day], ch_table[[#This Row],[Day]], ch_table[AAT]))</f>
        <v/>
      </c>
      <c r="M167" s="38">
        <f>SUM(INDEX(ch_table[AAT],1):ch_table[[#This Row],[AAT]])</f>
        <v>0.21875000000000011</v>
      </c>
    </row>
    <row r="168" spans="1:13" x14ac:dyDescent="0.25">
      <c r="A168" s="42">
        <v>13</v>
      </c>
      <c r="B168" s="39">
        <v>44355</v>
      </c>
      <c r="C168" s="37">
        <v>0.8256944444444444</v>
      </c>
      <c r="D168" t="s">
        <v>23</v>
      </c>
      <c r="E168" s="41"/>
      <c r="F168"/>
      <c r="G168" s="3" t="str" cm="1">
        <f t="array" ref="G168">IF(MIN(ROW(ch_table[[Day]:[AAT session total (cum.)]]))+ROWS(ch_table[[Day]:[AAT session total (cum.)]])-1=ROW(),"",IF(ch_table[[#This Row],[Subject 1]]="House rose","", IF(INDEX(ch_table[[#All],[Time]],ROW()+1)="","",(IF(INDEX(ch_table[[#All],[Time]],ROW()+1)&lt;ch_table[[#This Row],[Time]],INDEX(ch_table[[#All],[Time]],ROW()+1)+1,INDEX(ch_table[[#All],[Time]],ROW()+1))-ch_table[[#This Row],[Time]]))))</f>
        <v/>
      </c>
      <c r="H168" s="3">
        <f>IF(ch_table[[#This Row],[Subject 1]]&lt;&gt;"House rose", "",SUMIF(ch_table[Day], ch_table[[#This Row],[Day]], ch_table[Duration]))</f>
        <v>0.34652777777777771</v>
      </c>
      <c r="I168" s="40">
        <f>SUM(INDEX(ch_table[Duration],1):ch_table[[#This Row],[Duration]])</f>
        <v>4.3583333333333352</v>
      </c>
      <c r="J168" s="3" cm="1">
        <f t="array" ref="J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 s="3" t="str" cm="1">
        <f t="array" ref="K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 s="3">
        <f>IF(ch_table[[#This Row],[Subject 1]]&lt;&gt;"House rose", "",SUMIF(ch_table[Day], ch_table[[#This Row],[Day]], ch_table[AAT]))</f>
        <v>3.4027777777777768E-2</v>
      </c>
      <c r="M168" s="38">
        <f>SUM(INDEX(ch_table[AAT],1):ch_table[[#This Row],[AAT]])</f>
        <v>0.21875000000000011</v>
      </c>
    </row>
    <row r="169" spans="1:13" x14ac:dyDescent="0.25">
      <c r="A169" s="42">
        <v>14</v>
      </c>
      <c r="B169" s="39">
        <v>44356</v>
      </c>
      <c r="C169" s="37">
        <v>0.47916666666666669</v>
      </c>
      <c r="D169" t="s">
        <v>24</v>
      </c>
      <c r="E169" s="41"/>
      <c r="F169"/>
      <c r="G169" s="3" cm="1">
        <f t="array" ref="G16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9" s="3" t="str">
        <f>IF(ch_table[[#This Row],[Subject 1]]&lt;&gt;"House rose", "",SUMIF(ch_table[Day], ch_table[[#This Row],[Day]], ch_table[Duration]))</f>
        <v/>
      </c>
      <c r="I169" s="40">
        <f>SUM(INDEX(ch_table[Duration],1):ch_table[[#This Row],[Duration]])</f>
        <v>4.3604166666666684</v>
      </c>
      <c r="J169" s="3" cm="1">
        <f t="array" ref="J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 s="3" t="str" cm="1">
        <f t="array" ref="K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 s="3" t="str">
        <f>IF(ch_table[[#This Row],[Subject 1]]&lt;&gt;"House rose", "",SUMIF(ch_table[Day], ch_table[[#This Row],[Day]], ch_table[AAT]))</f>
        <v/>
      </c>
      <c r="M169" s="38">
        <f>SUM(INDEX(ch_table[AAT],1):ch_table[[#This Row],[AAT]])</f>
        <v>0.21875000000000011</v>
      </c>
    </row>
    <row r="170" spans="1:13" x14ac:dyDescent="0.25">
      <c r="A170" s="42">
        <v>14</v>
      </c>
      <c r="B170" s="39">
        <v>44356</v>
      </c>
      <c r="C170" s="37">
        <v>0.48125000000000001</v>
      </c>
      <c r="D170" t="s">
        <v>44</v>
      </c>
      <c r="E170" s="41" t="s">
        <v>128</v>
      </c>
      <c r="F170"/>
      <c r="G170" s="3" cm="1">
        <f t="array" ref="G17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170" s="3" t="str">
        <f>IF(ch_table[[#This Row],[Subject 1]]&lt;&gt;"House rose", "",SUMIF(ch_table[Day], ch_table[[#This Row],[Day]], ch_table[Duration]))</f>
        <v/>
      </c>
      <c r="I170" s="40">
        <f>SUM(INDEX(ch_table[Duration],1):ch_table[[#This Row],[Duration]])</f>
        <v>4.3743055555555577</v>
      </c>
      <c r="J170" s="3" cm="1">
        <f t="array" ref="J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 s="3" t="str" cm="1">
        <f t="array" ref="K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 s="3" t="str">
        <f>IF(ch_table[[#This Row],[Subject 1]]&lt;&gt;"House rose", "",SUMIF(ch_table[Day], ch_table[[#This Row],[Day]], ch_table[AAT]))</f>
        <v/>
      </c>
      <c r="M170" s="38">
        <f>SUM(INDEX(ch_table[AAT],1):ch_table[[#This Row],[AAT]])</f>
        <v>0.21875000000000011</v>
      </c>
    </row>
    <row r="171" spans="1:13" x14ac:dyDescent="0.25">
      <c r="A171" s="42">
        <v>14</v>
      </c>
      <c r="B171" s="39">
        <v>44356</v>
      </c>
      <c r="C171" s="37">
        <v>0.49513888888888891</v>
      </c>
      <c r="D171" t="s">
        <v>53</v>
      </c>
      <c r="E171" s="41" t="s">
        <v>128</v>
      </c>
      <c r="F171"/>
      <c r="G171" s="3" cm="1">
        <f t="array" ref="G171">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71" s="3" t="str">
        <f>IF(ch_table[[#This Row],[Subject 1]]&lt;&gt;"House rose", "",SUMIF(ch_table[Day], ch_table[[#This Row],[Day]], ch_table[Duration]))</f>
        <v/>
      </c>
      <c r="I171" s="40">
        <f>SUM(INDEX(ch_table[Duration],1):ch_table[[#This Row],[Duration]])</f>
        <v>4.3791666666666691</v>
      </c>
      <c r="J171" s="3" cm="1">
        <f t="array" ref="J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1" s="3" t="str" cm="1">
        <f t="array" ref="K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 s="3" t="str">
        <f>IF(ch_table[[#This Row],[Subject 1]]&lt;&gt;"House rose", "",SUMIF(ch_table[Day], ch_table[[#This Row],[Day]], ch_table[AAT]))</f>
        <v/>
      </c>
      <c r="M171" s="38">
        <f>SUM(INDEX(ch_table[AAT],1):ch_table[[#This Row],[AAT]])</f>
        <v>0.21875000000000011</v>
      </c>
    </row>
    <row r="172" spans="1:13" x14ac:dyDescent="0.25">
      <c r="A172" s="42">
        <v>14</v>
      </c>
      <c r="B172" s="39">
        <v>44356</v>
      </c>
      <c r="C172" s="37">
        <v>0.5</v>
      </c>
      <c r="D172" t="s">
        <v>44</v>
      </c>
      <c r="E172" s="41" t="s">
        <v>65</v>
      </c>
      <c r="F172"/>
      <c r="G172" s="3" cm="1">
        <f t="array" ref="G172">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72" s="3" t="str">
        <f>IF(ch_table[[#This Row],[Subject 1]]&lt;&gt;"House rose", "",SUMIF(ch_table[Day], ch_table[[#This Row],[Day]], ch_table[Duration]))</f>
        <v/>
      </c>
      <c r="I172" s="40">
        <f>SUM(INDEX(ch_table[Duration],1):ch_table[[#This Row],[Duration]])</f>
        <v>4.4069444444444468</v>
      </c>
      <c r="J172" s="3" cm="1">
        <f t="array" ref="J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2" s="3" t="str" cm="1">
        <f t="array" ref="K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 s="3" t="str">
        <f>IF(ch_table[[#This Row],[Subject 1]]&lt;&gt;"House rose", "",SUMIF(ch_table[Day], ch_table[[#This Row],[Day]], ch_table[AAT]))</f>
        <v/>
      </c>
      <c r="M172" s="38">
        <f>SUM(INDEX(ch_table[AAT],1):ch_table[[#This Row],[AAT]])</f>
        <v>0.21875000000000011</v>
      </c>
    </row>
    <row r="173" spans="1:13" x14ac:dyDescent="0.25">
      <c r="A173" s="42">
        <v>14</v>
      </c>
      <c r="B173" s="39">
        <v>44356</v>
      </c>
      <c r="C173" s="37">
        <v>0.52777777777777779</v>
      </c>
      <c r="D173" t="s">
        <v>16</v>
      </c>
      <c r="E173" s="41" t="s">
        <v>129</v>
      </c>
      <c r="F173"/>
      <c r="G173" s="3" cm="1">
        <f t="array" ref="G17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3" s="3" t="str">
        <f>IF(ch_table[[#This Row],[Subject 1]]&lt;&gt;"House rose", "",SUMIF(ch_table[Day], ch_table[[#This Row],[Day]], ch_table[Duration]))</f>
        <v/>
      </c>
      <c r="I173" s="40">
        <f>SUM(INDEX(ch_table[Duration],1):ch_table[[#This Row],[Duration]])</f>
        <v>4.409722222222225</v>
      </c>
      <c r="J173" s="3" cm="1">
        <f t="array" ref="J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3" s="3" t="str" cm="1">
        <f t="array" ref="K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 s="3" t="str">
        <f>IF(ch_table[[#This Row],[Subject 1]]&lt;&gt;"House rose", "",SUMIF(ch_table[Day], ch_table[[#This Row],[Day]], ch_table[AAT]))</f>
        <v/>
      </c>
      <c r="M173" s="38">
        <f>SUM(INDEX(ch_table[AAT],1):ch_table[[#This Row],[AAT]])</f>
        <v>0.21875000000000011</v>
      </c>
    </row>
    <row r="174" spans="1:13" x14ac:dyDescent="0.25">
      <c r="A174" s="42">
        <v>14</v>
      </c>
      <c r="B174" s="39">
        <v>44356</v>
      </c>
      <c r="C174" s="37">
        <v>0.53055555555555556</v>
      </c>
      <c r="D174" t="s">
        <v>130</v>
      </c>
      <c r="E174" s="41" t="s">
        <v>131</v>
      </c>
      <c r="F174" t="s">
        <v>60</v>
      </c>
      <c r="G174" s="3" cm="1">
        <f t="array" ref="G174">IF(MIN(ROW(ch_table[[Day]:[AAT session total (cum.)]]))+ROWS(ch_table[[Day]:[AAT session total (cum.)]])-1=ROW(),"",IF(ch_table[[#This Row],[Subject 1]]="House rose","", IF(INDEX(ch_table[[#All],[Time]],ROW()+1)="","",(IF(INDEX(ch_table[[#All],[Time]],ROW()+1)&lt;ch_table[[#This Row],[Time]],INDEX(ch_table[[#All],[Time]],ROW()+1)+1,INDEX(ch_table[[#All],[Time]],ROW()+1))-ch_table[[#This Row],[Time]]))))</f>
        <v>0.1430555555555556</v>
      </c>
      <c r="H174" s="3" t="str">
        <f>IF(ch_table[[#This Row],[Subject 1]]&lt;&gt;"House rose", "",SUMIF(ch_table[Day], ch_table[[#This Row],[Day]], ch_table[Duration]))</f>
        <v/>
      </c>
      <c r="I174" s="40">
        <f>SUM(INDEX(ch_table[Duration],1):ch_table[[#This Row],[Duration]])</f>
        <v>4.5527777777777807</v>
      </c>
      <c r="J174" s="3" cm="1">
        <f t="array" ref="J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 s="3" t="str" cm="1">
        <f t="array" ref="K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 s="3" t="str">
        <f>IF(ch_table[[#This Row],[Subject 1]]&lt;&gt;"House rose", "",SUMIF(ch_table[Day], ch_table[[#This Row],[Day]], ch_table[AAT]))</f>
        <v/>
      </c>
      <c r="M174" s="38">
        <f>SUM(INDEX(ch_table[AAT],1):ch_table[[#This Row],[AAT]])</f>
        <v>0.21875000000000011</v>
      </c>
    </row>
    <row r="175" spans="1:13" ht="30" x14ac:dyDescent="0.25">
      <c r="A175" s="42">
        <v>14</v>
      </c>
      <c r="B175" s="39">
        <v>44356</v>
      </c>
      <c r="C175" s="37">
        <v>0.67361111111111116</v>
      </c>
      <c r="D175" t="s">
        <v>130</v>
      </c>
      <c r="E175" s="41" t="s">
        <v>132</v>
      </c>
      <c r="F175"/>
      <c r="G175" s="3" cm="1">
        <f t="array" ref="G175">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75" s="3" t="str">
        <f>IF(ch_table[[#This Row],[Subject 1]]&lt;&gt;"House rose", "",SUMIF(ch_table[Day], ch_table[[#This Row],[Day]], ch_table[Duration]))</f>
        <v/>
      </c>
      <c r="I175" s="40">
        <f>SUM(INDEX(ch_table[Duration],1):ch_table[[#This Row],[Duration]])</f>
        <v>4.5701388888888914</v>
      </c>
      <c r="J175" s="3" cm="1">
        <f t="array" ref="J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 s="3" t="str" cm="1">
        <f t="array" ref="K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 s="3" t="str">
        <f>IF(ch_table[[#This Row],[Subject 1]]&lt;&gt;"House rose", "",SUMIF(ch_table[Day], ch_table[[#This Row],[Day]], ch_table[AAT]))</f>
        <v/>
      </c>
      <c r="M175" s="38">
        <f>SUM(INDEX(ch_table[AAT],1):ch_table[[#This Row],[AAT]])</f>
        <v>0.21875000000000011</v>
      </c>
    </row>
    <row r="176" spans="1:13" x14ac:dyDescent="0.25">
      <c r="A176" s="42">
        <v>14</v>
      </c>
      <c r="B176" s="39">
        <v>44356</v>
      </c>
      <c r="C176" s="37">
        <v>0.69097222222222221</v>
      </c>
      <c r="D176" t="s">
        <v>133</v>
      </c>
      <c r="E176" s="41" t="s">
        <v>134</v>
      </c>
      <c r="F176"/>
      <c r="G176" s="3" cm="1">
        <f t="array" ref="G17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76" s="3" t="str">
        <f>IF(ch_table[[#This Row],[Subject 1]]&lt;&gt;"House rose", "",SUMIF(ch_table[Day], ch_table[[#This Row],[Day]], ch_table[Duration]))</f>
        <v/>
      </c>
      <c r="I176" s="40">
        <f>SUM(INDEX(ch_table[Duration],1):ch_table[[#This Row],[Duration]])</f>
        <v>4.5708333333333355</v>
      </c>
      <c r="J176" s="3" cm="1">
        <f t="array" ref="J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 s="3" t="str" cm="1">
        <f t="array" ref="K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 s="3" t="str">
        <f>IF(ch_table[[#This Row],[Subject 1]]&lt;&gt;"House rose", "",SUMIF(ch_table[Day], ch_table[[#This Row],[Day]], ch_table[AAT]))</f>
        <v/>
      </c>
      <c r="M176" s="38">
        <f>SUM(INDEX(ch_table[AAT],1):ch_table[[#This Row],[AAT]])</f>
        <v>0.21875000000000011</v>
      </c>
    </row>
    <row r="177" spans="1:13" ht="30" x14ac:dyDescent="0.25">
      <c r="A177" s="42">
        <v>14</v>
      </c>
      <c r="B177" s="39">
        <v>44356</v>
      </c>
      <c r="C177" s="37">
        <v>0.69166666666666665</v>
      </c>
      <c r="D177" t="s">
        <v>130</v>
      </c>
      <c r="E177" s="41" t="s">
        <v>135</v>
      </c>
      <c r="F177"/>
      <c r="G177" s="3" cm="1">
        <f t="array" ref="G177">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77" s="3" t="str">
        <f>IF(ch_table[[#This Row],[Subject 1]]&lt;&gt;"House rose", "",SUMIF(ch_table[Day], ch_table[[#This Row],[Day]], ch_table[Duration]))</f>
        <v/>
      </c>
      <c r="I177" s="40">
        <f>SUM(INDEX(ch_table[Duration],1):ch_table[[#This Row],[Duration]])</f>
        <v>4.5902777777777803</v>
      </c>
      <c r="J177" s="3" cm="1">
        <f t="array" ref="J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7" s="3" t="str" cm="1">
        <f t="array" ref="K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 s="3" t="str">
        <f>IF(ch_table[[#This Row],[Subject 1]]&lt;&gt;"House rose", "",SUMIF(ch_table[Day], ch_table[[#This Row],[Day]], ch_table[AAT]))</f>
        <v/>
      </c>
      <c r="M177" s="38">
        <f>SUM(INDEX(ch_table[AAT],1):ch_table[[#This Row],[AAT]])</f>
        <v>0.21875000000000011</v>
      </c>
    </row>
    <row r="178" spans="1:13" x14ac:dyDescent="0.25">
      <c r="A178" s="42">
        <v>14</v>
      </c>
      <c r="B178" s="39">
        <v>44356</v>
      </c>
      <c r="C178" s="37">
        <v>0.71111111111111114</v>
      </c>
      <c r="D178" t="s">
        <v>133</v>
      </c>
      <c r="E178" s="41" t="s">
        <v>136</v>
      </c>
      <c r="F178"/>
      <c r="G178" s="3" cm="1">
        <f t="array" ref="G17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78" s="3" t="str">
        <f>IF(ch_table[[#This Row],[Subject 1]]&lt;&gt;"House rose", "",SUMIF(ch_table[Day], ch_table[[#This Row],[Day]], ch_table[Duration]))</f>
        <v/>
      </c>
      <c r="I178" s="40">
        <f>SUM(INDEX(ch_table[Duration],1):ch_table[[#This Row],[Duration]])</f>
        <v>4.5909722222222245</v>
      </c>
      <c r="J178" s="3" cm="1">
        <f t="array" ref="J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8" s="3" t="str" cm="1">
        <f t="array" ref="K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 s="3" t="str">
        <f>IF(ch_table[[#This Row],[Subject 1]]&lt;&gt;"House rose", "",SUMIF(ch_table[Day], ch_table[[#This Row],[Day]], ch_table[AAT]))</f>
        <v/>
      </c>
      <c r="M178" s="38">
        <f>SUM(INDEX(ch_table[AAT],1):ch_table[[#This Row],[AAT]])</f>
        <v>0.21875000000000011</v>
      </c>
    </row>
    <row r="179" spans="1:13" ht="30" x14ac:dyDescent="0.25">
      <c r="A179" s="42">
        <v>14</v>
      </c>
      <c r="B179" s="39">
        <v>44356</v>
      </c>
      <c r="C179" s="37">
        <v>0.71180555555555558</v>
      </c>
      <c r="D179" t="s">
        <v>130</v>
      </c>
      <c r="E179" s="41" t="s">
        <v>135</v>
      </c>
      <c r="F179" t="s">
        <v>60</v>
      </c>
      <c r="G179" s="3" cm="1">
        <f t="array" ref="G179">IF(MIN(ROW(ch_table[[Day]:[AAT session total (cum.)]]))+ROWS(ch_table[[Day]:[AAT session total (cum.)]])-1=ROW(),"",IF(ch_table[[#This Row],[Subject 1]]="House rose","", IF(INDEX(ch_table[[#All],[Time]],ROW()+1)="","",(IF(INDEX(ch_table[[#All],[Time]],ROW()+1)&lt;ch_table[[#This Row],[Time]],INDEX(ch_table[[#All],[Time]],ROW()+1)+1,INDEX(ch_table[[#All],[Time]],ROW()+1))-ch_table[[#This Row],[Time]]))))</f>
        <v>8.5416666666666696E-2</v>
      </c>
      <c r="H179" s="3" t="str">
        <f>IF(ch_table[[#This Row],[Subject 1]]&lt;&gt;"House rose", "",SUMIF(ch_table[Day], ch_table[[#This Row],[Day]], ch_table[Duration]))</f>
        <v/>
      </c>
      <c r="I179" s="40">
        <f>SUM(INDEX(ch_table[Duration],1):ch_table[[#This Row],[Duration]])</f>
        <v>4.6763888888888907</v>
      </c>
      <c r="J179" s="3" cm="1">
        <f t="array" ref="J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 s="3" cm="1">
        <f t="array" ref="K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5.5555555555556468E-3</v>
      </c>
      <c r="L179" s="3" t="str">
        <f>IF(ch_table[[#This Row],[Subject 1]]&lt;&gt;"House rose", "",SUMIF(ch_table[Day], ch_table[[#This Row],[Day]], ch_table[AAT]))</f>
        <v/>
      </c>
      <c r="M179" s="38">
        <f>SUM(INDEX(ch_table[AAT],1):ch_table[[#This Row],[AAT]])</f>
        <v>0.22430555555555576</v>
      </c>
    </row>
    <row r="180" spans="1:13" x14ac:dyDescent="0.25">
      <c r="A180" s="42">
        <v>14</v>
      </c>
      <c r="B180" s="39">
        <v>44356</v>
      </c>
      <c r="C180" s="37">
        <v>0.79722222222222228</v>
      </c>
      <c r="D180" t="s">
        <v>61</v>
      </c>
      <c r="E180" s="41" t="s">
        <v>137</v>
      </c>
      <c r="F180"/>
      <c r="G180" s="3" cm="1">
        <f t="array" ref="G18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80" s="3" t="str">
        <f>IF(ch_table[[#This Row],[Subject 1]]&lt;&gt;"House rose", "",SUMIF(ch_table[Day], ch_table[[#This Row],[Day]], ch_table[Duration]))</f>
        <v/>
      </c>
      <c r="I180" s="40">
        <f>SUM(INDEX(ch_table[Duration],1):ch_table[[#This Row],[Duration]])</f>
        <v>4.6777777777777798</v>
      </c>
      <c r="J180" s="3" cm="1">
        <f t="array" ref="J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 s="3" cm="1">
        <f t="array" ref="K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80" s="3" t="str">
        <f>IF(ch_table[[#This Row],[Subject 1]]&lt;&gt;"House rose", "",SUMIF(ch_table[Day], ch_table[[#This Row],[Day]], ch_table[AAT]))</f>
        <v/>
      </c>
      <c r="M180" s="38">
        <f>SUM(INDEX(ch_table[AAT],1):ch_table[[#This Row],[AAT]])</f>
        <v>0.22569444444444464</v>
      </c>
    </row>
    <row r="181" spans="1:13" ht="30" x14ac:dyDescent="0.25">
      <c r="A181" s="42">
        <v>14</v>
      </c>
      <c r="B181" s="39">
        <v>44356</v>
      </c>
      <c r="C181" s="37">
        <v>0.79861111111111116</v>
      </c>
      <c r="D181" t="s">
        <v>21</v>
      </c>
      <c r="E181" s="41" t="s">
        <v>138</v>
      </c>
      <c r="F181"/>
      <c r="G181" s="3" cm="1">
        <f t="array" ref="G181">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81" s="3" t="str">
        <f>IF(ch_table[[#This Row],[Subject 1]]&lt;&gt;"House rose", "",SUMIF(ch_table[Day], ch_table[[#This Row],[Day]], ch_table[Duration]))</f>
        <v/>
      </c>
      <c r="I181" s="40">
        <f>SUM(INDEX(ch_table[Duration],1):ch_table[[#This Row],[Duration]])</f>
        <v>4.6965277777777796</v>
      </c>
      <c r="J181" s="3" cm="1">
        <f t="array" ref="J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 s="3" cm="1">
        <f t="array" ref="K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81" s="3" t="str">
        <f>IF(ch_table[[#This Row],[Subject 1]]&lt;&gt;"House rose", "",SUMIF(ch_table[Day], ch_table[[#This Row],[Day]], ch_table[AAT]))</f>
        <v/>
      </c>
      <c r="M181" s="38">
        <f>SUM(INDEX(ch_table[AAT],1):ch_table[[#This Row],[AAT]])</f>
        <v>0.24444444444444458</v>
      </c>
    </row>
    <row r="182" spans="1:13" x14ac:dyDescent="0.25">
      <c r="A182" s="42">
        <v>14</v>
      </c>
      <c r="B182" s="39">
        <v>44356</v>
      </c>
      <c r="C182" s="37">
        <v>0.81736111111111109</v>
      </c>
      <c r="D182" t="s">
        <v>23</v>
      </c>
      <c r="E182" s="41"/>
      <c r="F182"/>
      <c r="G182" s="3" t="str" cm="1">
        <f t="array" ref="G182">IF(MIN(ROW(ch_table[[Day]:[AAT session total (cum.)]]))+ROWS(ch_table[[Day]:[AAT session total (cum.)]])-1=ROW(),"",IF(ch_table[[#This Row],[Subject 1]]="House rose","", IF(INDEX(ch_table[[#All],[Time]],ROW()+1)="","",(IF(INDEX(ch_table[[#All],[Time]],ROW()+1)&lt;ch_table[[#This Row],[Time]],INDEX(ch_table[[#All],[Time]],ROW()+1)+1,INDEX(ch_table[[#All],[Time]],ROW()+1))-ch_table[[#This Row],[Time]]))))</f>
        <v/>
      </c>
      <c r="H182" s="3">
        <f>IF(ch_table[[#This Row],[Subject 1]]&lt;&gt;"House rose", "",SUMIF(ch_table[Day], ch_table[[#This Row],[Day]], ch_table[Duration]))</f>
        <v>0.33819444444444441</v>
      </c>
      <c r="I182" s="40">
        <f>SUM(INDEX(ch_table[Duration],1):ch_table[[#This Row],[Duration]])</f>
        <v>4.6965277777777796</v>
      </c>
      <c r="J182" s="3" cm="1">
        <f t="array" ref="J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2" s="3" t="str" cm="1">
        <f t="array" ref="K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 s="3">
        <f>IF(ch_table[[#This Row],[Subject 1]]&lt;&gt;"House rose", "",SUMIF(ch_table[Day], ch_table[[#This Row],[Day]], ch_table[AAT]))</f>
        <v>2.5694444444444464E-2</v>
      </c>
      <c r="M182" s="38">
        <f>SUM(INDEX(ch_table[AAT],1):ch_table[[#This Row],[AAT]])</f>
        <v>0.24444444444444458</v>
      </c>
    </row>
    <row r="183" spans="1:13" x14ac:dyDescent="0.25">
      <c r="A183" s="42">
        <v>15</v>
      </c>
      <c r="B183" s="39">
        <v>44357</v>
      </c>
      <c r="C183" s="37">
        <v>0.39583333333333331</v>
      </c>
      <c r="D183" t="s">
        <v>24</v>
      </c>
      <c r="E183" s="41"/>
      <c r="F183"/>
      <c r="G183" s="3" cm="1">
        <f t="array" ref="G183">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183" s="3" t="str">
        <f>IF(ch_table[[#This Row],[Subject 1]]&lt;&gt;"House rose", "",SUMIF(ch_table[Day], ch_table[[#This Row],[Day]], ch_table[Duration]))</f>
        <v/>
      </c>
      <c r="I183" s="40">
        <f>SUM(INDEX(ch_table[Duration],1):ch_table[[#This Row],[Duration]])</f>
        <v>4.6986111111111128</v>
      </c>
      <c r="J183" s="3" cm="1">
        <f t="array" ref="J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3" s="3" t="str" cm="1">
        <f t="array" ref="K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 s="3" t="str">
        <f>IF(ch_table[[#This Row],[Subject 1]]&lt;&gt;"House rose", "",SUMIF(ch_table[Day], ch_table[[#This Row],[Day]], ch_table[AAT]))</f>
        <v/>
      </c>
      <c r="M183" s="38">
        <f>SUM(INDEX(ch_table[AAT],1):ch_table[[#This Row],[AAT]])</f>
        <v>0.24444444444444458</v>
      </c>
    </row>
    <row r="184" spans="1:13" x14ac:dyDescent="0.25">
      <c r="A184" s="42">
        <v>15</v>
      </c>
      <c r="B184" s="39">
        <v>44357</v>
      </c>
      <c r="C184" s="37">
        <v>0.39791666666666659</v>
      </c>
      <c r="D184" t="s">
        <v>44</v>
      </c>
      <c r="E184" s="41" t="s">
        <v>139</v>
      </c>
      <c r="F184"/>
      <c r="G184" s="3" cm="1">
        <f t="array" ref="G184">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184" s="3" t="str">
        <f>IF(ch_table[[#This Row],[Subject 1]]&lt;&gt;"House rose", "",SUMIF(ch_table[Day], ch_table[[#This Row],[Day]], ch_table[Duration]))</f>
        <v/>
      </c>
      <c r="I184" s="40">
        <f>SUM(INDEX(ch_table[Duration],1):ch_table[[#This Row],[Duration]])</f>
        <v>4.7291666666666687</v>
      </c>
      <c r="J184" s="3" cm="1">
        <f t="array" ref="J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 s="3" t="str" cm="1">
        <f t="array" ref="K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 s="3" t="str">
        <f>IF(ch_table[[#This Row],[Subject 1]]&lt;&gt;"House rose", "",SUMIF(ch_table[Day], ch_table[[#This Row],[Day]], ch_table[AAT]))</f>
        <v/>
      </c>
      <c r="M184" s="38">
        <f>SUM(INDEX(ch_table[AAT],1):ch_table[[#This Row],[AAT]])</f>
        <v>0.24444444444444458</v>
      </c>
    </row>
    <row r="185" spans="1:13" x14ac:dyDescent="0.25">
      <c r="A185" s="42">
        <v>15</v>
      </c>
      <c r="B185" s="39">
        <v>44357</v>
      </c>
      <c r="C185" s="37">
        <v>0.4284722222222222</v>
      </c>
      <c r="D185" t="s">
        <v>53</v>
      </c>
      <c r="E185" s="41" t="s">
        <v>139</v>
      </c>
      <c r="F185"/>
      <c r="G185" s="3" cm="1">
        <f t="array" ref="G185">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85" s="3" t="str">
        <f>IF(ch_table[[#This Row],[Subject 1]]&lt;&gt;"House rose", "",SUMIF(ch_table[Day], ch_table[[#This Row],[Day]], ch_table[Duration]))</f>
        <v/>
      </c>
      <c r="I185" s="40">
        <f>SUM(INDEX(ch_table[Duration],1):ch_table[[#This Row],[Duration]])</f>
        <v>4.7388888888888907</v>
      </c>
      <c r="J185" s="3" cm="1">
        <f t="array" ref="J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5" s="3" t="str" cm="1">
        <f t="array" ref="K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 s="3" t="str">
        <f>IF(ch_table[[#This Row],[Subject 1]]&lt;&gt;"House rose", "",SUMIF(ch_table[Day], ch_table[[#This Row],[Day]], ch_table[AAT]))</f>
        <v/>
      </c>
      <c r="M185" s="38">
        <f>SUM(INDEX(ch_table[AAT],1):ch_table[[#This Row],[AAT]])</f>
        <v>0.24444444444444458</v>
      </c>
    </row>
    <row r="186" spans="1:13" x14ac:dyDescent="0.25">
      <c r="A186" s="42">
        <v>15</v>
      </c>
      <c r="B186" s="39">
        <v>44357</v>
      </c>
      <c r="C186" s="37">
        <v>0.43819444444444439</v>
      </c>
      <c r="D186" t="s">
        <v>16</v>
      </c>
      <c r="E186" s="41"/>
      <c r="F186"/>
      <c r="G186" s="3" cm="1">
        <f t="array" ref="G186">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86" s="3" t="str">
        <f>IF(ch_table[[#This Row],[Subject 1]]&lt;&gt;"House rose", "",SUMIF(ch_table[Day], ch_table[[#This Row],[Day]], ch_table[Duration]))</f>
        <v/>
      </c>
      <c r="I186" s="40">
        <f>SUM(INDEX(ch_table[Duration],1):ch_table[[#This Row],[Duration]])</f>
        <v>4.7409722222222239</v>
      </c>
      <c r="J186" s="3" cm="1">
        <f t="array" ref="J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6" s="3" t="str" cm="1">
        <f t="array" ref="K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 s="3" t="str">
        <f>IF(ch_table[[#This Row],[Subject 1]]&lt;&gt;"House rose", "",SUMIF(ch_table[Day], ch_table[[#This Row],[Day]], ch_table[AAT]))</f>
        <v/>
      </c>
      <c r="M186" s="38">
        <f>SUM(INDEX(ch_table[AAT],1):ch_table[[#This Row],[AAT]])</f>
        <v>0.24444444444444458</v>
      </c>
    </row>
    <row r="187" spans="1:13" ht="45" x14ac:dyDescent="0.25">
      <c r="A187" s="42">
        <v>15</v>
      </c>
      <c r="B187" s="39">
        <v>44357</v>
      </c>
      <c r="C187" s="37">
        <v>0.44027777777777782</v>
      </c>
      <c r="D187" t="s">
        <v>27</v>
      </c>
      <c r="E187" s="41" t="s">
        <v>140</v>
      </c>
      <c r="F187"/>
      <c r="G187" s="3" cm="1">
        <f t="array" ref="G187">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187" s="3" t="str">
        <f>IF(ch_table[[#This Row],[Subject 1]]&lt;&gt;"House rose", "",SUMIF(ch_table[Day], ch_table[[#This Row],[Day]], ch_table[Duration]))</f>
        <v/>
      </c>
      <c r="I187" s="40">
        <f>SUM(INDEX(ch_table[Duration],1):ch_table[[#This Row],[Duration]])</f>
        <v>4.7652777777777793</v>
      </c>
      <c r="J187" s="3" cm="1">
        <f t="array" ref="J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7" s="3" t="str" cm="1">
        <f t="array" ref="K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 s="3" t="str">
        <f>IF(ch_table[[#This Row],[Subject 1]]&lt;&gt;"House rose", "",SUMIF(ch_table[Day], ch_table[[#This Row],[Day]], ch_table[AAT]))</f>
        <v/>
      </c>
      <c r="M187" s="38">
        <f>SUM(INDEX(ch_table[AAT],1):ch_table[[#This Row],[AAT]])</f>
        <v>0.24444444444444458</v>
      </c>
    </row>
    <row r="188" spans="1:13" x14ac:dyDescent="0.25">
      <c r="A188" s="42">
        <v>15</v>
      </c>
      <c r="B188" s="39">
        <v>44357</v>
      </c>
      <c r="C188" s="37">
        <v>0.46458333333333329</v>
      </c>
      <c r="D188" t="s">
        <v>16</v>
      </c>
      <c r="E188" s="41"/>
      <c r="F188"/>
      <c r="G188" s="3" cm="1">
        <f t="array" ref="G18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88" s="3" t="str">
        <f>IF(ch_table[[#This Row],[Subject 1]]&lt;&gt;"House rose", "",SUMIF(ch_table[Day], ch_table[[#This Row],[Day]], ch_table[Duration]))</f>
        <v/>
      </c>
      <c r="I188" s="40">
        <f>SUM(INDEX(ch_table[Duration],1):ch_table[[#This Row],[Duration]])</f>
        <v>4.7666666666666684</v>
      </c>
      <c r="J188" s="3" cm="1">
        <f t="array" ref="J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 s="3" t="str" cm="1">
        <f t="array" ref="K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 s="3" t="str">
        <f>IF(ch_table[[#This Row],[Subject 1]]&lt;&gt;"House rose", "",SUMIF(ch_table[Day], ch_table[[#This Row],[Day]], ch_table[AAT]))</f>
        <v/>
      </c>
      <c r="M188" s="38">
        <f>SUM(INDEX(ch_table[AAT],1):ch_table[[#This Row],[AAT]])</f>
        <v>0.24444444444444458</v>
      </c>
    </row>
    <row r="189" spans="1:13" ht="45" x14ac:dyDescent="0.25">
      <c r="A189" s="42">
        <v>15</v>
      </c>
      <c r="B189" s="39">
        <v>44357</v>
      </c>
      <c r="C189" s="37">
        <v>0.46597222222222218</v>
      </c>
      <c r="D189" t="s">
        <v>27</v>
      </c>
      <c r="E189" s="41" t="s">
        <v>141</v>
      </c>
      <c r="F189"/>
      <c r="G189" s="3" cm="1">
        <f t="array" ref="G189">IF(MIN(ROW(ch_table[[Day]:[AAT session total (cum.)]]))+ROWS(ch_table[[Day]:[AAT session total (cum.)]])-1=ROW(),"",IF(ch_table[[#This Row],[Subject 1]]="House rose","", IF(INDEX(ch_table[[#All],[Time]],ROW()+1)="","",(IF(INDEX(ch_table[[#All],[Time]],ROW()+1)&lt;ch_table[[#This Row],[Time]],INDEX(ch_table[[#All],[Time]],ROW()+1)+1,INDEX(ch_table[[#All],[Time]],ROW()+1))-ch_table[[#This Row],[Time]]))))</f>
        <v>4.3750000000000011E-2</v>
      </c>
      <c r="H189" s="3" t="str">
        <f>IF(ch_table[[#This Row],[Subject 1]]&lt;&gt;"House rose", "",SUMIF(ch_table[Day], ch_table[[#This Row],[Day]], ch_table[Duration]))</f>
        <v/>
      </c>
      <c r="I189" s="40">
        <f>SUM(INDEX(ch_table[Duration],1):ch_table[[#This Row],[Duration]])</f>
        <v>4.8104166666666686</v>
      </c>
      <c r="J189" s="3" cm="1">
        <f t="array" ref="J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9" s="3" t="str" cm="1">
        <f t="array" ref="K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 s="3" t="str">
        <f>IF(ch_table[[#This Row],[Subject 1]]&lt;&gt;"House rose", "",SUMIF(ch_table[Day], ch_table[[#This Row],[Day]], ch_table[AAT]))</f>
        <v/>
      </c>
      <c r="M189" s="38">
        <f>SUM(INDEX(ch_table[AAT],1):ch_table[[#This Row],[AAT]])</f>
        <v>0.24444444444444458</v>
      </c>
    </row>
    <row r="190" spans="1:13" x14ac:dyDescent="0.25">
      <c r="A190" s="42">
        <v>15</v>
      </c>
      <c r="B190" s="39">
        <v>44357</v>
      </c>
      <c r="C190" s="37">
        <v>0.50972222222222219</v>
      </c>
      <c r="D190" t="s">
        <v>16</v>
      </c>
      <c r="E190" s="41"/>
      <c r="F190"/>
      <c r="G190" s="3" cm="1">
        <f t="array" ref="G19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90" s="3" t="str">
        <f>IF(ch_table[[#This Row],[Subject 1]]&lt;&gt;"House rose", "",SUMIF(ch_table[Day], ch_table[[#This Row],[Day]], ch_table[Duration]))</f>
        <v/>
      </c>
      <c r="I190" s="40">
        <f>SUM(INDEX(ch_table[Duration],1):ch_table[[#This Row],[Duration]])</f>
        <v>4.8118055555555577</v>
      </c>
      <c r="J190" s="3" cm="1">
        <f t="array" ref="J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0" s="3" t="str" cm="1">
        <f t="array" ref="K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0" s="3" t="str">
        <f>IF(ch_table[[#This Row],[Subject 1]]&lt;&gt;"House rose", "",SUMIF(ch_table[Day], ch_table[[#This Row],[Day]], ch_table[AAT]))</f>
        <v/>
      </c>
      <c r="M190" s="38">
        <f>SUM(INDEX(ch_table[AAT],1):ch_table[[#This Row],[AAT]])</f>
        <v>0.24444444444444458</v>
      </c>
    </row>
    <row r="191" spans="1:13" x14ac:dyDescent="0.25">
      <c r="A191" s="42">
        <v>15</v>
      </c>
      <c r="B191" s="39">
        <v>44357</v>
      </c>
      <c r="C191" s="37">
        <v>0.51111111111111107</v>
      </c>
      <c r="D191" t="s">
        <v>17</v>
      </c>
      <c r="E191" s="41" t="s">
        <v>142</v>
      </c>
      <c r="F191" t="s">
        <v>15</v>
      </c>
      <c r="G191" s="3" cm="1">
        <f t="array" ref="G19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91" s="3" t="str">
        <f>IF(ch_table[[#This Row],[Subject 1]]&lt;&gt;"House rose", "",SUMIF(ch_table[Day], ch_table[[#This Row],[Day]], ch_table[Duration]))</f>
        <v/>
      </c>
      <c r="I191" s="40">
        <f>SUM(INDEX(ch_table[Duration],1):ch_table[[#This Row],[Duration]])</f>
        <v>4.8125000000000018</v>
      </c>
      <c r="J191" s="3" cm="1">
        <f t="array" ref="J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1" s="3" t="str" cm="1">
        <f t="array" ref="K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1" s="3" t="str">
        <f>IF(ch_table[[#This Row],[Subject 1]]&lt;&gt;"House rose", "",SUMIF(ch_table[Day], ch_table[[#This Row],[Day]], ch_table[AAT]))</f>
        <v/>
      </c>
      <c r="M191" s="38">
        <f>SUM(INDEX(ch_table[AAT],1):ch_table[[#This Row],[AAT]])</f>
        <v>0.24444444444444458</v>
      </c>
    </row>
    <row r="192" spans="1:13" x14ac:dyDescent="0.25">
      <c r="A192" s="42">
        <v>15</v>
      </c>
      <c r="B192" s="39">
        <v>44357</v>
      </c>
      <c r="C192" s="37">
        <v>0.51180555555555551</v>
      </c>
      <c r="D192" t="s">
        <v>35</v>
      </c>
      <c r="E192" s="41" t="s">
        <v>36</v>
      </c>
      <c r="F192"/>
      <c r="G192" s="3" cm="1">
        <f t="array" ref="G192">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92" s="3" t="str">
        <f>IF(ch_table[[#This Row],[Subject 1]]&lt;&gt;"House rose", "",SUMIF(ch_table[Day], ch_table[[#This Row],[Day]], ch_table[Duration]))</f>
        <v/>
      </c>
      <c r="I192" s="40">
        <f>SUM(INDEX(ch_table[Duration],1):ch_table[[#This Row],[Duration]])</f>
        <v>4.8444444444444459</v>
      </c>
      <c r="J192" s="3" cm="1">
        <f t="array" ref="J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2" s="3" t="str" cm="1">
        <f t="array" ref="K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2" s="3" t="str">
        <f>IF(ch_table[[#This Row],[Subject 1]]&lt;&gt;"House rose", "",SUMIF(ch_table[Day], ch_table[[#This Row],[Day]], ch_table[AAT]))</f>
        <v/>
      </c>
      <c r="M192" s="38">
        <f>SUM(INDEX(ch_table[AAT],1):ch_table[[#This Row],[AAT]])</f>
        <v>0.24444444444444458</v>
      </c>
    </row>
    <row r="193" spans="1:13" x14ac:dyDescent="0.25">
      <c r="A193" s="42">
        <v>15</v>
      </c>
      <c r="B193" s="39">
        <v>44357</v>
      </c>
      <c r="C193" s="37">
        <v>0.54374999999999996</v>
      </c>
      <c r="D193" t="s">
        <v>16</v>
      </c>
      <c r="E193" s="41"/>
      <c r="F193"/>
      <c r="G193" s="3" cm="1">
        <f t="array" ref="G19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93" s="3" t="str">
        <f>IF(ch_table[[#This Row],[Subject 1]]&lt;&gt;"House rose", "",SUMIF(ch_table[Day], ch_table[[#This Row],[Day]], ch_table[Duration]))</f>
        <v/>
      </c>
      <c r="I193" s="40">
        <f>SUM(INDEX(ch_table[Duration],1):ch_table[[#This Row],[Duration]])</f>
        <v>4.845833333333335</v>
      </c>
      <c r="J193" s="3" cm="1">
        <f t="array" ref="J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3" s="3" t="str" cm="1">
        <f t="array" ref="K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3" s="3" t="str">
        <f>IF(ch_table[[#This Row],[Subject 1]]&lt;&gt;"House rose", "",SUMIF(ch_table[Day], ch_table[[#This Row],[Day]], ch_table[AAT]))</f>
        <v/>
      </c>
      <c r="M193" s="38">
        <f>SUM(INDEX(ch_table[AAT],1):ch_table[[#This Row],[AAT]])</f>
        <v>0.24444444444444458</v>
      </c>
    </row>
    <row r="194" spans="1:13" ht="45" x14ac:dyDescent="0.25">
      <c r="A194" s="42">
        <v>15</v>
      </c>
      <c r="B194" s="39">
        <v>44357</v>
      </c>
      <c r="C194" s="37">
        <v>0.54513888888888884</v>
      </c>
      <c r="D194" t="s">
        <v>29</v>
      </c>
      <c r="E194" s="41" t="s">
        <v>143</v>
      </c>
      <c r="F194"/>
      <c r="G194" s="3" cm="1">
        <f t="array" ref="G19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194" s="3" t="str">
        <f>IF(ch_table[[#This Row],[Subject 1]]&lt;&gt;"House rose", "",SUMIF(ch_table[Day], ch_table[[#This Row],[Day]], ch_table[Duration]))</f>
        <v/>
      </c>
      <c r="I194" s="40">
        <f>SUM(INDEX(ch_table[Duration],1):ch_table[[#This Row],[Duration]])</f>
        <v>4.8784722222222241</v>
      </c>
      <c r="J194" s="3" cm="1">
        <f t="array" ref="J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4" s="3" t="str" cm="1">
        <f t="array" ref="K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4" s="3" t="str">
        <f>IF(ch_table[[#This Row],[Subject 1]]&lt;&gt;"House rose", "",SUMIF(ch_table[Day], ch_table[[#This Row],[Day]], ch_table[AAT]))</f>
        <v/>
      </c>
      <c r="M194" s="38">
        <f>SUM(INDEX(ch_table[AAT],1):ch_table[[#This Row],[AAT]])</f>
        <v>0.24444444444444458</v>
      </c>
    </row>
    <row r="195" spans="1:13" ht="30" x14ac:dyDescent="0.25">
      <c r="A195" s="42">
        <v>15</v>
      </c>
      <c r="B195" s="39">
        <v>44357</v>
      </c>
      <c r="C195" s="37">
        <v>0.57777777777777772</v>
      </c>
      <c r="D195" t="s">
        <v>92</v>
      </c>
      <c r="E195" s="41" t="s">
        <v>144</v>
      </c>
      <c r="F195"/>
      <c r="G195" s="3" cm="1">
        <f t="array" ref="G195">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95" s="3" t="str">
        <f>IF(ch_table[[#This Row],[Subject 1]]&lt;&gt;"House rose", "",SUMIF(ch_table[Day], ch_table[[#This Row],[Day]], ch_table[Duration]))</f>
        <v/>
      </c>
      <c r="I195" s="40">
        <f>SUM(INDEX(ch_table[Duration],1):ch_table[[#This Row],[Duration]])</f>
        <v>4.8819444444444464</v>
      </c>
      <c r="J195" s="3" cm="1">
        <f t="array" ref="J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5" s="3" t="str" cm="1">
        <f t="array" ref="K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5" s="3" t="str">
        <f>IF(ch_table[[#This Row],[Subject 1]]&lt;&gt;"House rose", "",SUMIF(ch_table[Day], ch_table[[#This Row],[Day]], ch_table[AAT]))</f>
        <v/>
      </c>
      <c r="M195" s="38">
        <f>SUM(INDEX(ch_table[AAT],1):ch_table[[#This Row],[AAT]])</f>
        <v>0.24444444444444458</v>
      </c>
    </row>
    <row r="196" spans="1:13" x14ac:dyDescent="0.25">
      <c r="A196" s="42">
        <v>15</v>
      </c>
      <c r="B196" s="39">
        <v>44357</v>
      </c>
      <c r="C196" s="37">
        <v>0.58125000000000004</v>
      </c>
      <c r="D196" t="s">
        <v>16</v>
      </c>
      <c r="E196" s="41"/>
      <c r="F196"/>
      <c r="G196" s="3" cm="1">
        <f t="array" ref="G19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96" s="3" t="str">
        <f>IF(ch_table[[#This Row],[Subject 1]]&lt;&gt;"House rose", "",SUMIF(ch_table[Day], ch_table[[#This Row],[Day]], ch_table[Duration]))</f>
        <v/>
      </c>
      <c r="I196" s="40">
        <f>SUM(INDEX(ch_table[Duration],1):ch_table[[#This Row],[Duration]])</f>
        <v>4.8840277777777796</v>
      </c>
      <c r="J196" s="3" cm="1">
        <f t="array" ref="J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6" s="3" t="str" cm="1">
        <f t="array" ref="K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6" s="3" t="str">
        <f>IF(ch_table[[#This Row],[Subject 1]]&lt;&gt;"House rose", "",SUMIF(ch_table[Day], ch_table[[#This Row],[Day]], ch_table[AAT]))</f>
        <v/>
      </c>
      <c r="M196" s="38">
        <f>SUM(INDEX(ch_table[AAT],1):ch_table[[#This Row],[AAT]])</f>
        <v>0.24444444444444458</v>
      </c>
    </row>
    <row r="197" spans="1:13" x14ac:dyDescent="0.25">
      <c r="A197" s="42">
        <v>15</v>
      </c>
      <c r="B197" s="39">
        <v>44357</v>
      </c>
      <c r="C197" s="37">
        <v>0.58333333333333337</v>
      </c>
      <c r="D197" t="s">
        <v>77</v>
      </c>
      <c r="E197" s="41" t="s">
        <v>145</v>
      </c>
      <c r="F197"/>
      <c r="G197" s="3" cm="1">
        <f t="array" ref="G197">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97" s="3" t="str">
        <f>IF(ch_table[[#This Row],[Subject 1]]&lt;&gt;"House rose", "",SUMIF(ch_table[Day], ch_table[[#This Row],[Day]], ch_table[Duration]))</f>
        <v/>
      </c>
      <c r="I197" s="40">
        <f>SUM(INDEX(ch_table[Duration],1):ch_table[[#This Row],[Duration]])</f>
        <v>4.8951388888888907</v>
      </c>
      <c r="J197" s="3" cm="1">
        <f t="array" ref="J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7" s="3" t="str" cm="1">
        <f t="array" ref="K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7" s="3" t="str">
        <f>IF(ch_table[[#This Row],[Subject 1]]&lt;&gt;"House rose", "",SUMIF(ch_table[Day], ch_table[[#This Row],[Day]], ch_table[AAT]))</f>
        <v/>
      </c>
      <c r="M197" s="38">
        <f>SUM(INDEX(ch_table[AAT],1):ch_table[[#This Row],[AAT]])</f>
        <v>0.24444444444444458</v>
      </c>
    </row>
    <row r="198" spans="1:13" x14ac:dyDescent="0.25">
      <c r="A198" s="42">
        <v>15</v>
      </c>
      <c r="B198" s="39">
        <v>44357</v>
      </c>
      <c r="C198" s="37">
        <v>0.59444444444444444</v>
      </c>
      <c r="D198" t="s">
        <v>133</v>
      </c>
      <c r="E198" s="41" t="s">
        <v>146</v>
      </c>
      <c r="F198"/>
      <c r="G198" s="3" cm="1">
        <f t="array" ref="G19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98" s="3" t="str">
        <f>IF(ch_table[[#This Row],[Subject 1]]&lt;&gt;"House rose", "",SUMIF(ch_table[Day], ch_table[[#This Row],[Day]], ch_table[Duration]))</f>
        <v/>
      </c>
      <c r="I198" s="40">
        <f>SUM(INDEX(ch_table[Duration],1):ch_table[[#This Row],[Duration]])</f>
        <v>4.8958333333333348</v>
      </c>
      <c r="J198" s="3" cm="1">
        <f t="array" ref="J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8" s="3" t="str" cm="1">
        <f t="array" ref="K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8" s="3" t="str">
        <f>IF(ch_table[[#This Row],[Subject 1]]&lt;&gt;"House rose", "",SUMIF(ch_table[Day], ch_table[[#This Row],[Day]], ch_table[AAT]))</f>
        <v/>
      </c>
      <c r="M198" s="38">
        <f>SUM(INDEX(ch_table[AAT],1):ch_table[[#This Row],[AAT]])</f>
        <v>0.24444444444444458</v>
      </c>
    </row>
    <row r="199" spans="1:13" x14ac:dyDescent="0.25">
      <c r="A199" s="42">
        <v>15</v>
      </c>
      <c r="B199" s="39">
        <v>44357</v>
      </c>
      <c r="C199" s="37">
        <v>0.59513888888888888</v>
      </c>
      <c r="D199" t="s">
        <v>77</v>
      </c>
      <c r="E199" s="41" t="s">
        <v>147</v>
      </c>
      <c r="F199"/>
      <c r="G199" s="3" cm="1">
        <f t="array" ref="G199">IF(MIN(ROW(ch_table[[Day]:[AAT session total (cum.)]]))+ROWS(ch_table[[Day]:[AAT session total (cum.)]])-1=ROW(),"",IF(ch_table[[#This Row],[Subject 1]]="House rose","", IF(INDEX(ch_table[[#All],[Time]],ROW()+1)="","",(IF(INDEX(ch_table[[#All],[Time]],ROW()+1)&lt;ch_table[[#This Row],[Time]],INDEX(ch_table[[#All],[Time]],ROW()+1)+1,INDEX(ch_table[[#All],[Time]],ROW()+1))-ch_table[[#This Row],[Time]]))))</f>
        <v>7.291666666666663E-2</v>
      </c>
      <c r="H199" s="3" t="str">
        <f>IF(ch_table[[#This Row],[Subject 1]]&lt;&gt;"House rose", "",SUMIF(ch_table[Day], ch_table[[#This Row],[Day]], ch_table[Duration]))</f>
        <v/>
      </c>
      <c r="I199" s="40">
        <f>SUM(INDEX(ch_table[Duration],1):ch_table[[#This Row],[Duration]])</f>
        <v>4.9687500000000018</v>
      </c>
      <c r="J199" s="3" cm="1">
        <f t="array" ref="J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99" s="3" t="str" cm="1">
        <f t="array" ref="K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99" s="3" t="str">
        <f>IF(ch_table[[#This Row],[Subject 1]]&lt;&gt;"House rose", "",SUMIF(ch_table[Day], ch_table[[#This Row],[Day]], ch_table[AAT]))</f>
        <v/>
      </c>
      <c r="M199" s="38">
        <f>SUM(INDEX(ch_table[AAT],1):ch_table[[#This Row],[AAT]])</f>
        <v>0.24444444444444458</v>
      </c>
    </row>
    <row r="200" spans="1:13" x14ac:dyDescent="0.25">
      <c r="A200" s="42">
        <v>15</v>
      </c>
      <c r="B200" s="39">
        <v>44357</v>
      </c>
      <c r="C200" s="37">
        <v>0.66805555555555551</v>
      </c>
      <c r="D200" t="s">
        <v>16</v>
      </c>
      <c r="E200" s="41"/>
      <c r="F200"/>
      <c r="G200" s="3" cm="1">
        <f t="array" ref="G20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00" s="3" t="str">
        <f>IF(ch_table[[#This Row],[Subject 1]]&lt;&gt;"House rose", "",SUMIF(ch_table[Day], ch_table[[#This Row],[Day]], ch_table[Duration]))</f>
        <v/>
      </c>
      <c r="I200" s="40">
        <f>SUM(INDEX(ch_table[Duration],1):ch_table[[#This Row],[Duration]])</f>
        <v>4.9701388888888909</v>
      </c>
      <c r="J200" s="3" cm="1">
        <f t="array" ref="J2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0" s="3" t="str" cm="1">
        <f t="array" ref="K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0" s="3" t="str">
        <f>IF(ch_table[[#This Row],[Subject 1]]&lt;&gt;"House rose", "",SUMIF(ch_table[Day], ch_table[[#This Row],[Day]], ch_table[AAT]))</f>
        <v/>
      </c>
      <c r="M200" s="38">
        <f>SUM(INDEX(ch_table[AAT],1):ch_table[[#This Row],[AAT]])</f>
        <v>0.24444444444444458</v>
      </c>
    </row>
    <row r="201" spans="1:13" x14ac:dyDescent="0.25">
      <c r="A201" s="42">
        <v>15</v>
      </c>
      <c r="B201" s="39">
        <v>44357</v>
      </c>
      <c r="C201" s="37">
        <v>0.6694444444444444</v>
      </c>
      <c r="D201" t="s">
        <v>77</v>
      </c>
      <c r="E201" s="41" t="s">
        <v>148</v>
      </c>
      <c r="F201"/>
      <c r="G201" s="3" cm="1">
        <f t="array" ref="G201">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201" s="3" t="str">
        <f>IF(ch_table[[#This Row],[Subject 1]]&lt;&gt;"House rose", "",SUMIF(ch_table[Day], ch_table[[#This Row],[Day]], ch_table[Duration]))</f>
        <v/>
      </c>
      <c r="I201" s="40">
        <f>SUM(INDEX(ch_table[Duration],1):ch_table[[#This Row],[Duration]])</f>
        <v>4.9861111111111134</v>
      </c>
      <c r="J201" s="3" cm="1">
        <f t="array" ref="J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1" s="3" t="str" cm="1">
        <f t="array" ref="K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1" s="3" t="str">
        <f>IF(ch_table[[#This Row],[Subject 1]]&lt;&gt;"House rose", "",SUMIF(ch_table[Day], ch_table[[#This Row],[Day]], ch_table[AAT]))</f>
        <v/>
      </c>
      <c r="M201" s="38">
        <f>SUM(INDEX(ch_table[AAT],1):ch_table[[#This Row],[AAT]])</f>
        <v>0.24444444444444458</v>
      </c>
    </row>
    <row r="202" spans="1:13" x14ac:dyDescent="0.25">
      <c r="A202" s="42">
        <v>15</v>
      </c>
      <c r="B202" s="39">
        <v>44357</v>
      </c>
      <c r="C202" s="37">
        <v>0.68541666666666667</v>
      </c>
      <c r="D202" t="s">
        <v>133</v>
      </c>
      <c r="E202" s="41" t="s">
        <v>149</v>
      </c>
      <c r="F202"/>
      <c r="G202" s="3" cm="1">
        <f t="array" ref="G20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2" s="3" t="str">
        <f>IF(ch_table[[#This Row],[Subject 1]]&lt;&gt;"House rose", "",SUMIF(ch_table[Day], ch_table[[#This Row],[Day]], ch_table[Duration]))</f>
        <v/>
      </c>
      <c r="I202" s="40">
        <f>SUM(INDEX(ch_table[Duration],1):ch_table[[#This Row],[Duration]])</f>
        <v>4.9868055555555575</v>
      </c>
      <c r="J202" s="3" cm="1">
        <f t="array" ref="J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2" s="3" t="str" cm="1">
        <f t="array" ref="K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2" s="3" t="str">
        <f>IF(ch_table[[#This Row],[Subject 1]]&lt;&gt;"House rose", "",SUMIF(ch_table[Day], ch_table[[#This Row],[Day]], ch_table[AAT]))</f>
        <v/>
      </c>
      <c r="M202" s="38">
        <f>SUM(INDEX(ch_table[AAT],1):ch_table[[#This Row],[AAT]])</f>
        <v>0.24444444444444458</v>
      </c>
    </row>
    <row r="203" spans="1:13" x14ac:dyDescent="0.25">
      <c r="A203" s="42">
        <v>15</v>
      </c>
      <c r="B203" s="39">
        <v>44357</v>
      </c>
      <c r="C203" s="37">
        <v>0.68611111111111112</v>
      </c>
      <c r="D203" t="s">
        <v>77</v>
      </c>
      <c r="E203" s="41" t="s">
        <v>150</v>
      </c>
      <c r="F203"/>
      <c r="G203" s="3" cm="1">
        <f t="array" ref="G203">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203" s="3" t="str">
        <f>IF(ch_table[[#This Row],[Subject 1]]&lt;&gt;"House rose", "",SUMIF(ch_table[Day], ch_table[[#This Row],[Day]], ch_table[Duration]))</f>
        <v/>
      </c>
      <c r="I203" s="40">
        <f>SUM(INDEX(ch_table[Duration],1):ch_table[[#This Row],[Duration]])</f>
        <v>5.0090277777777796</v>
      </c>
      <c r="J203" s="3" cm="1">
        <f t="array" ref="J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3" s="3" t="str" cm="1">
        <f t="array" ref="K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3" s="3" t="str">
        <f>IF(ch_table[[#This Row],[Subject 1]]&lt;&gt;"House rose", "",SUMIF(ch_table[Day], ch_table[[#This Row],[Day]], ch_table[AAT]))</f>
        <v/>
      </c>
      <c r="M203" s="38">
        <f>SUM(INDEX(ch_table[AAT],1):ch_table[[#This Row],[AAT]])</f>
        <v>0.24444444444444458</v>
      </c>
    </row>
    <row r="204" spans="1:13" x14ac:dyDescent="0.25">
      <c r="A204" s="42">
        <v>15</v>
      </c>
      <c r="B204" s="39">
        <v>44357</v>
      </c>
      <c r="C204" s="37">
        <v>0.70833333333333337</v>
      </c>
      <c r="D204" t="s">
        <v>21</v>
      </c>
      <c r="E204" s="41" t="s">
        <v>151</v>
      </c>
      <c r="F204"/>
      <c r="G204" s="3" cm="1">
        <f t="array" ref="G20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204" s="3" t="str">
        <f>IF(ch_table[[#This Row],[Subject 1]]&lt;&gt;"House rose", "",SUMIF(ch_table[Day], ch_table[[#This Row],[Day]], ch_table[Duration]))</f>
        <v/>
      </c>
      <c r="I204" s="40">
        <f>SUM(INDEX(ch_table[Duration],1):ch_table[[#This Row],[Duration]])</f>
        <v>5.0298611111111127</v>
      </c>
      <c r="J204" s="3" cm="1">
        <f t="array" ref="J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4" s="3" cm="1">
        <f t="array" ref="K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204" s="3" t="str">
        <f>IF(ch_table[[#This Row],[Subject 1]]&lt;&gt;"House rose", "",SUMIF(ch_table[Day], ch_table[[#This Row],[Day]], ch_table[AAT]))</f>
        <v/>
      </c>
      <c r="M204" s="38">
        <f>SUM(INDEX(ch_table[AAT],1):ch_table[[#This Row],[AAT]])</f>
        <v>0.26527777777777783</v>
      </c>
    </row>
    <row r="205" spans="1:13" x14ac:dyDescent="0.25">
      <c r="A205" s="42">
        <v>15</v>
      </c>
      <c r="B205" s="39">
        <v>44357</v>
      </c>
      <c r="C205" s="37">
        <v>0.72916666666666663</v>
      </c>
      <c r="D205" t="s">
        <v>23</v>
      </c>
      <c r="E205" s="41"/>
      <c r="F205"/>
      <c r="G205" s="3" t="str" cm="1">
        <f t="array" ref="G205">IF(MIN(ROW(ch_table[[Day]:[AAT session total (cum.)]]))+ROWS(ch_table[[Day]:[AAT session total (cum.)]])-1=ROW(),"",IF(ch_table[[#This Row],[Subject 1]]="House rose","", IF(INDEX(ch_table[[#All],[Time]],ROW()+1)="","",(IF(INDEX(ch_table[[#All],[Time]],ROW()+1)&lt;ch_table[[#This Row],[Time]],INDEX(ch_table[[#All],[Time]],ROW()+1)+1,INDEX(ch_table[[#All],[Time]],ROW()+1))-ch_table[[#This Row],[Time]]))))</f>
        <v/>
      </c>
      <c r="H205" s="3">
        <f>IF(ch_table[[#This Row],[Subject 1]]&lt;&gt;"House rose", "",SUMIF(ch_table[Day], ch_table[[#This Row],[Day]], ch_table[Duration]))</f>
        <v>0.33333333333333331</v>
      </c>
      <c r="I205" s="40">
        <f>SUM(INDEX(ch_table[Duration],1):ch_table[[#This Row],[Duration]])</f>
        <v>5.0298611111111127</v>
      </c>
      <c r="J205" s="3" cm="1">
        <f t="array" ref="J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05" s="3" t="str" cm="1">
        <f t="array" ref="K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5" s="3">
        <f>IF(ch_table[[#This Row],[Subject 1]]&lt;&gt;"House rose", "",SUMIF(ch_table[Day], ch_table[[#This Row],[Day]], ch_table[AAT]))</f>
        <v>2.0833333333333259E-2</v>
      </c>
      <c r="M205" s="38">
        <f>SUM(INDEX(ch_table[AAT],1):ch_table[[#This Row],[AAT]])</f>
        <v>0.26527777777777783</v>
      </c>
    </row>
    <row r="206" spans="1:13" x14ac:dyDescent="0.25">
      <c r="A206" s="42">
        <v>16</v>
      </c>
      <c r="B206" s="39">
        <v>44361</v>
      </c>
      <c r="C206" s="37">
        <v>0.60416666666666663</v>
      </c>
      <c r="D206" t="s">
        <v>24</v>
      </c>
      <c r="E206" s="41"/>
      <c r="F206"/>
      <c r="G206" s="3" cm="1">
        <f t="array" ref="G20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06" s="3" t="str">
        <f>IF(ch_table[[#This Row],[Subject 1]]&lt;&gt;"House rose", "",SUMIF(ch_table[Day], ch_table[[#This Row],[Day]], ch_table[Duration]))</f>
        <v/>
      </c>
      <c r="I206" s="40">
        <f>SUM(INDEX(ch_table[Duration],1):ch_table[[#This Row],[Duration]])</f>
        <v>5.0319444444444459</v>
      </c>
      <c r="J206" s="3" cm="1">
        <f t="array" ref="J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6" s="3" t="str" cm="1">
        <f t="array" ref="K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6" s="3" t="str">
        <f>IF(ch_table[[#This Row],[Subject 1]]&lt;&gt;"House rose", "",SUMIF(ch_table[Day], ch_table[[#This Row],[Day]], ch_table[AAT]))</f>
        <v/>
      </c>
      <c r="M206" s="38">
        <f>SUM(INDEX(ch_table[AAT],1):ch_table[[#This Row],[AAT]])</f>
        <v>0.26527777777777783</v>
      </c>
    </row>
    <row r="207" spans="1:13" ht="30" x14ac:dyDescent="0.25">
      <c r="A207" s="42">
        <v>16</v>
      </c>
      <c r="B207" s="39">
        <v>44361</v>
      </c>
      <c r="C207" s="37">
        <v>0.60624999999999996</v>
      </c>
      <c r="D207" t="s">
        <v>44</v>
      </c>
      <c r="E207" s="41" t="s">
        <v>152</v>
      </c>
      <c r="F207"/>
      <c r="G207" s="3" cm="1">
        <f t="array" ref="G207">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207" s="3" t="str">
        <f>IF(ch_table[[#This Row],[Subject 1]]&lt;&gt;"House rose", "",SUMIF(ch_table[Day], ch_table[[#This Row],[Day]], ch_table[Duration]))</f>
        <v/>
      </c>
      <c r="I207" s="40">
        <f>SUM(INDEX(ch_table[Duration],1):ch_table[[#This Row],[Duration]])</f>
        <v>5.0625000000000018</v>
      </c>
      <c r="J207" s="3" cm="1">
        <f t="array" ref="J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7" s="3" t="str" cm="1">
        <f t="array" ref="K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7" s="3" t="str">
        <f>IF(ch_table[[#This Row],[Subject 1]]&lt;&gt;"House rose", "",SUMIF(ch_table[Day], ch_table[[#This Row],[Day]], ch_table[AAT]))</f>
        <v/>
      </c>
      <c r="M207" s="38">
        <f>SUM(INDEX(ch_table[AAT],1):ch_table[[#This Row],[AAT]])</f>
        <v>0.26527777777777783</v>
      </c>
    </row>
    <row r="208" spans="1:13" ht="30" x14ac:dyDescent="0.25">
      <c r="A208" s="42">
        <v>16</v>
      </c>
      <c r="B208" s="39">
        <v>44361</v>
      </c>
      <c r="C208" s="37">
        <v>0.63680555555555551</v>
      </c>
      <c r="D208" t="s">
        <v>53</v>
      </c>
      <c r="E208" s="41" t="s">
        <v>152</v>
      </c>
      <c r="F208"/>
      <c r="G208" s="3" cm="1">
        <f t="array" ref="G208">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208" s="3" t="str">
        <f>IF(ch_table[[#This Row],[Subject 1]]&lt;&gt;"House rose", "",SUMIF(ch_table[Day], ch_table[[#This Row],[Day]], ch_table[Duration]))</f>
        <v/>
      </c>
      <c r="I208" s="40">
        <f>SUM(INDEX(ch_table[Duration],1):ch_table[[#This Row],[Duration]])</f>
        <v>5.0722222222222237</v>
      </c>
      <c r="J208" s="3" cm="1">
        <f t="array" ref="J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8" s="3" t="str" cm="1">
        <f t="array" ref="K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8" s="3" t="str">
        <f>IF(ch_table[[#This Row],[Subject 1]]&lt;&gt;"House rose", "",SUMIF(ch_table[Day], ch_table[[#This Row],[Day]], ch_table[AAT]))</f>
        <v/>
      </c>
      <c r="M208" s="38">
        <f>SUM(INDEX(ch_table[AAT],1):ch_table[[#This Row],[AAT]])</f>
        <v>0.26527777777777783</v>
      </c>
    </row>
    <row r="209" spans="1:13" x14ac:dyDescent="0.25">
      <c r="A209" s="42">
        <v>16</v>
      </c>
      <c r="B209" s="39">
        <v>44361</v>
      </c>
      <c r="C209" s="37">
        <v>0.64652777777777781</v>
      </c>
      <c r="D209" t="s">
        <v>153</v>
      </c>
      <c r="E209" s="41" t="s">
        <v>154</v>
      </c>
      <c r="F209"/>
      <c r="G209" s="3" cm="1">
        <f t="array" ref="G20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09" s="3" t="str">
        <f>IF(ch_table[[#This Row],[Subject 1]]&lt;&gt;"House rose", "",SUMIF(ch_table[Day], ch_table[[#This Row],[Day]], ch_table[Duration]))</f>
        <v/>
      </c>
      <c r="I209" s="40">
        <f>SUM(INDEX(ch_table[Duration],1):ch_table[[#This Row],[Duration]])</f>
        <v>5.0729166666666679</v>
      </c>
      <c r="J209" s="3" cm="1">
        <f t="array" ref="J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09" s="3" t="str" cm="1">
        <f t="array" ref="K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09" s="3" t="str">
        <f>IF(ch_table[[#This Row],[Subject 1]]&lt;&gt;"House rose", "",SUMIF(ch_table[Day], ch_table[[#This Row],[Day]], ch_table[AAT]))</f>
        <v/>
      </c>
      <c r="M209" s="38">
        <f>SUM(INDEX(ch_table[AAT],1):ch_table[[#This Row],[AAT]])</f>
        <v>0.26527777777777783</v>
      </c>
    </row>
    <row r="210" spans="1:13" x14ac:dyDescent="0.25">
      <c r="A210" s="42">
        <v>16</v>
      </c>
      <c r="B210" s="39">
        <v>44361</v>
      </c>
      <c r="C210" s="37">
        <v>0.64722222222222225</v>
      </c>
      <c r="D210" t="s">
        <v>92</v>
      </c>
      <c r="E210" s="41" t="s">
        <v>155</v>
      </c>
      <c r="F210"/>
      <c r="G210" s="3" cm="1">
        <f t="array" ref="G210">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10" s="3" t="str">
        <f>IF(ch_table[[#This Row],[Subject 1]]&lt;&gt;"House rose", "",SUMIF(ch_table[Day], ch_table[[#This Row],[Day]], ch_table[Duration]))</f>
        <v/>
      </c>
      <c r="I210" s="40">
        <f>SUM(INDEX(ch_table[Duration],1):ch_table[[#This Row],[Duration]])</f>
        <v>5.0763888888888902</v>
      </c>
      <c r="J210" s="3" cm="1">
        <f t="array" ref="J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0" s="3" t="str" cm="1">
        <f t="array" ref="K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0" s="3" t="str">
        <f>IF(ch_table[[#This Row],[Subject 1]]&lt;&gt;"House rose", "",SUMIF(ch_table[Day], ch_table[[#This Row],[Day]], ch_table[AAT]))</f>
        <v/>
      </c>
      <c r="M210" s="38">
        <f>SUM(INDEX(ch_table[AAT],1):ch_table[[#This Row],[AAT]])</f>
        <v>0.26527777777777783</v>
      </c>
    </row>
    <row r="211" spans="1:13" x14ac:dyDescent="0.25">
      <c r="A211" s="42">
        <v>16</v>
      </c>
      <c r="B211" s="39">
        <v>44361</v>
      </c>
      <c r="C211" s="37">
        <v>0.65069444444444446</v>
      </c>
      <c r="D211" t="s">
        <v>16</v>
      </c>
      <c r="E211" s="41"/>
      <c r="F211"/>
      <c r="G211" s="3" cm="1">
        <f t="array" ref="G211">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211" s="3" t="str">
        <f>IF(ch_table[[#This Row],[Subject 1]]&lt;&gt;"House rose", "",SUMIF(ch_table[Day], ch_table[[#This Row],[Day]], ch_table[Duration]))</f>
        <v/>
      </c>
      <c r="I211" s="40">
        <f>SUM(INDEX(ch_table[Duration],1):ch_table[[#This Row],[Duration]])</f>
        <v>5.0805555555555566</v>
      </c>
      <c r="J211" s="3" cm="1">
        <f t="array" ref="J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1" s="3" t="str" cm="1">
        <f t="array" ref="K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1" s="3" t="str">
        <f>IF(ch_table[[#This Row],[Subject 1]]&lt;&gt;"House rose", "",SUMIF(ch_table[Day], ch_table[[#This Row],[Day]], ch_table[AAT]))</f>
        <v/>
      </c>
      <c r="M211" s="38">
        <f>SUM(INDEX(ch_table[AAT],1):ch_table[[#This Row],[AAT]])</f>
        <v>0.26527777777777783</v>
      </c>
    </row>
    <row r="212" spans="1:13" ht="30" x14ac:dyDescent="0.25">
      <c r="A212" s="42">
        <v>16</v>
      </c>
      <c r="B212" s="39">
        <v>44361</v>
      </c>
      <c r="C212" s="37">
        <v>0.65486111111111112</v>
      </c>
      <c r="D212" t="s">
        <v>27</v>
      </c>
      <c r="E212" s="41" t="s">
        <v>156</v>
      </c>
      <c r="F212"/>
      <c r="G212" s="3" cm="1">
        <f t="array" ref="G212">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212" s="3" t="str">
        <f>IF(ch_table[[#This Row],[Subject 1]]&lt;&gt;"House rose", "",SUMIF(ch_table[Day], ch_table[[#This Row],[Day]], ch_table[Duration]))</f>
        <v/>
      </c>
      <c r="I212" s="40">
        <f>SUM(INDEX(ch_table[Duration],1):ch_table[[#This Row],[Duration]])</f>
        <v>5.104861111111112</v>
      </c>
      <c r="J212" s="3" cm="1">
        <f t="array" ref="J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2" s="3" t="str" cm="1">
        <f t="array" ref="K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2" s="3" t="str">
        <f>IF(ch_table[[#This Row],[Subject 1]]&lt;&gt;"House rose", "",SUMIF(ch_table[Day], ch_table[[#This Row],[Day]], ch_table[AAT]))</f>
        <v/>
      </c>
      <c r="M212" s="38">
        <f>SUM(INDEX(ch_table[AAT],1):ch_table[[#This Row],[AAT]])</f>
        <v>0.26527777777777783</v>
      </c>
    </row>
    <row r="213" spans="1:13" x14ac:dyDescent="0.25">
      <c r="A213" s="42">
        <v>16</v>
      </c>
      <c r="B213" s="39">
        <v>44361</v>
      </c>
      <c r="C213" s="37">
        <v>0.6791666666666667</v>
      </c>
      <c r="D213" t="s">
        <v>16</v>
      </c>
      <c r="E213" s="41"/>
      <c r="F213"/>
      <c r="G213" s="3" cm="1">
        <f t="array" ref="G21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13" s="3" t="str">
        <f>IF(ch_table[[#This Row],[Subject 1]]&lt;&gt;"House rose", "",SUMIF(ch_table[Day], ch_table[[#This Row],[Day]], ch_table[Duration]))</f>
        <v/>
      </c>
      <c r="I213" s="40">
        <f>SUM(INDEX(ch_table[Duration],1):ch_table[[#This Row],[Duration]])</f>
        <v>5.1076388888888893</v>
      </c>
      <c r="J213" s="3" cm="1">
        <f t="array" ref="J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3" s="3" t="str" cm="1">
        <f t="array" ref="K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3" s="3" t="str">
        <f>IF(ch_table[[#This Row],[Subject 1]]&lt;&gt;"House rose", "",SUMIF(ch_table[Day], ch_table[[#This Row],[Day]], ch_table[AAT]))</f>
        <v/>
      </c>
      <c r="M213" s="38">
        <f>SUM(INDEX(ch_table[AAT],1):ch_table[[#This Row],[AAT]])</f>
        <v>0.26527777777777783</v>
      </c>
    </row>
    <row r="214" spans="1:13" ht="45" x14ac:dyDescent="0.25">
      <c r="A214" s="42">
        <v>16</v>
      </c>
      <c r="B214" s="39">
        <v>44361</v>
      </c>
      <c r="C214" s="37">
        <v>0.68194444444444446</v>
      </c>
      <c r="D214" t="s">
        <v>27</v>
      </c>
      <c r="E214" s="41" t="s">
        <v>157</v>
      </c>
      <c r="F214"/>
      <c r="G214" s="3" cm="1">
        <f t="array" ref="G214">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214" s="3" t="str">
        <f>IF(ch_table[[#This Row],[Subject 1]]&lt;&gt;"House rose", "",SUMIF(ch_table[Day], ch_table[[#This Row],[Day]], ch_table[Duration]))</f>
        <v/>
      </c>
      <c r="I214" s="40">
        <f>SUM(INDEX(ch_table[Duration],1):ch_table[[#This Row],[Duration]])</f>
        <v>5.1368055555555561</v>
      </c>
      <c r="J214" s="3" cm="1">
        <f t="array" ref="J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4" s="3" t="str" cm="1">
        <f t="array" ref="K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4" s="3" t="str">
        <f>IF(ch_table[[#This Row],[Subject 1]]&lt;&gt;"House rose", "",SUMIF(ch_table[Day], ch_table[[#This Row],[Day]], ch_table[AAT]))</f>
        <v/>
      </c>
      <c r="M214" s="38">
        <f>SUM(INDEX(ch_table[AAT],1):ch_table[[#This Row],[AAT]])</f>
        <v>0.26527777777777783</v>
      </c>
    </row>
    <row r="215" spans="1:13" x14ac:dyDescent="0.25">
      <c r="A215" s="42">
        <v>16</v>
      </c>
      <c r="B215" s="39">
        <v>44361</v>
      </c>
      <c r="C215" s="37">
        <v>0.71111111111111114</v>
      </c>
      <c r="D215" t="s">
        <v>16</v>
      </c>
      <c r="E215" s="41"/>
      <c r="F215"/>
      <c r="G215" s="3" cm="1">
        <f t="array" ref="G21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15" s="3" t="str">
        <f>IF(ch_table[[#This Row],[Subject 1]]&lt;&gt;"House rose", "",SUMIF(ch_table[Day], ch_table[[#This Row],[Day]], ch_table[Duration]))</f>
        <v/>
      </c>
      <c r="I215" s="40">
        <f>SUM(INDEX(ch_table[Duration],1):ch_table[[#This Row],[Duration]])</f>
        <v>5.1388888888888893</v>
      </c>
      <c r="J215" s="3" cm="1">
        <f t="array" ref="J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5" s="3" t="str" cm="1">
        <f t="array" ref="K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5" s="3" t="str">
        <f>IF(ch_table[[#This Row],[Subject 1]]&lt;&gt;"House rose", "",SUMIF(ch_table[Day], ch_table[[#This Row],[Day]], ch_table[AAT]))</f>
        <v/>
      </c>
      <c r="M215" s="38">
        <f>SUM(INDEX(ch_table[AAT],1):ch_table[[#This Row],[AAT]])</f>
        <v>0.26527777777777783</v>
      </c>
    </row>
    <row r="216" spans="1:13" x14ac:dyDescent="0.25">
      <c r="A216" s="42">
        <v>16</v>
      </c>
      <c r="B216" s="39">
        <v>44361</v>
      </c>
      <c r="C216" s="37">
        <v>0.71319444444444446</v>
      </c>
      <c r="D216" t="s">
        <v>123</v>
      </c>
      <c r="E216" s="41" t="s">
        <v>158</v>
      </c>
      <c r="F216" t="s">
        <v>159</v>
      </c>
      <c r="G216" s="3" cm="1">
        <f t="array" ref="G216">IF(MIN(ROW(ch_table[[Day]:[AAT session total (cum.)]]))+ROWS(ch_table[[Day]:[AAT session total (cum.)]])-1=ROW(),"",IF(ch_table[[#This Row],[Subject 1]]="House rose","", IF(INDEX(ch_table[[#All],[Time]],ROW()+1)="","",(IF(INDEX(ch_table[[#All],[Time]],ROW()+1)&lt;ch_table[[#This Row],[Time]],INDEX(ch_table[[#All],[Time]],ROW()+1)+1,INDEX(ch_table[[#All],[Time]],ROW()+1))-ch_table[[#This Row],[Time]]))))</f>
        <v>6.7361111111111094E-2</v>
      </c>
      <c r="H216" s="3" t="str">
        <f>IF(ch_table[[#This Row],[Subject 1]]&lt;&gt;"House rose", "",SUMIF(ch_table[Day], ch_table[[#This Row],[Day]], ch_table[Duration]))</f>
        <v/>
      </c>
      <c r="I216" s="40">
        <f>SUM(INDEX(ch_table[Duration],1):ch_table[[#This Row],[Duration]])</f>
        <v>5.2062500000000007</v>
      </c>
      <c r="J216" s="3" cm="1">
        <f t="array" ref="J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6" s="3" t="str" cm="1">
        <f t="array" ref="K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6" s="3" t="str">
        <f>IF(ch_table[[#This Row],[Subject 1]]&lt;&gt;"House rose", "",SUMIF(ch_table[Day], ch_table[[#This Row],[Day]], ch_table[AAT]))</f>
        <v/>
      </c>
      <c r="M216" s="38">
        <f>SUM(INDEX(ch_table[AAT],1):ch_table[[#This Row],[AAT]])</f>
        <v>0.26527777777777783</v>
      </c>
    </row>
    <row r="217" spans="1:13" x14ac:dyDescent="0.25">
      <c r="A217" s="42">
        <v>16</v>
      </c>
      <c r="B217" s="39">
        <v>44361</v>
      </c>
      <c r="C217" s="37">
        <v>0.78055555555555556</v>
      </c>
      <c r="D217" t="s">
        <v>16</v>
      </c>
      <c r="E217" s="41"/>
      <c r="F217"/>
      <c r="G217" s="3" cm="1">
        <f t="array" ref="G217">IF(MIN(ROW(ch_table[[Day]:[AAT session total (cum.)]]))+ROWS(ch_table[[Day]:[AAT session total (cum.)]])-1=ROW(),"",IF(ch_table[[#This Row],[Subject 1]]="House rose","", IF(INDEX(ch_table[[#All],[Time]],ROW()+1)="","",(IF(INDEX(ch_table[[#All],[Time]],ROW()+1)&lt;ch_table[[#This Row],[Time]],INDEX(ch_table[[#All],[Time]],ROW()+1)+1,INDEX(ch_table[[#All],[Time]],ROW()+1))-ch_table[[#This Row],[Time]]))))</f>
        <v>7.3611111111111072E-2</v>
      </c>
      <c r="H217" s="3" t="str">
        <f>IF(ch_table[[#This Row],[Subject 1]]&lt;&gt;"House rose", "",SUMIF(ch_table[Day], ch_table[[#This Row],[Day]], ch_table[Duration]))</f>
        <v/>
      </c>
      <c r="I217" s="40">
        <f>SUM(INDEX(ch_table[Duration],1):ch_table[[#This Row],[Duration]])</f>
        <v>5.2798611111111118</v>
      </c>
      <c r="J217" s="3" cm="1">
        <f t="array" ref="J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7" s="3" t="str" cm="1">
        <f t="array" ref="K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7" s="3" t="str">
        <f>IF(ch_table[[#This Row],[Subject 1]]&lt;&gt;"House rose", "",SUMIF(ch_table[Day], ch_table[[#This Row],[Day]], ch_table[AAT]))</f>
        <v/>
      </c>
      <c r="M217" s="38">
        <f>SUM(INDEX(ch_table[AAT],1):ch_table[[#This Row],[AAT]])</f>
        <v>0.26527777777777783</v>
      </c>
    </row>
    <row r="218" spans="1:13" x14ac:dyDescent="0.25">
      <c r="A218" s="42">
        <v>16</v>
      </c>
      <c r="B218" s="39">
        <v>44361</v>
      </c>
      <c r="C218" s="37">
        <v>0.85416666666666663</v>
      </c>
      <c r="D218" t="s">
        <v>17</v>
      </c>
      <c r="E218" s="41" t="s">
        <v>160</v>
      </c>
      <c r="F218" t="s">
        <v>15</v>
      </c>
      <c r="G218" s="3" cm="1">
        <f t="array" ref="G21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18" s="3" t="str">
        <f>IF(ch_table[[#This Row],[Subject 1]]&lt;&gt;"House rose", "",SUMIF(ch_table[Day], ch_table[[#This Row],[Day]], ch_table[Duration]))</f>
        <v/>
      </c>
      <c r="I218" s="40">
        <f>SUM(INDEX(ch_table[Duration],1):ch_table[[#This Row],[Duration]])</f>
        <v>5.2812500000000009</v>
      </c>
      <c r="J218" s="3" cm="1">
        <f t="array" ref="J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8" s="3" t="str" cm="1">
        <f t="array" ref="K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8" s="3" t="str">
        <f>IF(ch_table[[#This Row],[Subject 1]]&lt;&gt;"House rose", "",SUMIF(ch_table[Day], ch_table[[#This Row],[Day]], ch_table[AAT]))</f>
        <v/>
      </c>
      <c r="M218" s="38">
        <f>SUM(INDEX(ch_table[AAT],1):ch_table[[#This Row],[AAT]])</f>
        <v>0.26527777777777783</v>
      </c>
    </row>
    <row r="219" spans="1:13" ht="30" x14ac:dyDescent="0.25">
      <c r="A219" s="42">
        <v>16</v>
      </c>
      <c r="B219" s="39">
        <v>44361</v>
      </c>
      <c r="C219" s="37">
        <v>0.85555555555555551</v>
      </c>
      <c r="D219" t="s">
        <v>29</v>
      </c>
      <c r="E219" s="41" t="s">
        <v>161</v>
      </c>
      <c r="F219"/>
      <c r="G219" s="3" cm="1">
        <f t="array" ref="G219">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219" s="3" t="str">
        <f>IF(ch_table[[#This Row],[Subject 1]]&lt;&gt;"House rose", "",SUMIF(ch_table[Day], ch_table[[#This Row],[Day]], ch_table[Duration]))</f>
        <v/>
      </c>
      <c r="I219" s="40">
        <f>SUM(INDEX(ch_table[Duration],1):ch_table[[#This Row],[Duration]])</f>
        <v>5.3305555555555566</v>
      </c>
      <c r="J219" s="3" cm="1">
        <f t="array" ref="J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19" s="3" t="str" cm="1">
        <f t="array" ref="K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19" s="3" t="str">
        <f>IF(ch_table[[#This Row],[Subject 1]]&lt;&gt;"House rose", "",SUMIF(ch_table[Day], ch_table[[#This Row],[Day]], ch_table[AAT]))</f>
        <v/>
      </c>
      <c r="M219" s="38">
        <f>SUM(INDEX(ch_table[AAT],1):ch_table[[#This Row],[AAT]])</f>
        <v>0.26527777777777783</v>
      </c>
    </row>
    <row r="220" spans="1:13" x14ac:dyDescent="0.25">
      <c r="A220" s="42">
        <v>16</v>
      </c>
      <c r="B220" s="39">
        <v>44361</v>
      </c>
      <c r="C220" s="37">
        <v>0.90486111111111112</v>
      </c>
      <c r="D220" t="s">
        <v>16</v>
      </c>
      <c r="E220" s="41"/>
      <c r="F220"/>
      <c r="G220" s="3" cm="1">
        <f t="array" ref="G22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20" s="3" t="str">
        <f>IF(ch_table[[#This Row],[Subject 1]]&lt;&gt;"House rose", "",SUMIF(ch_table[Day], ch_table[[#This Row],[Day]], ch_table[Duration]))</f>
        <v/>
      </c>
      <c r="I220" s="40">
        <f>SUM(INDEX(ch_table[Duration],1):ch_table[[#This Row],[Duration]])</f>
        <v>5.3333333333333339</v>
      </c>
      <c r="J220" s="3" cm="1">
        <f t="array" ref="J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0" s="3" t="str" cm="1">
        <f t="array" ref="K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0" s="3" t="str">
        <f>IF(ch_table[[#This Row],[Subject 1]]&lt;&gt;"House rose", "",SUMIF(ch_table[Day], ch_table[[#This Row],[Day]], ch_table[AAT]))</f>
        <v/>
      </c>
      <c r="M220" s="38">
        <f>SUM(INDEX(ch_table[AAT],1):ch_table[[#This Row],[AAT]])</f>
        <v>0.26527777777777783</v>
      </c>
    </row>
    <row r="221" spans="1:13" x14ac:dyDescent="0.25">
      <c r="A221" s="42">
        <v>16</v>
      </c>
      <c r="B221" s="39">
        <v>44361</v>
      </c>
      <c r="C221" s="37">
        <v>0.90763888888888888</v>
      </c>
      <c r="D221" t="s">
        <v>21</v>
      </c>
      <c r="E221" s="41" t="s">
        <v>162</v>
      </c>
      <c r="F221"/>
      <c r="G221" s="3" cm="1">
        <f t="array" ref="G221">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221" s="3" t="str">
        <f>IF(ch_table[[#This Row],[Subject 1]]&lt;&gt;"House rose", "",SUMIF(ch_table[Day], ch_table[[#This Row],[Day]], ch_table[Duration]))</f>
        <v/>
      </c>
      <c r="I221" s="40">
        <f>SUM(INDEX(ch_table[Duration],1):ch_table[[#This Row],[Duration]])</f>
        <v>5.3527777777777787</v>
      </c>
      <c r="J221" s="3" cm="1">
        <f t="array" ref="J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1" s="3" cm="1">
        <f t="array" ref="K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221" s="3" t="str">
        <f>IF(ch_table[[#This Row],[Subject 1]]&lt;&gt;"House rose", "",SUMIF(ch_table[Day], ch_table[[#This Row],[Day]], ch_table[AAT]))</f>
        <v/>
      </c>
      <c r="M221" s="38">
        <f>SUM(INDEX(ch_table[AAT],1):ch_table[[#This Row],[AAT]])</f>
        <v>0.27569444444444458</v>
      </c>
    </row>
    <row r="222" spans="1:13" x14ac:dyDescent="0.25">
      <c r="A222" s="42">
        <v>16</v>
      </c>
      <c r="B222" s="39">
        <v>44361</v>
      </c>
      <c r="C222" s="37">
        <v>0.92708333333333337</v>
      </c>
      <c r="D222" t="s">
        <v>23</v>
      </c>
      <c r="E222" s="41"/>
      <c r="F222"/>
      <c r="G222" s="3" t="str" cm="1">
        <f t="array" ref="G222">IF(MIN(ROW(ch_table[[Day]:[AAT session total (cum.)]]))+ROWS(ch_table[[Day]:[AAT session total (cum.)]])-1=ROW(),"",IF(ch_table[[#This Row],[Subject 1]]="House rose","", IF(INDEX(ch_table[[#All],[Time]],ROW()+1)="","",(IF(INDEX(ch_table[[#All],[Time]],ROW()+1)&lt;ch_table[[#This Row],[Time]],INDEX(ch_table[[#All],[Time]],ROW()+1)+1,INDEX(ch_table[[#All],[Time]],ROW()+1))-ch_table[[#This Row],[Time]]))))</f>
        <v/>
      </c>
      <c r="H222" s="3">
        <f>IF(ch_table[[#This Row],[Subject 1]]&lt;&gt;"House rose", "",SUMIF(ch_table[Day], ch_table[[#This Row],[Day]], ch_table[Duration]))</f>
        <v>0.32291666666666674</v>
      </c>
      <c r="I222" s="40">
        <f>SUM(INDEX(ch_table[Duration],1):ch_table[[#This Row],[Duration]])</f>
        <v>5.3527777777777787</v>
      </c>
      <c r="J222" s="3" cm="1">
        <f t="array" ref="J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22" s="3" t="str" cm="1">
        <f t="array" ref="K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2" s="3">
        <f>IF(ch_table[[#This Row],[Subject 1]]&lt;&gt;"House rose", "",SUMIF(ch_table[Day], ch_table[[#This Row],[Day]], ch_table[AAT]))</f>
        <v>1.0416666666666741E-2</v>
      </c>
      <c r="M222" s="38">
        <f>SUM(INDEX(ch_table[AAT],1):ch_table[[#This Row],[AAT]])</f>
        <v>0.27569444444444458</v>
      </c>
    </row>
    <row r="223" spans="1:13" x14ac:dyDescent="0.25">
      <c r="A223" s="42">
        <v>17</v>
      </c>
      <c r="B223" s="39">
        <v>44362</v>
      </c>
      <c r="C223" s="37">
        <v>0.47916666666666669</v>
      </c>
      <c r="D223" t="s">
        <v>24</v>
      </c>
      <c r="E223" s="41"/>
      <c r="F223"/>
      <c r="G223" s="3" cm="1">
        <f t="array" ref="G22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23" s="3" t="str">
        <f>IF(ch_table[[#This Row],[Subject 1]]&lt;&gt;"House rose", "",SUMIF(ch_table[Day], ch_table[[#This Row],[Day]], ch_table[Duration]))</f>
        <v/>
      </c>
      <c r="I223" s="40">
        <f>SUM(INDEX(ch_table[Duration],1):ch_table[[#This Row],[Duration]])</f>
        <v>5.354861111111112</v>
      </c>
      <c r="J223" s="3" cm="1">
        <f t="array" ref="J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3" s="3" t="str" cm="1">
        <f t="array" ref="K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3" s="3" t="str">
        <f>IF(ch_table[[#This Row],[Subject 1]]&lt;&gt;"House rose", "",SUMIF(ch_table[Day], ch_table[[#This Row],[Day]], ch_table[AAT]))</f>
        <v/>
      </c>
      <c r="M223" s="38">
        <f>SUM(INDEX(ch_table[AAT],1):ch_table[[#This Row],[AAT]])</f>
        <v>0.27569444444444458</v>
      </c>
    </row>
    <row r="224" spans="1:13" ht="30" x14ac:dyDescent="0.25">
      <c r="A224" s="42">
        <v>17</v>
      </c>
      <c r="B224" s="39">
        <v>44362</v>
      </c>
      <c r="C224" s="37">
        <v>0.48125000000000001</v>
      </c>
      <c r="D224" t="s">
        <v>44</v>
      </c>
      <c r="E224" s="41" t="s">
        <v>163</v>
      </c>
      <c r="F224"/>
      <c r="G224" s="3" cm="1">
        <f t="array" ref="G224">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224" s="3" t="str">
        <f>IF(ch_table[[#This Row],[Subject 1]]&lt;&gt;"House rose", "",SUMIF(ch_table[Day], ch_table[[#This Row],[Day]], ch_table[Duration]))</f>
        <v/>
      </c>
      <c r="I224" s="40">
        <f>SUM(INDEX(ch_table[Duration],1):ch_table[[#This Row],[Duration]])</f>
        <v>5.386111111111112</v>
      </c>
      <c r="J224" s="3" cm="1">
        <f t="array" ref="J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4" s="3" t="str" cm="1">
        <f t="array" ref="K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4" s="3" t="str">
        <f>IF(ch_table[[#This Row],[Subject 1]]&lt;&gt;"House rose", "",SUMIF(ch_table[Day], ch_table[[#This Row],[Day]], ch_table[AAT]))</f>
        <v/>
      </c>
      <c r="M224" s="38">
        <f>SUM(INDEX(ch_table[AAT],1):ch_table[[#This Row],[AAT]])</f>
        <v>0.27569444444444458</v>
      </c>
    </row>
    <row r="225" spans="1:13" ht="30" x14ac:dyDescent="0.25">
      <c r="A225" s="42">
        <v>17</v>
      </c>
      <c r="B225" s="39">
        <v>44362</v>
      </c>
      <c r="C225" s="37">
        <v>0.51249999999999996</v>
      </c>
      <c r="D225" t="s">
        <v>53</v>
      </c>
      <c r="E225" s="41" t="s">
        <v>163</v>
      </c>
      <c r="F225"/>
      <c r="G225" s="3" cm="1">
        <f t="array" ref="G225">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225" s="3" t="str">
        <f>IF(ch_table[[#This Row],[Subject 1]]&lt;&gt;"House rose", "",SUMIF(ch_table[Day], ch_table[[#This Row],[Day]], ch_table[Duration]))</f>
        <v/>
      </c>
      <c r="I225" s="40">
        <f>SUM(INDEX(ch_table[Duration],1):ch_table[[#This Row],[Duration]])</f>
        <v>5.3951388888888898</v>
      </c>
      <c r="J225" s="3" cm="1">
        <f t="array" ref="J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5" s="3" t="str" cm="1">
        <f t="array" ref="K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5" s="3" t="str">
        <f>IF(ch_table[[#This Row],[Subject 1]]&lt;&gt;"House rose", "",SUMIF(ch_table[Day], ch_table[[#This Row],[Day]], ch_table[AAT]))</f>
        <v/>
      </c>
      <c r="M225" s="38">
        <f>SUM(INDEX(ch_table[AAT],1):ch_table[[#This Row],[AAT]])</f>
        <v>0.27569444444444458</v>
      </c>
    </row>
    <row r="226" spans="1:13" x14ac:dyDescent="0.25">
      <c r="A226" s="42">
        <v>17</v>
      </c>
      <c r="B226" s="39">
        <v>44362</v>
      </c>
      <c r="C226" s="37">
        <v>0.52152777777777781</v>
      </c>
      <c r="D226" t="s">
        <v>16</v>
      </c>
      <c r="E226" s="41"/>
      <c r="F226"/>
      <c r="G226" s="3" cm="1">
        <f t="array" ref="G22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226" s="3" t="str">
        <f>IF(ch_table[[#This Row],[Subject 1]]&lt;&gt;"House rose", "",SUMIF(ch_table[Day], ch_table[[#This Row],[Day]], ch_table[Duration]))</f>
        <v/>
      </c>
      <c r="I226" s="40">
        <f>SUM(INDEX(ch_table[Duration],1):ch_table[[#This Row],[Duration]])</f>
        <v>5.3986111111111121</v>
      </c>
      <c r="J226" s="3" cm="1">
        <f t="array" ref="J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6" s="3" t="str" cm="1">
        <f t="array" ref="K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6" s="3" t="str">
        <f>IF(ch_table[[#This Row],[Subject 1]]&lt;&gt;"House rose", "",SUMIF(ch_table[Day], ch_table[[#This Row],[Day]], ch_table[AAT]))</f>
        <v/>
      </c>
      <c r="M226" s="38">
        <f>SUM(INDEX(ch_table[AAT],1):ch_table[[#This Row],[AAT]])</f>
        <v>0.27569444444444458</v>
      </c>
    </row>
    <row r="227" spans="1:13" x14ac:dyDescent="0.25">
      <c r="A227" s="42">
        <v>17</v>
      </c>
      <c r="B227" s="39">
        <v>44362</v>
      </c>
      <c r="C227" s="37">
        <v>0.52500000000000002</v>
      </c>
      <c r="D227" t="s">
        <v>164</v>
      </c>
      <c r="E227" s="41" t="s">
        <v>36</v>
      </c>
      <c r="F227"/>
      <c r="G227" s="3" cm="1">
        <f t="array" ref="G22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227" s="3" t="str">
        <f>IF(ch_table[[#This Row],[Subject 1]]&lt;&gt;"House rose", "",SUMIF(ch_table[Day], ch_table[[#This Row],[Day]], ch_table[Duration]))</f>
        <v/>
      </c>
      <c r="I227" s="40">
        <f>SUM(INDEX(ch_table[Duration],1):ch_table[[#This Row],[Duration]])</f>
        <v>5.4055555555555568</v>
      </c>
      <c r="J227" s="3" cm="1">
        <f t="array" ref="J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7" s="3" t="str" cm="1">
        <f t="array" ref="K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7" s="3" t="str">
        <f>IF(ch_table[[#This Row],[Subject 1]]&lt;&gt;"House rose", "",SUMIF(ch_table[Day], ch_table[[#This Row],[Day]], ch_table[AAT]))</f>
        <v/>
      </c>
      <c r="M227" s="38">
        <f>SUM(INDEX(ch_table[AAT],1):ch_table[[#This Row],[AAT]])</f>
        <v>0.27569444444444458</v>
      </c>
    </row>
    <row r="228" spans="1:13" x14ac:dyDescent="0.25">
      <c r="A228" s="42">
        <v>17</v>
      </c>
      <c r="B228" s="39">
        <v>44362</v>
      </c>
      <c r="C228" s="37">
        <v>0.53194444444444444</v>
      </c>
      <c r="D228" t="s">
        <v>16</v>
      </c>
      <c r="E228" s="41"/>
      <c r="F228"/>
      <c r="G228" s="3" cm="1">
        <f t="array" ref="G22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28" s="3" t="str">
        <f>IF(ch_table[[#This Row],[Subject 1]]&lt;&gt;"House rose", "",SUMIF(ch_table[Day], ch_table[[#This Row],[Day]], ch_table[Duration]))</f>
        <v/>
      </c>
      <c r="I228" s="40">
        <f>SUM(INDEX(ch_table[Duration],1):ch_table[[#This Row],[Duration]])</f>
        <v>5.4062500000000009</v>
      </c>
      <c r="J228" s="3" cm="1">
        <f t="array" ref="J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8" s="3" t="str" cm="1">
        <f t="array" ref="K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8" s="3" t="str">
        <f>IF(ch_table[[#This Row],[Subject 1]]&lt;&gt;"House rose", "",SUMIF(ch_table[Day], ch_table[[#This Row],[Day]], ch_table[AAT]))</f>
        <v/>
      </c>
      <c r="M228" s="38">
        <f>SUM(INDEX(ch_table[AAT],1):ch_table[[#This Row],[AAT]])</f>
        <v>0.27569444444444458</v>
      </c>
    </row>
    <row r="229" spans="1:13" ht="30" x14ac:dyDescent="0.25">
      <c r="A229" s="42">
        <v>17</v>
      </c>
      <c r="B229" s="39">
        <v>44362</v>
      </c>
      <c r="C229" s="37">
        <v>0.53263888888888888</v>
      </c>
      <c r="D229" t="s">
        <v>29</v>
      </c>
      <c r="E229" s="41" t="s">
        <v>165</v>
      </c>
      <c r="F229"/>
      <c r="G229" s="3" cm="1">
        <f t="array" ref="G229">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229" s="3" t="str">
        <f>IF(ch_table[[#This Row],[Subject 1]]&lt;&gt;"House rose", "",SUMIF(ch_table[Day], ch_table[[#This Row],[Day]], ch_table[Duration]))</f>
        <v/>
      </c>
      <c r="I229" s="40">
        <f>SUM(INDEX(ch_table[Duration],1):ch_table[[#This Row],[Duration]])</f>
        <v>5.4270833333333339</v>
      </c>
      <c r="J229" s="3" cm="1">
        <f t="array" ref="J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29" s="3" t="str" cm="1">
        <f t="array" ref="K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29" s="3" t="str">
        <f>IF(ch_table[[#This Row],[Subject 1]]&lt;&gt;"House rose", "",SUMIF(ch_table[Day], ch_table[[#This Row],[Day]], ch_table[AAT]))</f>
        <v/>
      </c>
      <c r="M229" s="38">
        <f>SUM(INDEX(ch_table[AAT],1):ch_table[[#This Row],[AAT]])</f>
        <v>0.27569444444444458</v>
      </c>
    </row>
    <row r="230" spans="1:13" x14ac:dyDescent="0.25">
      <c r="A230" s="42">
        <v>17</v>
      </c>
      <c r="B230" s="39">
        <v>44362</v>
      </c>
      <c r="C230" s="37">
        <v>0.55347222222222225</v>
      </c>
      <c r="D230" t="s">
        <v>92</v>
      </c>
      <c r="E230" s="41" t="s">
        <v>166</v>
      </c>
      <c r="F230"/>
      <c r="G230" s="3" cm="1">
        <f t="array" ref="G23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30" s="3" t="str">
        <f>IF(ch_table[[#This Row],[Subject 1]]&lt;&gt;"House rose", "",SUMIF(ch_table[Day], ch_table[[#This Row],[Day]], ch_table[Duration]))</f>
        <v/>
      </c>
      <c r="I230" s="40">
        <f>SUM(INDEX(ch_table[Duration],1):ch_table[[#This Row],[Duration]])</f>
        <v>5.428472222222223</v>
      </c>
      <c r="J230" s="3" cm="1">
        <f t="array" ref="J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0" s="3" t="str" cm="1">
        <f t="array" ref="K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0" s="3" t="str">
        <f>IF(ch_table[[#This Row],[Subject 1]]&lt;&gt;"House rose", "",SUMIF(ch_table[Day], ch_table[[#This Row],[Day]], ch_table[AAT]))</f>
        <v/>
      </c>
      <c r="M230" s="38">
        <f>SUM(INDEX(ch_table[AAT],1):ch_table[[#This Row],[AAT]])</f>
        <v>0.27569444444444458</v>
      </c>
    </row>
    <row r="231" spans="1:13" x14ac:dyDescent="0.25">
      <c r="A231" s="42">
        <v>17</v>
      </c>
      <c r="B231" s="39">
        <v>44362</v>
      </c>
      <c r="C231" s="37">
        <v>0.55486111111111114</v>
      </c>
      <c r="D231" t="s">
        <v>16</v>
      </c>
      <c r="E231" s="41"/>
      <c r="F231"/>
      <c r="G231" s="3" cm="1">
        <f t="array" ref="G23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31" s="3" t="str">
        <f>IF(ch_table[[#This Row],[Subject 1]]&lt;&gt;"House rose", "",SUMIF(ch_table[Day], ch_table[[#This Row],[Day]], ch_table[Duration]))</f>
        <v/>
      </c>
      <c r="I231" s="40">
        <f>SUM(INDEX(ch_table[Duration],1):ch_table[[#This Row],[Duration]])</f>
        <v>5.4312500000000004</v>
      </c>
      <c r="J231" s="3" cm="1">
        <f t="array" ref="J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1" s="3" t="str" cm="1">
        <f t="array" ref="K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1" s="3" t="str">
        <f>IF(ch_table[[#This Row],[Subject 1]]&lt;&gt;"House rose", "",SUMIF(ch_table[Day], ch_table[[#This Row],[Day]], ch_table[AAT]))</f>
        <v/>
      </c>
      <c r="M231" s="38">
        <f>SUM(INDEX(ch_table[AAT],1):ch_table[[#This Row],[AAT]])</f>
        <v>0.27569444444444458</v>
      </c>
    </row>
    <row r="232" spans="1:13" x14ac:dyDescent="0.25">
      <c r="A232" s="42">
        <v>17</v>
      </c>
      <c r="B232" s="39">
        <v>44362</v>
      </c>
      <c r="C232" s="37">
        <v>0.55763888888888891</v>
      </c>
      <c r="D232" t="s">
        <v>130</v>
      </c>
      <c r="E232" s="41" t="s">
        <v>167</v>
      </c>
      <c r="F232"/>
      <c r="G232" s="3" cm="1">
        <f t="array" ref="G232">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232" s="3" t="str">
        <f>IF(ch_table[[#This Row],[Subject 1]]&lt;&gt;"House rose", "",SUMIF(ch_table[Day], ch_table[[#This Row],[Day]], ch_table[Duration]))</f>
        <v/>
      </c>
      <c r="I232" s="40">
        <f>SUM(INDEX(ch_table[Duration],1):ch_table[[#This Row],[Duration]])</f>
        <v>5.4583333333333339</v>
      </c>
      <c r="J232" s="3" cm="1">
        <f t="array" ref="J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2" s="3" t="str" cm="1">
        <f t="array" ref="K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2" s="3" t="str">
        <f>IF(ch_table[[#This Row],[Subject 1]]&lt;&gt;"House rose", "",SUMIF(ch_table[Day], ch_table[[#This Row],[Day]], ch_table[AAT]))</f>
        <v/>
      </c>
      <c r="M232" s="38">
        <f>SUM(INDEX(ch_table[AAT],1):ch_table[[#This Row],[AAT]])</f>
        <v>0.27569444444444458</v>
      </c>
    </row>
    <row r="233" spans="1:13" x14ac:dyDescent="0.25">
      <c r="A233" s="42">
        <v>17</v>
      </c>
      <c r="B233" s="39">
        <v>44362</v>
      </c>
      <c r="C233" s="37">
        <v>0.58472222222222225</v>
      </c>
      <c r="D233" t="s">
        <v>133</v>
      </c>
      <c r="E233" s="41" t="s">
        <v>149</v>
      </c>
      <c r="F233"/>
      <c r="G233" s="3" cm="1">
        <f t="array" ref="G23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3" s="3" t="str">
        <f>IF(ch_table[[#This Row],[Subject 1]]&lt;&gt;"House rose", "",SUMIF(ch_table[Day], ch_table[[#This Row],[Day]], ch_table[Duration]))</f>
        <v/>
      </c>
      <c r="I233" s="40">
        <f>SUM(INDEX(ch_table[Duration],1):ch_table[[#This Row],[Duration]])</f>
        <v>5.459027777777778</v>
      </c>
      <c r="J233" s="3" cm="1">
        <f t="array" ref="J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3" s="3" t="str" cm="1">
        <f t="array" ref="K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3" s="3" t="str">
        <f>IF(ch_table[[#This Row],[Subject 1]]&lt;&gt;"House rose", "",SUMIF(ch_table[Day], ch_table[[#This Row],[Day]], ch_table[AAT]))</f>
        <v/>
      </c>
      <c r="M233" s="38">
        <f>SUM(INDEX(ch_table[AAT],1):ch_table[[#This Row],[AAT]])</f>
        <v>0.27569444444444458</v>
      </c>
    </row>
    <row r="234" spans="1:13" x14ac:dyDescent="0.25">
      <c r="A234" s="42">
        <v>17</v>
      </c>
      <c r="B234" s="39">
        <v>44362</v>
      </c>
      <c r="C234" s="37">
        <v>0.5854166666666667</v>
      </c>
      <c r="D234" t="s">
        <v>130</v>
      </c>
      <c r="E234" s="41" t="s">
        <v>168</v>
      </c>
      <c r="F234"/>
      <c r="G234" s="3" cm="1">
        <f t="array" ref="G234">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234" s="3" t="str">
        <f>IF(ch_table[[#This Row],[Subject 1]]&lt;&gt;"House rose", "",SUMIF(ch_table[Day], ch_table[[#This Row],[Day]], ch_table[Duration]))</f>
        <v/>
      </c>
      <c r="I234" s="40">
        <f>SUM(INDEX(ch_table[Duration],1):ch_table[[#This Row],[Duration]])</f>
        <v>5.5034722222222223</v>
      </c>
      <c r="J234" s="3" cm="1">
        <f t="array" ref="J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4" s="3" t="str" cm="1">
        <f t="array" ref="K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4" s="3" t="str">
        <f>IF(ch_table[[#This Row],[Subject 1]]&lt;&gt;"House rose", "",SUMIF(ch_table[Day], ch_table[[#This Row],[Day]], ch_table[AAT]))</f>
        <v/>
      </c>
      <c r="M234" s="38">
        <f>SUM(INDEX(ch_table[AAT],1):ch_table[[#This Row],[AAT]])</f>
        <v>0.27569444444444458</v>
      </c>
    </row>
    <row r="235" spans="1:13" x14ac:dyDescent="0.25">
      <c r="A235" s="42">
        <v>17</v>
      </c>
      <c r="B235" s="39">
        <v>44362</v>
      </c>
      <c r="C235" s="37">
        <v>0.62986111111111109</v>
      </c>
      <c r="D235" t="s">
        <v>133</v>
      </c>
      <c r="E235" s="41" t="s">
        <v>169</v>
      </c>
      <c r="F235"/>
      <c r="G235" s="3" cm="1">
        <f t="array" ref="G23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5" s="3" t="str">
        <f>IF(ch_table[[#This Row],[Subject 1]]&lt;&gt;"House rose", "",SUMIF(ch_table[Day], ch_table[[#This Row],[Day]], ch_table[Duration]))</f>
        <v/>
      </c>
      <c r="I235" s="40">
        <f>SUM(INDEX(ch_table[Duration],1):ch_table[[#This Row],[Duration]])</f>
        <v>5.5041666666666664</v>
      </c>
      <c r="J235" s="3" cm="1">
        <f t="array" ref="J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5" s="3" t="str" cm="1">
        <f t="array" ref="K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5" s="3" t="str">
        <f>IF(ch_table[[#This Row],[Subject 1]]&lt;&gt;"House rose", "",SUMIF(ch_table[Day], ch_table[[#This Row],[Day]], ch_table[AAT]))</f>
        <v/>
      </c>
      <c r="M235" s="38">
        <f>SUM(INDEX(ch_table[AAT],1):ch_table[[#This Row],[AAT]])</f>
        <v>0.27569444444444458</v>
      </c>
    </row>
    <row r="236" spans="1:13" x14ac:dyDescent="0.25">
      <c r="A236" s="42">
        <v>17</v>
      </c>
      <c r="B236" s="39">
        <v>44362</v>
      </c>
      <c r="C236" s="37">
        <v>0.63055555555555554</v>
      </c>
      <c r="D236" t="s">
        <v>130</v>
      </c>
      <c r="E236" s="41" t="s">
        <v>168</v>
      </c>
      <c r="F236" t="s">
        <v>60</v>
      </c>
      <c r="G236" s="3" cm="1">
        <f t="array" ref="G236">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236" s="3" t="str">
        <f>IF(ch_table[[#This Row],[Subject 1]]&lt;&gt;"House rose", "",SUMIF(ch_table[Day], ch_table[[#This Row],[Day]], ch_table[Duration]))</f>
        <v/>
      </c>
      <c r="I236" s="40">
        <f>SUM(INDEX(ch_table[Duration],1):ch_table[[#This Row],[Duration]])</f>
        <v>5.5506944444444439</v>
      </c>
      <c r="J236" s="3" cm="1">
        <f t="array" ref="J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6" s="3" t="str" cm="1">
        <f t="array" ref="K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6" s="3" t="str">
        <f>IF(ch_table[[#This Row],[Subject 1]]&lt;&gt;"House rose", "",SUMIF(ch_table[Day], ch_table[[#This Row],[Day]], ch_table[AAT]))</f>
        <v/>
      </c>
      <c r="M236" s="38">
        <f>SUM(INDEX(ch_table[AAT],1):ch_table[[#This Row],[AAT]])</f>
        <v>0.27569444444444458</v>
      </c>
    </row>
    <row r="237" spans="1:13" x14ac:dyDescent="0.25">
      <c r="A237" s="42">
        <v>17</v>
      </c>
      <c r="B237" s="39">
        <v>44362</v>
      </c>
      <c r="C237" s="37">
        <v>0.67708333333333337</v>
      </c>
      <c r="D237" t="s">
        <v>130</v>
      </c>
      <c r="E237" s="41" t="s">
        <v>170</v>
      </c>
      <c r="F237"/>
      <c r="G237" s="3" cm="1">
        <f t="array" ref="G237">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237" s="3" t="str">
        <f>IF(ch_table[[#This Row],[Subject 1]]&lt;&gt;"House rose", "",SUMIF(ch_table[Day], ch_table[[#This Row],[Day]], ch_table[Duration]))</f>
        <v/>
      </c>
      <c r="I237" s="40">
        <f>SUM(INDEX(ch_table[Duration],1):ch_table[[#This Row],[Duration]])</f>
        <v>5.5784722222222216</v>
      </c>
      <c r="J237" s="3" cm="1">
        <f t="array" ref="J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7" s="3" t="str" cm="1">
        <f t="array" ref="K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7" s="3" t="str">
        <f>IF(ch_table[[#This Row],[Subject 1]]&lt;&gt;"House rose", "",SUMIF(ch_table[Day], ch_table[[#This Row],[Day]], ch_table[AAT]))</f>
        <v/>
      </c>
      <c r="M237" s="38">
        <f>SUM(INDEX(ch_table[AAT],1):ch_table[[#This Row],[AAT]])</f>
        <v>0.27569444444444458</v>
      </c>
    </row>
    <row r="238" spans="1:13" x14ac:dyDescent="0.25">
      <c r="A238" s="42">
        <v>17</v>
      </c>
      <c r="B238" s="39">
        <v>44362</v>
      </c>
      <c r="C238" s="37">
        <v>0.70486111111111116</v>
      </c>
      <c r="D238" t="s">
        <v>133</v>
      </c>
      <c r="E238" s="41" t="s">
        <v>136</v>
      </c>
      <c r="F238"/>
      <c r="G238" s="3" cm="1">
        <f t="array" ref="G23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38" s="3" t="str">
        <f>IF(ch_table[[#This Row],[Subject 1]]&lt;&gt;"House rose", "",SUMIF(ch_table[Day], ch_table[[#This Row],[Day]], ch_table[Duration]))</f>
        <v/>
      </c>
      <c r="I238" s="40">
        <f>SUM(INDEX(ch_table[Duration],1):ch_table[[#This Row],[Duration]])</f>
        <v>5.5791666666666657</v>
      </c>
      <c r="J238" s="3" cm="1">
        <f t="array" ref="J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8" s="3" t="str" cm="1">
        <f t="array" ref="K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8" s="3" t="str">
        <f>IF(ch_table[[#This Row],[Subject 1]]&lt;&gt;"House rose", "",SUMIF(ch_table[Day], ch_table[[#This Row],[Day]], ch_table[AAT]))</f>
        <v/>
      </c>
      <c r="M238" s="38">
        <f>SUM(INDEX(ch_table[AAT],1):ch_table[[#This Row],[AAT]])</f>
        <v>0.27569444444444458</v>
      </c>
    </row>
    <row r="239" spans="1:13" x14ac:dyDescent="0.25">
      <c r="A239" s="42">
        <v>17</v>
      </c>
      <c r="B239" s="39">
        <v>44362</v>
      </c>
      <c r="C239" s="37">
        <v>0.7055555555555556</v>
      </c>
      <c r="D239" t="s">
        <v>130</v>
      </c>
      <c r="E239" s="41" t="s">
        <v>171</v>
      </c>
      <c r="F239"/>
      <c r="G239" s="3" cm="1">
        <f t="array" ref="G239">IF(MIN(ROW(ch_table[[Day]:[AAT session total (cum.)]]))+ROWS(ch_table[[Day]:[AAT session total (cum.)]])-1=ROW(),"",IF(ch_table[[#This Row],[Subject 1]]="House rose","", IF(INDEX(ch_table[[#All],[Time]],ROW()+1)="","",(IF(INDEX(ch_table[[#All],[Time]],ROW()+1)&lt;ch_table[[#This Row],[Time]],INDEX(ch_table[[#All],[Time]],ROW()+1)+1,INDEX(ch_table[[#All],[Time]],ROW()+1))-ch_table[[#This Row],[Time]]))))</f>
        <v>2.4305555555555469E-2</v>
      </c>
      <c r="H239" s="3" t="str">
        <f>IF(ch_table[[#This Row],[Subject 1]]&lt;&gt;"House rose", "",SUMIF(ch_table[Day], ch_table[[#This Row],[Day]], ch_table[Duration]))</f>
        <v/>
      </c>
      <c r="I239" s="40">
        <f>SUM(INDEX(ch_table[Duration],1):ch_table[[#This Row],[Duration]])</f>
        <v>5.6034722222222211</v>
      </c>
      <c r="J239" s="3" cm="1">
        <f t="array" ref="J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39" s="3" t="str" cm="1">
        <f t="array" ref="K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39" s="3" t="str">
        <f>IF(ch_table[[#This Row],[Subject 1]]&lt;&gt;"House rose", "",SUMIF(ch_table[Day], ch_table[[#This Row],[Day]], ch_table[AAT]))</f>
        <v/>
      </c>
      <c r="M239" s="38">
        <f>SUM(INDEX(ch_table[AAT],1):ch_table[[#This Row],[AAT]])</f>
        <v>0.27569444444444458</v>
      </c>
    </row>
    <row r="240" spans="1:13" x14ac:dyDescent="0.25">
      <c r="A240" s="42">
        <v>17</v>
      </c>
      <c r="B240" s="39">
        <v>44362</v>
      </c>
      <c r="C240" s="37">
        <v>0.72986111111111107</v>
      </c>
      <c r="D240" t="s">
        <v>133</v>
      </c>
      <c r="E240" s="41" t="s">
        <v>134</v>
      </c>
      <c r="F240"/>
      <c r="G240" s="3" cm="1">
        <f t="array" ref="G24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40" s="3" t="str">
        <f>IF(ch_table[[#This Row],[Subject 1]]&lt;&gt;"House rose", "",SUMIF(ch_table[Day], ch_table[[#This Row],[Day]], ch_table[Duration]))</f>
        <v/>
      </c>
      <c r="I240" s="40">
        <f>SUM(INDEX(ch_table[Duration],1):ch_table[[#This Row],[Duration]])</f>
        <v>5.6041666666666652</v>
      </c>
      <c r="J240" s="3" cm="1">
        <f t="array" ref="J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0" s="3" t="str" cm="1">
        <f t="array" ref="K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0" s="3" t="str">
        <f>IF(ch_table[[#This Row],[Subject 1]]&lt;&gt;"House rose", "",SUMIF(ch_table[Day], ch_table[[#This Row],[Day]], ch_table[AAT]))</f>
        <v/>
      </c>
      <c r="M240" s="38">
        <f>SUM(INDEX(ch_table[AAT],1):ch_table[[#This Row],[AAT]])</f>
        <v>0.27569444444444458</v>
      </c>
    </row>
    <row r="241" spans="1:13" x14ac:dyDescent="0.25">
      <c r="A241" s="42">
        <v>17</v>
      </c>
      <c r="B241" s="39">
        <v>44362</v>
      </c>
      <c r="C241" s="37">
        <v>0.73055555555555551</v>
      </c>
      <c r="D241" t="s">
        <v>130</v>
      </c>
      <c r="E241" s="41" t="s">
        <v>171</v>
      </c>
      <c r="F241" t="s">
        <v>60</v>
      </c>
      <c r="G241" s="3" cm="1">
        <f t="array" ref="G241">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241" s="3" t="str">
        <f>IF(ch_table[[#This Row],[Subject 1]]&lt;&gt;"House rose", "",SUMIF(ch_table[Day], ch_table[[#This Row],[Day]], ch_table[Duration]))</f>
        <v/>
      </c>
      <c r="I241" s="40">
        <f>SUM(INDEX(ch_table[Duration],1):ch_table[[#This Row],[Duration]])</f>
        <v>5.6687499999999984</v>
      </c>
      <c r="J241" s="3" cm="1">
        <f t="array" ref="J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1" s="3" cm="1">
        <f t="array" ref="K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241" s="3" t="str">
        <f>IF(ch_table[[#This Row],[Subject 1]]&lt;&gt;"House rose", "",SUMIF(ch_table[Day], ch_table[[#This Row],[Day]], ch_table[AAT]))</f>
        <v/>
      </c>
      <c r="M241" s="38">
        <f>SUM(INDEX(ch_table[AAT],1):ch_table[[#This Row],[AAT]])</f>
        <v>0.27916666666666679</v>
      </c>
    </row>
    <row r="242" spans="1:13" x14ac:dyDescent="0.25">
      <c r="A242" s="42">
        <v>17</v>
      </c>
      <c r="B242" s="39">
        <v>44362</v>
      </c>
      <c r="C242" s="37">
        <v>0.79513888888888884</v>
      </c>
      <c r="D242" t="s">
        <v>61</v>
      </c>
      <c r="E242" s="41" t="s">
        <v>172</v>
      </c>
      <c r="F242"/>
      <c r="G242" s="3" cm="1">
        <f t="array" ref="G24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42" s="3" t="str">
        <f>IF(ch_table[[#This Row],[Subject 1]]&lt;&gt;"House rose", "",SUMIF(ch_table[Day], ch_table[[#This Row],[Day]], ch_table[Duration]))</f>
        <v/>
      </c>
      <c r="I242" s="40">
        <f>SUM(INDEX(ch_table[Duration],1):ch_table[[#This Row],[Duration]])</f>
        <v>5.6694444444444425</v>
      </c>
      <c r="J242" s="3" cm="1">
        <f t="array" ref="J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2" s="3" cm="1">
        <f t="array" ref="K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42" s="3" t="str">
        <f>IF(ch_table[[#This Row],[Subject 1]]&lt;&gt;"House rose", "",SUMIF(ch_table[Day], ch_table[[#This Row],[Day]], ch_table[AAT]))</f>
        <v/>
      </c>
      <c r="M242" s="38">
        <f>SUM(INDEX(ch_table[AAT],1):ch_table[[#This Row],[AAT]])</f>
        <v>0.27986111111111123</v>
      </c>
    </row>
    <row r="243" spans="1:13" x14ac:dyDescent="0.25">
      <c r="A243" s="42">
        <v>17</v>
      </c>
      <c r="B243" s="39">
        <v>44362</v>
      </c>
      <c r="C243" s="37">
        <v>0.79583333333333328</v>
      </c>
      <c r="D243" t="s">
        <v>21</v>
      </c>
      <c r="E243" s="41" t="s">
        <v>173</v>
      </c>
      <c r="F243"/>
      <c r="G243" s="3" cm="1">
        <f t="array" ref="G243">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43" s="3" t="str">
        <f>IF(ch_table[[#This Row],[Subject 1]]&lt;&gt;"House rose", "",SUMIF(ch_table[Day], ch_table[[#This Row],[Day]], ch_table[Duration]))</f>
        <v/>
      </c>
      <c r="I243" s="40">
        <f>SUM(INDEX(ch_table[Duration],1):ch_table[[#This Row],[Duration]])</f>
        <v>5.6826388888888868</v>
      </c>
      <c r="J243" s="3" cm="1">
        <f t="array" ref="J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3" s="3" cm="1">
        <f t="array" ref="K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243" s="3" t="str">
        <f>IF(ch_table[[#This Row],[Subject 1]]&lt;&gt;"House rose", "",SUMIF(ch_table[Day], ch_table[[#This Row],[Day]], ch_table[AAT]))</f>
        <v/>
      </c>
      <c r="M243" s="38">
        <f>SUM(INDEX(ch_table[AAT],1):ch_table[[#This Row],[AAT]])</f>
        <v>0.29305555555555574</v>
      </c>
    </row>
    <row r="244" spans="1:13" x14ac:dyDescent="0.25">
      <c r="A244" s="42">
        <v>17</v>
      </c>
      <c r="B244" s="39">
        <v>44362</v>
      </c>
      <c r="C244" s="37">
        <v>0.80902777777777779</v>
      </c>
      <c r="D244" t="s">
        <v>23</v>
      </c>
      <c r="E244" s="41"/>
      <c r="F244"/>
      <c r="G244" s="3" t="str" cm="1">
        <f t="array" ref="G244">IF(MIN(ROW(ch_table[[Day]:[AAT session total (cum.)]]))+ROWS(ch_table[[Day]:[AAT session total (cum.)]])-1=ROW(),"",IF(ch_table[[#This Row],[Subject 1]]="House rose","", IF(INDEX(ch_table[[#All],[Time]],ROW()+1)="","",(IF(INDEX(ch_table[[#All],[Time]],ROW()+1)&lt;ch_table[[#This Row],[Time]],INDEX(ch_table[[#All],[Time]],ROW()+1)+1,INDEX(ch_table[[#All],[Time]],ROW()+1))-ch_table[[#This Row],[Time]]))))</f>
        <v/>
      </c>
      <c r="H244" s="3">
        <f>IF(ch_table[[#This Row],[Subject 1]]&lt;&gt;"House rose", "",SUMIF(ch_table[Day], ch_table[[#This Row],[Day]], ch_table[Duration]))</f>
        <v>0.3298611111111111</v>
      </c>
      <c r="I244" s="40">
        <f>SUM(INDEX(ch_table[Duration],1):ch_table[[#This Row],[Duration]])</f>
        <v>5.6826388888888868</v>
      </c>
      <c r="J244" s="3" cm="1">
        <f t="array" ref="J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4" s="3" t="str" cm="1">
        <f t="array" ref="K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4" s="3">
        <f>IF(ch_table[[#This Row],[Subject 1]]&lt;&gt;"House rose", "",SUMIF(ch_table[Day], ch_table[[#This Row],[Day]], ch_table[AAT]))</f>
        <v>1.736111111111116E-2</v>
      </c>
      <c r="M244" s="38">
        <f>SUM(INDEX(ch_table[AAT],1):ch_table[[#This Row],[AAT]])</f>
        <v>0.29305555555555574</v>
      </c>
    </row>
    <row r="245" spans="1:13" x14ac:dyDescent="0.25">
      <c r="A245" s="42">
        <v>18</v>
      </c>
      <c r="B245" s="39">
        <v>44363</v>
      </c>
      <c r="C245" s="37">
        <v>0.47916666666666669</v>
      </c>
      <c r="D245" t="s">
        <v>24</v>
      </c>
      <c r="E245" s="41"/>
      <c r="F245"/>
      <c r="G245" s="3" cm="1">
        <f t="array" ref="G245">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245" s="3" t="str">
        <f>IF(ch_table[[#This Row],[Subject 1]]&lt;&gt;"House rose", "",SUMIF(ch_table[Day], ch_table[[#This Row],[Day]], ch_table[Duration]))</f>
        <v/>
      </c>
      <c r="I245" s="40">
        <f>SUM(INDEX(ch_table[Duration],1):ch_table[[#This Row],[Duration]])</f>
        <v>5.685416666666665</v>
      </c>
      <c r="J245" s="3" cm="1">
        <f t="array" ref="J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5" s="3" t="str" cm="1">
        <f t="array" ref="K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5" s="3" t="str">
        <f>IF(ch_table[[#This Row],[Subject 1]]&lt;&gt;"House rose", "",SUMIF(ch_table[Day], ch_table[[#This Row],[Day]], ch_table[AAT]))</f>
        <v/>
      </c>
      <c r="M245" s="38">
        <f>SUM(INDEX(ch_table[AAT],1):ch_table[[#This Row],[AAT]])</f>
        <v>0.29305555555555574</v>
      </c>
    </row>
    <row r="246" spans="1:13" x14ac:dyDescent="0.25">
      <c r="A246" s="42">
        <v>18</v>
      </c>
      <c r="B246" s="39">
        <v>44363</v>
      </c>
      <c r="C246" s="37">
        <v>0.48194444444444451</v>
      </c>
      <c r="D246" t="s">
        <v>17</v>
      </c>
      <c r="E246" s="41" t="s">
        <v>174</v>
      </c>
      <c r="F246" t="s">
        <v>15</v>
      </c>
      <c r="G246" s="3" cm="1">
        <f t="array" ref="G246">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246" s="3" t="str">
        <f>IF(ch_table[[#This Row],[Subject 1]]&lt;&gt;"House rose", "",SUMIF(ch_table[Day], ch_table[[#This Row],[Day]], ch_table[Duration]))</f>
        <v/>
      </c>
      <c r="I246" s="40">
        <f>SUM(INDEX(ch_table[Duration],1):ch_table[[#This Row],[Duration]])</f>
        <v>5.6861111111111091</v>
      </c>
      <c r="J246" s="3" cm="1">
        <f t="array" ref="J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6" s="3" t="str" cm="1">
        <f t="array" ref="K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6" s="3" t="str">
        <f>IF(ch_table[[#This Row],[Subject 1]]&lt;&gt;"House rose", "",SUMIF(ch_table[Day], ch_table[[#This Row],[Day]], ch_table[AAT]))</f>
        <v/>
      </c>
      <c r="M246" s="38">
        <f>SUM(INDEX(ch_table[AAT],1):ch_table[[#This Row],[AAT]])</f>
        <v>0.29305555555555574</v>
      </c>
    </row>
    <row r="247" spans="1:13" x14ac:dyDescent="0.25">
      <c r="A247" s="42">
        <v>18</v>
      </c>
      <c r="B247" s="39">
        <v>44363</v>
      </c>
      <c r="C247" s="37">
        <v>0.4826388888888889</v>
      </c>
      <c r="D247" t="s">
        <v>44</v>
      </c>
      <c r="E247" s="41" t="s">
        <v>175</v>
      </c>
      <c r="F247"/>
      <c r="G247" s="3" cm="1">
        <f t="array" ref="G247">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247" s="3" t="str">
        <f>IF(ch_table[[#This Row],[Subject 1]]&lt;&gt;"House rose", "",SUMIF(ch_table[Day], ch_table[[#This Row],[Day]], ch_table[Duration]))</f>
        <v/>
      </c>
      <c r="I247" s="40">
        <f>SUM(INDEX(ch_table[Duration],1):ch_table[[#This Row],[Duration]])</f>
        <v>5.7034722222222198</v>
      </c>
      <c r="J247" s="3" cm="1">
        <f t="array" ref="J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7" s="3" t="str" cm="1">
        <f t="array" ref="K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7" s="3" t="str">
        <f>IF(ch_table[[#This Row],[Subject 1]]&lt;&gt;"House rose", "",SUMIF(ch_table[Day], ch_table[[#This Row],[Day]], ch_table[AAT]))</f>
        <v/>
      </c>
      <c r="M247" s="38">
        <f>SUM(INDEX(ch_table[AAT],1):ch_table[[#This Row],[AAT]])</f>
        <v>0.29305555555555574</v>
      </c>
    </row>
    <row r="248" spans="1:13" x14ac:dyDescent="0.25">
      <c r="A248" s="42">
        <v>18</v>
      </c>
      <c r="B248" s="39">
        <v>44363</v>
      </c>
      <c r="C248" s="37">
        <v>0.5</v>
      </c>
      <c r="D248" t="s">
        <v>44</v>
      </c>
      <c r="E248" s="41" t="s">
        <v>65</v>
      </c>
      <c r="F248"/>
      <c r="G248" s="3" cm="1">
        <f t="array" ref="G248">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48" s="3" t="str">
        <f>IF(ch_table[[#This Row],[Subject 1]]&lt;&gt;"House rose", "",SUMIF(ch_table[Day], ch_table[[#This Row],[Day]], ch_table[Duration]))</f>
        <v/>
      </c>
      <c r="I248" s="40">
        <f>SUM(INDEX(ch_table[Duration],1):ch_table[[#This Row],[Duration]])</f>
        <v>5.7319444444444425</v>
      </c>
      <c r="J248" s="3" cm="1">
        <f t="array" ref="J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8" s="3" t="str" cm="1">
        <f t="array" ref="K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8" s="3" t="str">
        <f>IF(ch_table[[#This Row],[Subject 1]]&lt;&gt;"House rose", "",SUMIF(ch_table[Day], ch_table[[#This Row],[Day]], ch_table[AAT]))</f>
        <v/>
      </c>
      <c r="M248" s="38">
        <f>SUM(INDEX(ch_table[AAT],1):ch_table[[#This Row],[AAT]])</f>
        <v>0.29305555555555574</v>
      </c>
    </row>
    <row r="249" spans="1:13" x14ac:dyDescent="0.25">
      <c r="A249" s="42">
        <v>18</v>
      </c>
      <c r="B249" s="39">
        <v>44363</v>
      </c>
      <c r="C249" s="37">
        <v>0.52847222222222223</v>
      </c>
      <c r="D249" t="s">
        <v>29</v>
      </c>
      <c r="E249" s="41" t="s">
        <v>176</v>
      </c>
      <c r="F249"/>
      <c r="G249" s="3" cm="1">
        <f t="array" ref="G249">IF(MIN(ROW(ch_table[[Day]:[AAT session total (cum.)]]))+ROWS(ch_table[[Day]:[AAT session total (cum.)]])-1=ROW(),"",IF(ch_table[[#This Row],[Subject 1]]="House rose","", IF(INDEX(ch_table[[#All],[Time]],ROW()+1)="","",(IF(INDEX(ch_table[[#All],[Time]],ROW()+1)&lt;ch_table[[#This Row],[Time]],INDEX(ch_table[[#All],[Time]],ROW()+1)+1,INDEX(ch_table[[#All],[Time]],ROW()+1))-ch_table[[#This Row],[Time]]))))</f>
        <v>6.0416666666666674E-2</v>
      </c>
      <c r="H249" s="3" t="str">
        <f>IF(ch_table[[#This Row],[Subject 1]]&lt;&gt;"House rose", "",SUMIF(ch_table[Day], ch_table[[#This Row],[Day]], ch_table[Duration]))</f>
        <v/>
      </c>
      <c r="I249" s="40">
        <f>SUM(INDEX(ch_table[Duration],1):ch_table[[#This Row],[Duration]])</f>
        <v>5.7923611111111093</v>
      </c>
      <c r="J249" s="3" cm="1">
        <f t="array" ref="J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49" s="3" t="str" cm="1">
        <f t="array" ref="K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49" s="3" t="str">
        <f>IF(ch_table[[#This Row],[Subject 1]]&lt;&gt;"House rose", "",SUMIF(ch_table[Day], ch_table[[#This Row],[Day]], ch_table[AAT]))</f>
        <v/>
      </c>
      <c r="M249" s="38">
        <f>SUM(INDEX(ch_table[AAT],1):ch_table[[#This Row],[AAT]])</f>
        <v>0.29305555555555574</v>
      </c>
    </row>
    <row r="250" spans="1:13" x14ac:dyDescent="0.25">
      <c r="A250" s="42">
        <v>18</v>
      </c>
      <c r="B250" s="39">
        <v>44363</v>
      </c>
      <c r="C250" s="37">
        <v>0.58888888888888891</v>
      </c>
      <c r="D250" t="s">
        <v>16</v>
      </c>
      <c r="E250" s="41"/>
      <c r="F250"/>
      <c r="G250" s="3" cm="1">
        <f t="array" ref="G25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50" s="3" t="str">
        <f>IF(ch_table[[#This Row],[Subject 1]]&lt;&gt;"House rose", "",SUMIF(ch_table[Day], ch_table[[#This Row],[Day]], ch_table[Duration]))</f>
        <v/>
      </c>
      <c r="I250" s="40">
        <f>SUM(INDEX(ch_table[Duration],1):ch_table[[#This Row],[Duration]])</f>
        <v>5.7944444444444425</v>
      </c>
      <c r="J250" s="3" cm="1">
        <f t="array" ref="J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0" s="3" t="str" cm="1">
        <f t="array" ref="K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0" s="3" t="str">
        <f>IF(ch_table[[#This Row],[Subject 1]]&lt;&gt;"House rose", "",SUMIF(ch_table[Day], ch_table[[#This Row],[Day]], ch_table[AAT]))</f>
        <v/>
      </c>
      <c r="M250" s="38">
        <f>SUM(INDEX(ch_table[AAT],1):ch_table[[#This Row],[AAT]])</f>
        <v>0.29305555555555574</v>
      </c>
    </row>
    <row r="251" spans="1:13" ht="30" x14ac:dyDescent="0.25">
      <c r="A251" s="42">
        <v>18</v>
      </c>
      <c r="B251" s="39">
        <v>44363</v>
      </c>
      <c r="C251" s="37">
        <v>0.59097222222222223</v>
      </c>
      <c r="D251" t="s">
        <v>29</v>
      </c>
      <c r="E251" s="41" t="s">
        <v>177</v>
      </c>
      <c r="F251"/>
      <c r="G251" s="3" cm="1">
        <f t="array" ref="G251">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251" s="3" t="str">
        <f>IF(ch_table[[#This Row],[Subject 1]]&lt;&gt;"House rose", "",SUMIF(ch_table[Day], ch_table[[#This Row],[Day]], ch_table[Duration]))</f>
        <v/>
      </c>
      <c r="I251" s="40">
        <f>SUM(INDEX(ch_table[Duration],1):ch_table[[#This Row],[Duration]])</f>
        <v>5.8395833333333318</v>
      </c>
      <c r="J251" s="3" cm="1">
        <f t="array" ref="J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1" s="3" t="str" cm="1">
        <f t="array" ref="K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1" s="3" t="str">
        <f>IF(ch_table[[#This Row],[Subject 1]]&lt;&gt;"House rose", "",SUMIF(ch_table[Day], ch_table[[#This Row],[Day]], ch_table[AAT]))</f>
        <v/>
      </c>
      <c r="M251" s="38">
        <f>SUM(INDEX(ch_table[AAT],1):ch_table[[#This Row],[AAT]])</f>
        <v>0.29305555555555574</v>
      </c>
    </row>
    <row r="252" spans="1:13" x14ac:dyDescent="0.25">
      <c r="A252" s="42">
        <v>18</v>
      </c>
      <c r="B252" s="39">
        <v>44363</v>
      </c>
      <c r="C252" s="37">
        <v>0.63611111111111107</v>
      </c>
      <c r="D252" t="s">
        <v>16</v>
      </c>
      <c r="E252" s="41"/>
      <c r="F252"/>
      <c r="G252" s="3" cm="1">
        <f t="array" ref="G25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52" s="3" t="str">
        <f>IF(ch_table[[#This Row],[Subject 1]]&lt;&gt;"House rose", "",SUMIF(ch_table[Day], ch_table[[#This Row],[Day]], ch_table[Duration]))</f>
        <v/>
      </c>
      <c r="I252" s="40">
        <f>SUM(INDEX(ch_table[Duration],1):ch_table[[#This Row],[Duration]])</f>
        <v>5.84236111111111</v>
      </c>
      <c r="J252" s="3" cm="1">
        <f t="array" ref="J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2" s="3" t="str" cm="1">
        <f t="array" ref="K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2" s="3" t="str">
        <f>IF(ch_table[[#This Row],[Subject 1]]&lt;&gt;"House rose", "",SUMIF(ch_table[Day], ch_table[[#This Row],[Day]], ch_table[AAT]))</f>
        <v/>
      </c>
      <c r="M252" s="38">
        <f>SUM(INDEX(ch_table[AAT],1):ch_table[[#This Row],[AAT]])</f>
        <v>0.29305555555555574</v>
      </c>
    </row>
    <row r="253" spans="1:13" x14ac:dyDescent="0.25">
      <c r="A253" s="42">
        <v>18</v>
      </c>
      <c r="B253" s="39">
        <v>44363</v>
      </c>
      <c r="C253" s="37">
        <v>0.63888888888888884</v>
      </c>
      <c r="D253" t="s">
        <v>125</v>
      </c>
      <c r="E253" s="41" t="s">
        <v>178</v>
      </c>
      <c r="F253" t="s">
        <v>60</v>
      </c>
      <c r="G253" s="3" cm="1">
        <f t="array" ref="G253">IF(MIN(ROW(ch_table[[Day]:[AAT session total (cum.)]]))+ROWS(ch_table[[Day]:[AAT session total (cum.)]])-1=ROW(),"",IF(ch_table[[#This Row],[Subject 1]]="House rose","", IF(INDEX(ch_table[[#All],[Time]],ROW()+1)="","",(IF(INDEX(ch_table[[#All],[Time]],ROW()+1)&lt;ch_table[[#This Row],[Time]],INDEX(ch_table[[#All],[Time]],ROW()+1)+1,INDEX(ch_table[[#All],[Time]],ROW()+1))-ch_table[[#This Row],[Time]]))))</f>
        <v>0.16458333333333341</v>
      </c>
      <c r="H253" s="3" t="str">
        <f>IF(ch_table[[#This Row],[Subject 1]]&lt;&gt;"House rose", "",SUMIF(ch_table[Day], ch_table[[#This Row],[Day]], ch_table[Duration]))</f>
        <v/>
      </c>
      <c r="I253" s="40">
        <f>SUM(INDEX(ch_table[Duration],1):ch_table[[#This Row],[Duration]])</f>
        <v>6.0069444444444438</v>
      </c>
      <c r="J253" s="3" cm="1">
        <f t="array" ref="J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3" s="3" cm="1">
        <f t="array" ref="K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253" s="3" t="str">
        <f>IF(ch_table[[#This Row],[Subject 1]]&lt;&gt;"House rose", "",SUMIF(ch_table[Day], ch_table[[#This Row],[Day]], ch_table[AAT]))</f>
        <v/>
      </c>
      <c r="M253" s="38">
        <f>SUM(INDEX(ch_table[AAT],1):ch_table[[#This Row],[AAT]])</f>
        <v>0.30486111111111136</v>
      </c>
    </row>
    <row r="254" spans="1:13" x14ac:dyDescent="0.25">
      <c r="A254" s="42">
        <v>18</v>
      </c>
      <c r="B254" s="39">
        <v>44363</v>
      </c>
      <c r="C254" s="37">
        <v>0.80347222222222225</v>
      </c>
      <c r="D254" t="s">
        <v>21</v>
      </c>
      <c r="E254" s="41" t="s">
        <v>179</v>
      </c>
      <c r="F254"/>
      <c r="G254" s="3" cm="1">
        <f t="array" ref="G254">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254" s="3" t="str">
        <f>IF(ch_table[[#This Row],[Subject 1]]&lt;&gt;"House rose", "",SUMIF(ch_table[Day], ch_table[[#This Row],[Day]], ch_table[Duration]))</f>
        <v/>
      </c>
      <c r="I254" s="40">
        <f>SUM(INDEX(ch_table[Duration],1):ch_table[[#This Row],[Duration]])</f>
        <v>6.0215277777777771</v>
      </c>
      <c r="J254" s="3" cm="1">
        <f t="array" ref="J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4" s="3" cm="1">
        <f t="array" ref="K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254" s="3" t="str">
        <f>IF(ch_table[[#This Row],[Subject 1]]&lt;&gt;"House rose", "",SUMIF(ch_table[Day], ch_table[[#This Row],[Day]], ch_table[AAT]))</f>
        <v/>
      </c>
      <c r="M254" s="38">
        <f>SUM(INDEX(ch_table[AAT],1):ch_table[[#This Row],[AAT]])</f>
        <v>0.31944444444444464</v>
      </c>
    </row>
    <row r="255" spans="1:13" x14ac:dyDescent="0.25">
      <c r="A255" s="42">
        <v>18</v>
      </c>
      <c r="B255" s="39">
        <v>44363</v>
      </c>
      <c r="C255" s="37">
        <v>0.81805555555555554</v>
      </c>
      <c r="D255" t="s">
        <v>23</v>
      </c>
      <c r="E255" s="41"/>
      <c r="F255"/>
      <c r="G255" s="3" t="str" cm="1">
        <f t="array" ref="G255">IF(MIN(ROW(ch_table[[Day]:[AAT session total (cum.)]]))+ROWS(ch_table[[Day]:[AAT session total (cum.)]])-1=ROW(),"",IF(ch_table[[#This Row],[Subject 1]]="House rose","", IF(INDEX(ch_table[[#All],[Time]],ROW()+1)="","",(IF(INDEX(ch_table[[#All],[Time]],ROW()+1)&lt;ch_table[[#This Row],[Time]],INDEX(ch_table[[#All],[Time]],ROW()+1)+1,INDEX(ch_table[[#All],[Time]],ROW()+1))-ch_table[[#This Row],[Time]]))))</f>
        <v/>
      </c>
      <c r="H255" s="3">
        <f>IF(ch_table[[#This Row],[Subject 1]]&lt;&gt;"House rose", "",SUMIF(ch_table[Day], ch_table[[#This Row],[Day]], ch_table[Duration]))</f>
        <v>0.33888888888888885</v>
      </c>
      <c r="I255" s="40">
        <f>SUM(INDEX(ch_table[Duration],1):ch_table[[#This Row],[Duration]])</f>
        <v>6.0215277777777771</v>
      </c>
      <c r="J255" s="3" cm="1">
        <f t="array" ref="J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55" s="3" t="str" cm="1">
        <f t="array" ref="K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5" s="3">
        <f>IF(ch_table[[#This Row],[Subject 1]]&lt;&gt;"House rose", "",SUMIF(ch_table[Day], ch_table[[#This Row],[Day]], ch_table[AAT]))</f>
        <v>2.6388888888888906E-2</v>
      </c>
      <c r="M255" s="38">
        <f>SUM(INDEX(ch_table[AAT],1):ch_table[[#This Row],[AAT]])</f>
        <v>0.31944444444444464</v>
      </c>
    </row>
    <row r="256" spans="1:13" x14ac:dyDescent="0.25">
      <c r="A256" s="42">
        <v>19</v>
      </c>
      <c r="B256" s="39">
        <v>44364</v>
      </c>
      <c r="C256" s="37">
        <v>0.39583333333333331</v>
      </c>
      <c r="D256" t="s">
        <v>24</v>
      </c>
      <c r="E256" s="41"/>
      <c r="F256"/>
      <c r="G256" s="3" cm="1">
        <f t="array" ref="G256">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256" s="3" t="str">
        <f>IF(ch_table[[#This Row],[Subject 1]]&lt;&gt;"House rose", "",SUMIF(ch_table[Day], ch_table[[#This Row],[Day]], ch_table[Duration]))</f>
        <v/>
      </c>
      <c r="I256" s="40">
        <f>SUM(INDEX(ch_table[Duration],1):ch_table[[#This Row],[Duration]])</f>
        <v>6.0236111111111104</v>
      </c>
      <c r="J256" s="3" cm="1">
        <f t="array" ref="J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6" s="3" t="str" cm="1">
        <f t="array" ref="K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6" s="3" t="str">
        <f>IF(ch_table[[#This Row],[Subject 1]]&lt;&gt;"House rose", "",SUMIF(ch_table[Day], ch_table[[#This Row],[Day]], ch_table[AAT]))</f>
        <v/>
      </c>
      <c r="M256" s="38">
        <f>SUM(INDEX(ch_table[AAT],1):ch_table[[#This Row],[AAT]])</f>
        <v>0.31944444444444464</v>
      </c>
    </row>
    <row r="257" spans="1:13" x14ac:dyDescent="0.25">
      <c r="A257" s="42">
        <v>19</v>
      </c>
      <c r="B257" s="39">
        <v>44364</v>
      </c>
      <c r="C257" s="37">
        <v>0.39791666666666659</v>
      </c>
      <c r="D257" t="s">
        <v>44</v>
      </c>
      <c r="E257" s="41" t="s">
        <v>180</v>
      </c>
      <c r="F257"/>
      <c r="G257" s="3" cm="1">
        <f t="array" ref="G257">IF(MIN(ROW(ch_table[[Day]:[AAT session total (cum.)]]))+ROWS(ch_table[[Day]:[AAT session total (cum.)]])-1=ROW(),"",IF(ch_table[[#This Row],[Subject 1]]="House rose","", IF(INDEX(ch_table[[#All],[Time]],ROW()+1)="","",(IF(INDEX(ch_table[[#All],[Time]],ROW()+1)&lt;ch_table[[#This Row],[Time]],INDEX(ch_table[[#All],[Time]],ROW()+1)+1,INDEX(ch_table[[#All],[Time]],ROW()+1))-ch_table[[#This Row],[Time]]))))</f>
        <v>1.9444444444444542E-2</v>
      </c>
      <c r="H257" s="3" t="str">
        <f>IF(ch_table[[#This Row],[Subject 1]]&lt;&gt;"House rose", "",SUMIF(ch_table[Day], ch_table[[#This Row],[Day]], ch_table[Duration]))</f>
        <v/>
      </c>
      <c r="I257" s="40">
        <f>SUM(INDEX(ch_table[Duration],1):ch_table[[#This Row],[Duration]])</f>
        <v>6.0430555555555552</v>
      </c>
      <c r="J257" s="3" cm="1">
        <f t="array" ref="J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7" s="3" t="str" cm="1">
        <f t="array" ref="K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7" s="3" t="str">
        <f>IF(ch_table[[#This Row],[Subject 1]]&lt;&gt;"House rose", "",SUMIF(ch_table[Day], ch_table[[#This Row],[Day]], ch_table[AAT]))</f>
        <v/>
      </c>
      <c r="M257" s="38">
        <f>SUM(INDEX(ch_table[AAT],1):ch_table[[#This Row],[AAT]])</f>
        <v>0.31944444444444464</v>
      </c>
    </row>
    <row r="258" spans="1:13" x14ac:dyDescent="0.25">
      <c r="A258" s="42">
        <v>19</v>
      </c>
      <c r="B258" s="39">
        <v>44364</v>
      </c>
      <c r="C258" s="37">
        <v>0.41736111111111113</v>
      </c>
      <c r="D258" t="s">
        <v>53</v>
      </c>
      <c r="E258" s="41" t="s">
        <v>180</v>
      </c>
      <c r="F258"/>
      <c r="G258" s="3" cm="1">
        <f t="array" ref="G258">IF(MIN(ROW(ch_table[[Day]:[AAT session total (cum.)]]))+ROWS(ch_table[[Day]:[AAT session total (cum.)]])-1=ROW(),"",IF(ch_table[[#This Row],[Subject 1]]="House rose","", IF(INDEX(ch_table[[#All],[Time]],ROW()+1)="","",(IF(INDEX(ch_table[[#All],[Time]],ROW()+1)&lt;ch_table[[#This Row],[Time]],INDEX(ch_table[[#All],[Time]],ROW()+1)+1,INDEX(ch_table[[#All],[Time]],ROW()+1))-ch_table[[#This Row],[Time]]))))</f>
        <v>6.9444444444443643E-3</v>
      </c>
      <c r="H258" s="3" t="str">
        <f>IF(ch_table[[#This Row],[Subject 1]]&lt;&gt;"House rose", "",SUMIF(ch_table[Day], ch_table[[#This Row],[Day]], ch_table[Duration]))</f>
        <v/>
      </c>
      <c r="I258" s="40">
        <f>SUM(INDEX(ch_table[Duration],1):ch_table[[#This Row],[Duration]])</f>
        <v>6.05</v>
      </c>
      <c r="J258" s="3" cm="1">
        <f t="array" ref="J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8" s="3" t="str" cm="1">
        <f t="array" ref="K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8" s="3" t="str">
        <f>IF(ch_table[[#This Row],[Subject 1]]&lt;&gt;"House rose", "",SUMIF(ch_table[Day], ch_table[[#This Row],[Day]], ch_table[AAT]))</f>
        <v/>
      </c>
      <c r="M258" s="38">
        <f>SUM(INDEX(ch_table[AAT],1):ch_table[[#This Row],[AAT]])</f>
        <v>0.31944444444444464</v>
      </c>
    </row>
    <row r="259" spans="1:13" ht="60" x14ac:dyDescent="0.25">
      <c r="A259" s="42">
        <v>19</v>
      </c>
      <c r="B259" s="39">
        <v>44364</v>
      </c>
      <c r="C259" s="37">
        <v>0.42430555555555549</v>
      </c>
      <c r="D259" t="s">
        <v>44</v>
      </c>
      <c r="E259" s="41" t="s">
        <v>181</v>
      </c>
      <c r="F259"/>
      <c r="G259" s="3" cm="1">
        <f t="array" ref="G259">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259" s="3" t="str">
        <f>IF(ch_table[[#This Row],[Subject 1]]&lt;&gt;"House rose", "",SUMIF(ch_table[Day], ch_table[[#This Row],[Day]], ch_table[Duration]))</f>
        <v/>
      </c>
      <c r="I259" s="40">
        <f>SUM(INDEX(ch_table[Duration],1):ch_table[[#This Row],[Duration]])</f>
        <v>6.061805555555555</v>
      </c>
      <c r="J259" s="3" cm="1">
        <f t="array" ref="J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59" s="3" t="str" cm="1">
        <f t="array" ref="K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59" s="3" t="str">
        <f>IF(ch_table[[#This Row],[Subject 1]]&lt;&gt;"House rose", "",SUMIF(ch_table[Day], ch_table[[#This Row],[Day]], ch_table[AAT]))</f>
        <v/>
      </c>
      <c r="M259" s="38">
        <f>SUM(INDEX(ch_table[AAT],1):ch_table[[#This Row],[AAT]])</f>
        <v>0.31944444444444464</v>
      </c>
    </row>
    <row r="260" spans="1:13" x14ac:dyDescent="0.25">
      <c r="A260" s="42">
        <v>19</v>
      </c>
      <c r="B260" s="39">
        <v>44364</v>
      </c>
      <c r="C260" s="37">
        <v>0.43611111111111112</v>
      </c>
      <c r="D260" t="s">
        <v>17</v>
      </c>
      <c r="E260" s="41" t="s">
        <v>182</v>
      </c>
      <c r="F260" t="s">
        <v>15</v>
      </c>
      <c r="G260" s="3" cm="1">
        <f t="array" ref="G260">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260" s="3" t="str">
        <f>IF(ch_table[[#This Row],[Subject 1]]&lt;&gt;"House rose", "",SUMIF(ch_table[Day], ch_table[[#This Row],[Day]], ch_table[Duration]))</f>
        <v/>
      </c>
      <c r="I260" s="40">
        <f>SUM(INDEX(ch_table[Duration],1):ch_table[[#This Row],[Duration]])</f>
        <v>6.0624999999999991</v>
      </c>
      <c r="J260" s="3" cm="1">
        <f t="array" ref="J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0" s="3" t="str" cm="1">
        <f t="array" ref="K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0" s="3" t="str">
        <f>IF(ch_table[[#This Row],[Subject 1]]&lt;&gt;"House rose", "",SUMIF(ch_table[Day], ch_table[[#This Row],[Day]], ch_table[AAT]))</f>
        <v/>
      </c>
      <c r="M260" s="38">
        <f>SUM(INDEX(ch_table[AAT],1):ch_table[[#This Row],[AAT]])</f>
        <v>0.31944444444444464</v>
      </c>
    </row>
    <row r="261" spans="1:13" x14ac:dyDescent="0.25">
      <c r="A261" s="42">
        <v>19</v>
      </c>
      <c r="B261" s="39">
        <v>44364</v>
      </c>
      <c r="C261" s="37">
        <v>0.43680555555555561</v>
      </c>
      <c r="D261" t="s">
        <v>16</v>
      </c>
      <c r="E261" s="41"/>
      <c r="F261"/>
      <c r="G261" s="3" cm="1">
        <f t="array" ref="G261">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261" s="3" t="str">
        <f>IF(ch_table[[#This Row],[Subject 1]]&lt;&gt;"House rose", "",SUMIF(ch_table[Day], ch_table[[#This Row],[Day]], ch_table[Duration]))</f>
        <v/>
      </c>
      <c r="I261" s="40">
        <f>SUM(INDEX(ch_table[Duration],1):ch_table[[#This Row],[Duration]])</f>
        <v>6.0645833333333323</v>
      </c>
      <c r="J261" s="3" cm="1">
        <f t="array" ref="J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1" s="3" t="str" cm="1">
        <f t="array" ref="K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1" s="3" t="str">
        <f>IF(ch_table[[#This Row],[Subject 1]]&lt;&gt;"House rose", "",SUMIF(ch_table[Day], ch_table[[#This Row],[Day]], ch_table[AAT]))</f>
        <v/>
      </c>
      <c r="M261" s="38">
        <f>SUM(INDEX(ch_table[AAT],1):ch_table[[#This Row],[AAT]])</f>
        <v>0.31944444444444464</v>
      </c>
    </row>
    <row r="262" spans="1:13" ht="30" x14ac:dyDescent="0.25">
      <c r="A262" s="42">
        <v>19</v>
      </c>
      <c r="B262" s="39">
        <v>44364</v>
      </c>
      <c r="C262" s="37">
        <v>0.43888888888888888</v>
      </c>
      <c r="D262" t="s">
        <v>29</v>
      </c>
      <c r="E262" s="41" t="s">
        <v>183</v>
      </c>
      <c r="F262"/>
      <c r="G262" s="3" cm="1">
        <f t="array" ref="G262">IF(MIN(ROW(ch_table[[Day]:[AAT session total (cum.)]]))+ROWS(ch_table[[Day]:[AAT session total (cum.)]])-1=ROW(),"",IF(ch_table[[#This Row],[Subject 1]]="House rose","", IF(INDEX(ch_table[[#All],[Time]],ROW()+1)="","",(IF(INDEX(ch_table[[#All],[Time]],ROW()+1)&lt;ch_table[[#This Row],[Time]],INDEX(ch_table[[#All],[Time]],ROW()+1)+1,INDEX(ch_table[[#All],[Time]],ROW()+1))-ch_table[[#This Row],[Time]]))))</f>
        <v>3.8194444444444531E-2</v>
      </c>
      <c r="H262" s="3" t="str">
        <f>IF(ch_table[[#This Row],[Subject 1]]&lt;&gt;"House rose", "",SUMIF(ch_table[Day], ch_table[[#This Row],[Day]], ch_table[Duration]))</f>
        <v/>
      </c>
      <c r="I262" s="40">
        <f>SUM(INDEX(ch_table[Duration],1):ch_table[[#This Row],[Duration]])</f>
        <v>6.102777777777777</v>
      </c>
      <c r="J262" s="3" cm="1">
        <f t="array" ref="J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2" s="3" t="str" cm="1">
        <f t="array" ref="K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2" s="3" t="str">
        <f>IF(ch_table[[#This Row],[Subject 1]]&lt;&gt;"House rose", "",SUMIF(ch_table[Day], ch_table[[#This Row],[Day]], ch_table[AAT]))</f>
        <v/>
      </c>
      <c r="M262" s="38">
        <f>SUM(INDEX(ch_table[AAT],1):ch_table[[#This Row],[AAT]])</f>
        <v>0.31944444444444464</v>
      </c>
    </row>
    <row r="263" spans="1:13" x14ac:dyDescent="0.25">
      <c r="A263" s="42">
        <v>19</v>
      </c>
      <c r="B263" s="39">
        <v>44364</v>
      </c>
      <c r="C263" s="37">
        <v>0.47708333333333341</v>
      </c>
      <c r="D263" t="s">
        <v>16</v>
      </c>
      <c r="E263" s="41"/>
      <c r="F263"/>
      <c r="G263" s="3" cm="1">
        <f t="array" ref="G263">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263" s="3" t="str">
        <f>IF(ch_table[[#This Row],[Subject 1]]&lt;&gt;"House rose", "",SUMIF(ch_table[Day], ch_table[[#This Row],[Day]], ch_table[Duration]))</f>
        <v/>
      </c>
      <c r="I263" s="40">
        <f>SUM(INDEX(ch_table[Duration],1):ch_table[[#This Row],[Duration]])</f>
        <v>6.1048611111111102</v>
      </c>
      <c r="J263" s="3" cm="1">
        <f t="array" ref="J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3" s="3" t="str" cm="1">
        <f t="array" ref="K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3" s="3" t="str">
        <f>IF(ch_table[[#This Row],[Subject 1]]&lt;&gt;"House rose", "",SUMIF(ch_table[Day], ch_table[[#This Row],[Day]], ch_table[AAT]))</f>
        <v/>
      </c>
      <c r="M263" s="38">
        <f>SUM(INDEX(ch_table[AAT],1):ch_table[[#This Row],[AAT]])</f>
        <v>0.31944444444444464</v>
      </c>
    </row>
    <row r="264" spans="1:13" x14ac:dyDescent="0.25">
      <c r="A264" s="42">
        <v>19</v>
      </c>
      <c r="B264" s="39">
        <v>44364</v>
      </c>
      <c r="C264" s="37">
        <v>0.47916666666666669</v>
      </c>
      <c r="D264" t="s">
        <v>17</v>
      </c>
      <c r="E264" s="41" t="s">
        <v>184</v>
      </c>
      <c r="F264"/>
      <c r="G264" s="3" cm="1">
        <f t="array" ref="G26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64" s="3" t="str">
        <f>IF(ch_table[[#This Row],[Subject 1]]&lt;&gt;"House rose", "",SUMIF(ch_table[Day], ch_table[[#This Row],[Day]], ch_table[Duration]))</f>
        <v/>
      </c>
      <c r="I264" s="40">
        <f>SUM(INDEX(ch_table[Duration],1):ch_table[[#This Row],[Duration]])</f>
        <v>6.1055555555555543</v>
      </c>
      <c r="J264" s="3" cm="1">
        <f t="array" ref="J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4" s="3" t="str" cm="1">
        <f t="array" ref="K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4" s="3" t="str">
        <f>IF(ch_table[[#This Row],[Subject 1]]&lt;&gt;"House rose", "",SUMIF(ch_table[Day], ch_table[[#This Row],[Day]], ch_table[AAT]))</f>
        <v/>
      </c>
      <c r="M264" s="38">
        <f>SUM(INDEX(ch_table[AAT],1):ch_table[[#This Row],[AAT]])</f>
        <v>0.31944444444444464</v>
      </c>
    </row>
    <row r="265" spans="1:13" x14ac:dyDescent="0.25">
      <c r="A265" s="42">
        <v>19</v>
      </c>
      <c r="B265" s="39">
        <v>44364</v>
      </c>
      <c r="C265" s="37">
        <v>0.47986111111111113</v>
      </c>
      <c r="D265" t="s">
        <v>35</v>
      </c>
      <c r="E265" s="41" t="s">
        <v>36</v>
      </c>
      <c r="F265"/>
      <c r="G265" s="3" cm="1">
        <f t="array" ref="G265">IF(MIN(ROW(ch_table[[Day]:[AAT session total (cum.)]]))+ROWS(ch_table[[Day]:[AAT session total (cum.)]])-1=ROW(),"",IF(ch_table[[#This Row],[Subject 1]]="House rose","", IF(INDEX(ch_table[[#All],[Time]],ROW()+1)="","",(IF(INDEX(ch_table[[#All],[Time]],ROW()+1)&lt;ch_table[[#This Row],[Time]],INDEX(ch_table[[#All],[Time]],ROW()+1)+1,INDEX(ch_table[[#All],[Time]],ROW()+1))-ch_table[[#This Row],[Time]]))))</f>
        <v>0.12777777777777771</v>
      </c>
      <c r="H265" s="3" t="str">
        <f>IF(ch_table[[#This Row],[Subject 1]]&lt;&gt;"House rose", "",SUMIF(ch_table[Day], ch_table[[#This Row],[Day]], ch_table[Duration]))</f>
        <v/>
      </c>
      <c r="I265" s="40">
        <f>SUM(INDEX(ch_table[Duration],1):ch_table[[#This Row],[Duration]])</f>
        <v>6.2333333333333316</v>
      </c>
      <c r="J265" s="3" cm="1">
        <f t="array" ref="J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5" s="3" t="str" cm="1">
        <f t="array" ref="K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5" s="3" t="str">
        <f>IF(ch_table[[#This Row],[Subject 1]]&lt;&gt;"House rose", "",SUMIF(ch_table[Day], ch_table[[#This Row],[Day]], ch_table[AAT]))</f>
        <v/>
      </c>
      <c r="M265" s="38">
        <f>SUM(INDEX(ch_table[AAT],1):ch_table[[#This Row],[AAT]])</f>
        <v>0.31944444444444464</v>
      </c>
    </row>
    <row r="266" spans="1:13" x14ac:dyDescent="0.25">
      <c r="A266" s="42">
        <v>19</v>
      </c>
      <c r="B266" s="39">
        <v>44364</v>
      </c>
      <c r="C266" s="37">
        <v>0.60763888888888884</v>
      </c>
      <c r="D266" t="s">
        <v>16</v>
      </c>
      <c r="E266" s="41"/>
      <c r="F266"/>
      <c r="G266" s="3" cm="1">
        <f t="array" ref="G266">IF(MIN(ROW(ch_table[[Day]:[AAT session total (cum.)]]))+ROWS(ch_table[[Day]:[AAT session total (cum.)]])-1=ROW(),"",IF(ch_table[[#This Row],[Subject 1]]="House rose","", IF(INDEX(ch_table[[#All],[Time]],ROW()+1)="","",(IF(INDEX(ch_table[[#All],[Time]],ROW()+1)&lt;ch_table[[#This Row],[Time]],INDEX(ch_table[[#All],[Time]],ROW()+1)+1,INDEX(ch_table[[#All],[Time]],ROW()+1))-ch_table[[#This Row],[Time]]))))</f>
        <v>0.91944444444444451</v>
      </c>
      <c r="H266" s="3" t="str">
        <f>IF(ch_table[[#This Row],[Subject 1]]&lt;&gt;"House rose", "",SUMIF(ch_table[Day], ch_table[[#This Row],[Day]], ch_table[Duration]))</f>
        <v/>
      </c>
      <c r="I266" s="40">
        <f>SUM(INDEX(ch_table[Duration],1):ch_table[[#This Row],[Duration]])</f>
        <v>7.1527777777777759</v>
      </c>
      <c r="J266" s="3" cm="1">
        <f t="array" ref="J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6" s="3" t="str" cm="1">
        <f t="array" ref="K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6" s="3" t="str">
        <f>IF(ch_table[[#This Row],[Subject 1]]&lt;&gt;"House rose", "",SUMIF(ch_table[Day], ch_table[[#This Row],[Day]], ch_table[AAT]))</f>
        <v/>
      </c>
      <c r="M266" s="38">
        <f>SUM(INDEX(ch_table[AAT],1):ch_table[[#This Row],[AAT]])</f>
        <v>0.31944444444444464</v>
      </c>
    </row>
    <row r="267" spans="1:13" ht="30" x14ac:dyDescent="0.25">
      <c r="A267" s="42">
        <v>19</v>
      </c>
      <c r="B267" s="39">
        <v>44364</v>
      </c>
      <c r="C267" s="37">
        <v>0.52708333333333335</v>
      </c>
      <c r="D267" t="s">
        <v>185</v>
      </c>
      <c r="E267" s="41" t="s">
        <v>186</v>
      </c>
      <c r="F267"/>
      <c r="G267" s="3" cm="1">
        <f t="array" ref="G267">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267" s="3" t="str">
        <f>IF(ch_table[[#This Row],[Subject 1]]&lt;&gt;"House rose", "",SUMIF(ch_table[Day], ch_table[[#This Row],[Day]], ch_table[Duration]))</f>
        <v/>
      </c>
      <c r="I267" s="40">
        <f>SUM(INDEX(ch_table[Duration],1):ch_table[[#This Row],[Duration]])</f>
        <v>7.1701388888888866</v>
      </c>
      <c r="J267" s="3" cm="1">
        <f t="array" ref="J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7" s="3" t="str" cm="1">
        <f t="array" ref="K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7" s="3" t="str">
        <f>IF(ch_table[[#This Row],[Subject 1]]&lt;&gt;"House rose", "",SUMIF(ch_table[Day], ch_table[[#This Row],[Day]], ch_table[AAT]))</f>
        <v/>
      </c>
      <c r="M267" s="38">
        <f>SUM(INDEX(ch_table[AAT],1):ch_table[[#This Row],[AAT]])</f>
        <v>0.31944444444444464</v>
      </c>
    </row>
    <row r="268" spans="1:13" x14ac:dyDescent="0.25">
      <c r="A268" s="42">
        <v>19</v>
      </c>
      <c r="B268" s="39">
        <v>44364</v>
      </c>
      <c r="C268" s="37">
        <v>0.5444444444444444</v>
      </c>
      <c r="D268" t="s">
        <v>16</v>
      </c>
      <c r="E268" s="41"/>
      <c r="F268"/>
      <c r="G268" s="3" cm="1">
        <f t="array" ref="G26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68" s="3" t="str">
        <f>IF(ch_table[[#This Row],[Subject 1]]&lt;&gt;"House rose", "",SUMIF(ch_table[Day], ch_table[[#This Row],[Day]], ch_table[Duration]))</f>
        <v/>
      </c>
      <c r="I268" s="40">
        <f>SUM(INDEX(ch_table[Duration],1):ch_table[[#This Row],[Duration]])</f>
        <v>7.1722222222222198</v>
      </c>
      <c r="J268" s="3" cm="1">
        <f t="array" ref="J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8" s="3" t="str" cm="1">
        <f t="array" ref="K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8" s="3" t="str">
        <f>IF(ch_table[[#This Row],[Subject 1]]&lt;&gt;"House rose", "",SUMIF(ch_table[Day], ch_table[[#This Row],[Day]], ch_table[AAT]))</f>
        <v/>
      </c>
      <c r="M268" s="38">
        <f>SUM(INDEX(ch_table[AAT],1):ch_table[[#This Row],[AAT]])</f>
        <v>0.31944444444444464</v>
      </c>
    </row>
    <row r="269" spans="1:13" x14ac:dyDescent="0.25">
      <c r="A269" s="42">
        <v>19</v>
      </c>
      <c r="B269" s="39">
        <v>44364</v>
      </c>
      <c r="C269" s="37">
        <v>0.54652777777777772</v>
      </c>
      <c r="D269" t="s">
        <v>187</v>
      </c>
      <c r="E269" s="41" t="s">
        <v>188</v>
      </c>
      <c r="F269" t="s">
        <v>189</v>
      </c>
      <c r="G269" s="3" cm="1">
        <f t="array" ref="G269">IF(MIN(ROW(ch_table[[Day]:[AAT session total (cum.)]]))+ROWS(ch_table[[Day]:[AAT session total (cum.)]])-1=ROW(),"",IF(ch_table[[#This Row],[Subject 1]]="House rose","", IF(INDEX(ch_table[[#All],[Time]],ROW()+1)="","",(IF(INDEX(ch_table[[#All],[Time]],ROW()+1)&lt;ch_table[[#This Row],[Time]],INDEX(ch_table[[#All],[Time]],ROW()+1)+1,INDEX(ch_table[[#All],[Time]],ROW()+1))-ch_table[[#This Row],[Time]]))))</f>
        <v>9.027777777777779E-2</v>
      </c>
      <c r="H269" s="3" t="str">
        <f>IF(ch_table[[#This Row],[Subject 1]]&lt;&gt;"House rose", "",SUMIF(ch_table[Day], ch_table[[#This Row],[Day]], ch_table[Duration]))</f>
        <v/>
      </c>
      <c r="I269" s="40">
        <f>SUM(INDEX(ch_table[Duration],1):ch_table[[#This Row],[Duration]])</f>
        <v>7.2624999999999975</v>
      </c>
      <c r="J269" s="3" cm="1">
        <f t="array" ref="J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69" s="3" t="str" cm="1">
        <f t="array" ref="K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69" s="3" t="str">
        <f>IF(ch_table[[#This Row],[Subject 1]]&lt;&gt;"House rose", "",SUMIF(ch_table[Day], ch_table[[#This Row],[Day]], ch_table[AAT]))</f>
        <v/>
      </c>
      <c r="M269" s="38">
        <f>SUM(INDEX(ch_table[AAT],1):ch_table[[#This Row],[AAT]])</f>
        <v>0.31944444444444464</v>
      </c>
    </row>
    <row r="270" spans="1:13" x14ac:dyDescent="0.25">
      <c r="A270" s="42">
        <v>19</v>
      </c>
      <c r="B270" s="39">
        <v>44364</v>
      </c>
      <c r="C270" s="37">
        <v>0.63680555555555551</v>
      </c>
      <c r="D270" t="s">
        <v>16</v>
      </c>
      <c r="E270" s="41"/>
      <c r="F270"/>
      <c r="G270" s="3" cm="1">
        <f t="array" ref="G27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270" s="3" t="str">
        <f>IF(ch_table[[#This Row],[Subject 1]]&lt;&gt;"House rose", "",SUMIF(ch_table[Day], ch_table[[#This Row],[Day]], ch_table[Duration]))</f>
        <v/>
      </c>
      <c r="I270" s="40">
        <f>SUM(INDEX(ch_table[Duration],1):ch_table[[#This Row],[Duration]])</f>
        <v>7.2652777777777757</v>
      </c>
      <c r="J270" s="3" cm="1">
        <f t="array" ref="J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0" s="3" t="str" cm="1">
        <f t="array" ref="K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0" s="3" t="str">
        <f>IF(ch_table[[#This Row],[Subject 1]]&lt;&gt;"House rose", "",SUMIF(ch_table[Day], ch_table[[#This Row],[Day]], ch_table[AAT]))</f>
        <v/>
      </c>
      <c r="M270" s="38">
        <f>SUM(INDEX(ch_table[AAT],1):ch_table[[#This Row],[AAT]])</f>
        <v>0.31944444444444464</v>
      </c>
    </row>
    <row r="271" spans="1:13" x14ac:dyDescent="0.25">
      <c r="A271" s="42">
        <v>19</v>
      </c>
      <c r="B271" s="39">
        <v>44364</v>
      </c>
      <c r="C271" s="37">
        <v>0.63958333333333328</v>
      </c>
      <c r="D271" t="s">
        <v>187</v>
      </c>
      <c r="E271" s="41" t="s">
        <v>190</v>
      </c>
      <c r="F271" t="s">
        <v>189</v>
      </c>
      <c r="G271" s="3" cm="1">
        <f t="array" ref="G271">IF(MIN(ROW(ch_table[[Day]:[AAT session total (cum.)]]))+ROWS(ch_table[[Day]:[AAT session total (cum.)]])-1=ROW(),"",IF(ch_table[[#This Row],[Subject 1]]="House rose","", IF(INDEX(ch_table[[#All],[Time]],ROW()+1)="","",(IF(INDEX(ch_table[[#All],[Time]],ROW()+1)&lt;ch_table[[#This Row],[Time]],INDEX(ch_table[[#All],[Time]],ROW()+1)+1,INDEX(ch_table[[#All],[Time]],ROW()+1))-ch_table[[#This Row],[Time]]))))</f>
        <v>6.8750000000000089E-2</v>
      </c>
      <c r="H271" s="3" t="str">
        <f>IF(ch_table[[#This Row],[Subject 1]]&lt;&gt;"House rose", "",SUMIF(ch_table[Day], ch_table[[#This Row],[Day]], ch_table[Duration]))</f>
        <v/>
      </c>
      <c r="I271" s="40">
        <f>SUM(INDEX(ch_table[Duration],1):ch_table[[#This Row],[Duration]])</f>
        <v>7.3340277777777754</v>
      </c>
      <c r="J271" s="3" cm="1">
        <f t="array" ref="J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1" s="3" t="str" cm="1">
        <f t="array" ref="K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1" s="3" t="str">
        <f>IF(ch_table[[#This Row],[Subject 1]]&lt;&gt;"House rose", "",SUMIF(ch_table[Day], ch_table[[#This Row],[Day]], ch_table[AAT]))</f>
        <v/>
      </c>
      <c r="M271" s="38">
        <f>SUM(INDEX(ch_table[AAT],1):ch_table[[#This Row],[AAT]])</f>
        <v>0.31944444444444464</v>
      </c>
    </row>
    <row r="272" spans="1:13" x14ac:dyDescent="0.25">
      <c r="A272" s="42">
        <v>19</v>
      </c>
      <c r="B272" s="39">
        <v>44364</v>
      </c>
      <c r="C272" s="37">
        <v>0.70833333333333337</v>
      </c>
      <c r="D272" t="s">
        <v>16</v>
      </c>
      <c r="E272" s="41"/>
      <c r="F272"/>
      <c r="G272" s="3" cm="1">
        <f t="array" ref="G27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72" s="3" t="str">
        <f>IF(ch_table[[#This Row],[Subject 1]]&lt;&gt;"House rose", "",SUMIF(ch_table[Day], ch_table[[#This Row],[Day]], ch_table[Duration]))</f>
        <v/>
      </c>
      <c r="I272" s="40">
        <f>SUM(INDEX(ch_table[Duration],1):ch_table[[#This Row],[Duration]])</f>
        <v>7.3347222222222195</v>
      </c>
      <c r="J272" s="3" cm="1">
        <f t="array" ref="J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2" s="3" cm="1">
        <f t="array" ref="K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272" s="3" t="str">
        <f>IF(ch_table[[#This Row],[Subject 1]]&lt;&gt;"House rose", "",SUMIF(ch_table[Day], ch_table[[#This Row],[Day]], ch_table[AAT]))</f>
        <v/>
      </c>
      <c r="M272" s="38">
        <f>SUM(INDEX(ch_table[AAT],1):ch_table[[#This Row],[AAT]])</f>
        <v>0.32013888888888908</v>
      </c>
    </row>
    <row r="273" spans="1:13" x14ac:dyDescent="0.25">
      <c r="A273" s="42">
        <v>19</v>
      </c>
      <c r="B273" s="39">
        <v>44364</v>
      </c>
      <c r="C273" s="37">
        <v>0.70902777777777781</v>
      </c>
      <c r="D273" t="s">
        <v>21</v>
      </c>
      <c r="E273" s="41" t="s">
        <v>191</v>
      </c>
      <c r="F273"/>
      <c r="G273" s="3" cm="1">
        <f t="array" ref="G27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273" s="3" t="str">
        <f>IF(ch_table[[#This Row],[Subject 1]]&lt;&gt;"House rose", "",SUMIF(ch_table[Day], ch_table[[#This Row],[Day]], ch_table[Duration]))</f>
        <v/>
      </c>
      <c r="I273" s="40">
        <f>SUM(INDEX(ch_table[Duration],1):ch_table[[#This Row],[Duration]])</f>
        <v>7.3486111111111079</v>
      </c>
      <c r="J273" s="3" cm="1">
        <f t="array" ref="J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3" s="3" cm="1">
        <f t="array" ref="K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273" s="3" t="str">
        <f>IF(ch_table[[#This Row],[Subject 1]]&lt;&gt;"House rose", "",SUMIF(ch_table[Day], ch_table[[#This Row],[Day]], ch_table[AAT]))</f>
        <v/>
      </c>
      <c r="M273" s="38">
        <f>SUM(INDEX(ch_table[AAT],1):ch_table[[#This Row],[AAT]])</f>
        <v>0.33402777777777792</v>
      </c>
    </row>
    <row r="274" spans="1:13" x14ac:dyDescent="0.25">
      <c r="A274" s="42">
        <v>19</v>
      </c>
      <c r="B274" s="39">
        <v>44364</v>
      </c>
      <c r="C274" s="37">
        <v>0.72291666666666665</v>
      </c>
      <c r="D274" t="s">
        <v>23</v>
      </c>
      <c r="E274" s="41"/>
      <c r="F274"/>
      <c r="G274" s="3" t="str" cm="1">
        <f t="array" ref="G274">IF(MIN(ROW(ch_table[[Day]:[AAT session total (cum.)]]))+ROWS(ch_table[[Day]:[AAT session total (cum.)]])-1=ROW(),"",IF(ch_table[[#This Row],[Subject 1]]="House rose","", IF(INDEX(ch_table[[#All],[Time]],ROW()+1)="","",(IF(INDEX(ch_table[[#All],[Time]],ROW()+1)&lt;ch_table[[#This Row],[Time]],INDEX(ch_table[[#All],[Time]],ROW()+1)+1,INDEX(ch_table[[#All],[Time]],ROW()+1))-ch_table[[#This Row],[Time]]))))</f>
        <v/>
      </c>
      <c r="H274" s="3">
        <f>IF(ch_table[[#This Row],[Subject 1]]&lt;&gt;"House rose", "",SUMIF(ch_table[Day], ch_table[[#This Row],[Day]], ch_table[Duration]))</f>
        <v>1.3270833333333334</v>
      </c>
      <c r="I274" s="40">
        <f>SUM(INDEX(ch_table[Duration],1):ch_table[[#This Row],[Duration]])</f>
        <v>7.3486111111111079</v>
      </c>
      <c r="J274" s="3" cm="1">
        <f t="array" ref="J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274" s="3" t="str" cm="1">
        <f t="array" ref="K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4" s="3">
        <f>IF(ch_table[[#This Row],[Subject 1]]&lt;&gt;"House rose", "",SUMIF(ch_table[Day], ch_table[[#This Row],[Day]], ch_table[AAT]))</f>
        <v>1.4583333333333282E-2</v>
      </c>
      <c r="M274" s="38">
        <f>SUM(INDEX(ch_table[AAT],1):ch_table[[#This Row],[AAT]])</f>
        <v>0.33402777777777792</v>
      </c>
    </row>
    <row r="275" spans="1:13" x14ac:dyDescent="0.25">
      <c r="A275" s="42">
        <v>20</v>
      </c>
      <c r="B275" s="39">
        <v>44368</v>
      </c>
      <c r="C275" s="37">
        <v>0.60416666666666663</v>
      </c>
      <c r="D275" t="s">
        <v>24</v>
      </c>
      <c r="E275" s="41"/>
      <c r="F275"/>
      <c r="G275" s="3" cm="1">
        <f t="array" ref="G27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75" s="3" t="str">
        <f>IF(ch_table[[#This Row],[Subject 1]]&lt;&gt;"House rose", "",SUMIF(ch_table[Day], ch_table[[#This Row],[Day]], ch_table[Duration]))</f>
        <v/>
      </c>
      <c r="I275" s="40">
        <f>SUM(INDEX(ch_table[Duration],1):ch_table[[#This Row],[Duration]])</f>
        <v>7.3506944444444411</v>
      </c>
      <c r="J275" s="3" cm="1">
        <f t="array" ref="J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5" s="3" t="str" cm="1">
        <f t="array" ref="K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5" s="3" t="str">
        <f>IF(ch_table[[#This Row],[Subject 1]]&lt;&gt;"House rose", "",SUMIF(ch_table[Day], ch_table[[#This Row],[Day]], ch_table[AAT]))</f>
        <v/>
      </c>
      <c r="M275" s="38">
        <f>SUM(INDEX(ch_table[AAT],1):ch_table[[#This Row],[AAT]])</f>
        <v>0.33402777777777792</v>
      </c>
    </row>
    <row r="276" spans="1:13" x14ac:dyDescent="0.25">
      <c r="A276" s="42">
        <v>20</v>
      </c>
      <c r="B276" s="39">
        <v>44368</v>
      </c>
      <c r="C276" s="37">
        <v>0.60624999999999996</v>
      </c>
      <c r="D276" t="s">
        <v>192</v>
      </c>
      <c r="E276" s="41"/>
      <c r="F276"/>
      <c r="G276" s="3" cm="1">
        <f t="array" ref="G27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276" s="3" t="str">
        <f>IF(ch_table[[#This Row],[Subject 1]]&lt;&gt;"House rose", "",SUMIF(ch_table[Day], ch_table[[#This Row],[Day]], ch_table[Duration]))</f>
        <v/>
      </c>
      <c r="I276" s="40">
        <f>SUM(INDEX(ch_table[Duration],1):ch_table[[#This Row],[Duration]])</f>
        <v>7.3520833333333302</v>
      </c>
      <c r="J276" s="3" cm="1">
        <f t="array" ref="J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6" s="3" t="str" cm="1">
        <f t="array" ref="K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6" s="3" t="str">
        <f>IF(ch_table[[#This Row],[Subject 1]]&lt;&gt;"House rose", "",SUMIF(ch_table[Day], ch_table[[#This Row],[Day]], ch_table[AAT]))</f>
        <v/>
      </c>
      <c r="M276" s="38">
        <f>SUM(INDEX(ch_table[AAT],1):ch_table[[#This Row],[AAT]])</f>
        <v>0.33402777777777792</v>
      </c>
    </row>
    <row r="277" spans="1:13" x14ac:dyDescent="0.25">
      <c r="A277" s="42">
        <v>20</v>
      </c>
      <c r="B277" s="39">
        <v>44368</v>
      </c>
      <c r="C277" s="37">
        <v>0.60763888888888884</v>
      </c>
      <c r="D277" t="s">
        <v>16</v>
      </c>
      <c r="E277" s="41"/>
      <c r="F277"/>
      <c r="G277" s="3" cm="1">
        <f t="array" ref="G27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77" s="3" t="str">
        <f>IF(ch_table[[#This Row],[Subject 1]]&lt;&gt;"House rose", "",SUMIF(ch_table[Day], ch_table[[#This Row],[Day]], ch_table[Duration]))</f>
        <v/>
      </c>
      <c r="I277" s="40">
        <f>SUM(INDEX(ch_table[Duration],1):ch_table[[#This Row],[Duration]])</f>
        <v>7.3527777777777743</v>
      </c>
      <c r="J277" s="3" cm="1">
        <f t="array" ref="J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7" s="3" t="str" cm="1">
        <f t="array" ref="K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7" s="3" t="str">
        <f>IF(ch_table[[#This Row],[Subject 1]]&lt;&gt;"House rose", "",SUMIF(ch_table[Day], ch_table[[#This Row],[Day]], ch_table[AAT]))</f>
        <v/>
      </c>
      <c r="M277" s="38">
        <f>SUM(INDEX(ch_table[AAT],1):ch_table[[#This Row],[AAT]])</f>
        <v>0.33402777777777792</v>
      </c>
    </row>
    <row r="278" spans="1:13" x14ac:dyDescent="0.25">
      <c r="A278" s="42">
        <v>20</v>
      </c>
      <c r="B278" s="39">
        <v>44368</v>
      </c>
      <c r="C278" s="37">
        <v>0.60833333333333328</v>
      </c>
      <c r="D278" t="s">
        <v>17</v>
      </c>
      <c r="E278" s="41" t="s">
        <v>193</v>
      </c>
      <c r="F278" t="s">
        <v>15</v>
      </c>
      <c r="G278" s="3" cm="1">
        <f t="array" ref="G27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78" s="3" t="str">
        <f>IF(ch_table[[#This Row],[Subject 1]]&lt;&gt;"House rose", "",SUMIF(ch_table[Day], ch_table[[#This Row],[Day]], ch_table[Duration]))</f>
        <v/>
      </c>
      <c r="I278" s="40">
        <f>SUM(INDEX(ch_table[Duration],1):ch_table[[#This Row],[Duration]])</f>
        <v>7.3534722222222184</v>
      </c>
      <c r="J278" s="3" cm="1">
        <f t="array" ref="J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8" s="3" t="str" cm="1">
        <f t="array" ref="K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8" s="3" t="str">
        <f>IF(ch_table[[#This Row],[Subject 1]]&lt;&gt;"House rose", "",SUMIF(ch_table[Day], ch_table[[#This Row],[Day]], ch_table[AAT]))</f>
        <v/>
      </c>
      <c r="M278" s="38">
        <f>SUM(INDEX(ch_table[AAT],1):ch_table[[#This Row],[AAT]])</f>
        <v>0.33402777777777792</v>
      </c>
    </row>
    <row r="279" spans="1:13" x14ac:dyDescent="0.25">
      <c r="A279" s="42">
        <v>20</v>
      </c>
      <c r="B279" s="39">
        <v>44368</v>
      </c>
      <c r="C279" s="37">
        <v>0.60902777777777772</v>
      </c>
      <c r="D279" t="s">
        <v>44</v>
      </c>
      <c r="E279" s="41" t="s">
        <v>194</v>
      </c>
      <c r="F279"/>
      <c r="G279" s="3" cm="1">
        <f t="array" ref="G27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279" s="3" t="str">
        <f>IF(ch_table[[#This Row],[Subject 1]]&lt;&gt;"House rose", "",SUMIF(ch_table[Day], ch_table[[#This Row],[Day]], ch_table[Duration]))</f>
        <v/>
      </c>
      <c r="I279" s="40">
        <f>SUM(INDEX(ch_table[Duration],1):ch_table[[#This Row],[Duration]])</f>
        <v>7.3819444444444411</v>
      </c>
      <c r="J279" s="3" cm="1">
        <f t="array" ref="J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79" s="3" t="str" cm="1">
        <f t="array" ref="K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79" s="3" t="str">
        <f>IF(ch_table[[#This Row],[Subject 1]]&lt;&gt;"House rose", "",SUMIF(ch_table[Day], ch_table[[#This Row],[Day]], ch_table[AAT]))</f>
        <v/>
      </c>
      <c r="M279" s="38">
        <f>SUM(INDEX(ch_table[AAT],1):ch_table[[#This Row],[AAT]])</f>
        <v>0.33402777777777792</v>
      </c>
    </row>
    <row r="280" spans="1:13" x14ac:dyDescent="0.25">
      <c r="A280" s="42">
        <v>20</v>
      </c>
      <c r="B280" s="39">
        <v>44368</v>
      </c>
      <c r="C280" s="37">
        <v>0.63749999999999996</v>
      </c>
      <c r="D280" t="s">
        <v>53</v>
      </c>
      <c r="E280" s="41" t="s">
        <v>194</v>
      </c>
      <c r="F280"/>
      <c r="G280" s="3" cm="1">
        <f t="array" ref="G280">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280" s="3" t="str">
        <f>IF(ch_table[[#This Row],[Subject 1]]&lt;&gt;"House rose", "",SUMIF(ch_table[Day], ch_table[[#This Row],[Day]], ch_table[Duration]))</f>
        <v/>
      </c>
      <c r="I280" s="40">
        <f>SUM(INDEX(ch_table[Duration],1):ch_table[[#This Row],[Duration]])</f>
        <v>7.3951388888888854</v>
      </c>
      <c r="J280" s="3" cm="1">
        <f t="array" ref="J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0" s="3" t="str" cm="1">
        <f t="array" ref="K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0" s="3" t="str">
        <f>IF(ch_table[[#This Row],[Subject 1]]&lt;&gt;"House rose", "",SUMIF(ch_table[Day], ch_table[[#This Row],[Day]], ch_table[AAT]))</f>
        <v/>
      </c>
      <c r="M280" s="38">
        <f>SUM(INDEX(ch_table[AAT],1):ch_table[[#This Row],[AAT]])</f>
        <v>0.33402777777777792</v>
      </c>
    </row>
    <row r="281" spans="1:13" x14ac:dyDescent="0.25">
      <c r="A281" s="42">
        <v>20</v>
      </c>
      <c r="B281" s="39">
        <v>44368</v>
      </c>
      <c r="C281" s="37">
        <v>0.65069444444444446</v>
      </c>
      <c r="D281" t="s">
        <v>16</v>
      </c>
      <c r="E281" s="41"/>
      <c r="F281"/>
      <c r="G281" s="3" cm="1">
        <f t="array" ref="G28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81" s="3" t="str">
        <f>IF(ch_table[[#This Row],[Subject 1]]&lt;&gt;"House rose", "",SUMIF(ch_table[Day], ch_table[[#This Row],[Day]], ch_table[Duration]))</f>
        <v/>
      </c>
      <c r="I281" s="40">
        <f>SUM(INDEX(ch_table[Duration],1):ch_table[[#This Row],[Duration]])</f>
        <v>7.3972222222222186</v>
      </c>
      <c r="J281" s="3" cm="1">
        <f t="array" ref="J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1" s="3" t="str" cm="1">
        <f t="array" ref="K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1" s="3" t="str">
        <f>IF(ch_table[[#This Row],[Subject 1]]&lt;&gt;"House rose", "",SUMIF(ch_table[Day], ch_table[[#This Row],[Day]], ch_table[AAT]))</f>
        <v/>
      </c>
      <c r="M281" s="38">
        <f>SUM(INDEX(ch_table[AAT],1):ch_table[[#This Row],[AAT]])</f>
        <v>0.33402777777777792</v>
      </c>
    </row>
    <row r="282" spans="1:13" ht="30" x14ac:dyDescent="0.25">
      <c r="A282" s="42">
        <v>20</v>
      </c>
      <c r="B282" s="39">
        <v>44368</v>
      </c>
      <c r="C282" s="37">
        <v>0.65277777777777779</v>
      </c>
      <c r="D282" t="s">
        <v>29</v>
      </c>
      <c r="E282" s="41" t="s">
        <v>195</v>
      </c>
      <c r="F282"/>
      <c r="G282" s="3" cm="1">
        <f t="array" ref="G282">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282" s="3" t="str">
        <f>IF(ch_table[[#This Row],[Subject 1]]&lt;&gt;"House rose", "",SUMIF(ch_table[Day], ch_table[[#This Row],[Day]], ch_table[Duration]))</f>
        <v/>
      </c>
      <c r="I282" s="40">
        <f>SUM(INDEX(ch_table[Duration],1):ch_table[[#This Row],[Duration]])</f>
        <v>7.4472222222222184</v>
      </c>
      <c r="J282" s="3" cm="1">
        <f t="array" ref="J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2" s="3" t="str" cm="1">
        <f t="array" ref="K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2" s="3" t="str">
        <f>IF(ch_table[[#This Row],[Subject 1]]&lt;&gt;"House rose", "",SUMIF(ch_table[Day], ch_table[[#This Row],[Day]], ch_table[AAT]))</f>
        <v/>
      </c>
      <c r="M282" s="38">
        <f>SUM(INDEX(ch_table[AAT],1):ch_table[[#This Row],[AAT]])</f>
        <v>0.33402777777777792</v>
      </c>
    </row>
    <row r="283" spans="1:13" x14ac:dyDescent="0.25">
      <c r="A283" s="42">
        <v>20</v>
      </c>
      <c r="B283" s="39">
        <v>44368</v>
      </c>
      <c r="C283" s="37">
        <v>0.70277777777777772</v>
      </c>
      <c r="D283" t="s">
        <v>16</v>
      </c>
      <c r="E283" s="41"/>
      <c r="F283"/>
      <c r="G283" s="3" cm="1">
        <f t="array" ref="G283">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283" s="3" t="str">
        <f>IF(ch_table[[#This Row],[Subject 1]]&lt;&gt;"House rose", "",SUMIF(ch_table[Day], ch_table[[#This Row],[Day]], ch_table[Duration]))</f>
        <v/>
      </c>
      <c r="I283" s="40">
        <f>SUM(INDEX(ch_table[Duration],1):ch_table[[#This Row],[Duration]])</f>
        <v>7.4493055555555516</v>
      </c>
      <c r="J283" s="3" cm="1">
        <f t="array" ref="J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3" s="3" t="str" cm="1">
        <f t="array" ref="K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3" s="3" t="str">
        <f>IF(ch_table[[#This Row],[Subject 1]]&lt;&gt;"House rose", "",SUMIF(ch_table[Day], ch_table[[#This Row],[Day]], ch_table[AAT]))</f>
        <v/>
      </c>
      <c r="M283" s="38">
        <f>SUM(INDEX(ch_table[AAT],1):ch_table[[#This Row],[AAT]])</f>
        <v>0.33402777777777792</v>
      </c>
    </row>
    <row r="284" spans="1:13" x14ac:dyDescent="0.25">
      <c r="A284" s="42">
        <v>20</v>
      </c>
      <c r="B284" s="39">
        <v>44368</v>
      </c>
      <c r="C284" s="37">
        <v>0.70486111111111116</v>
      </c>
      <c r="D284" t="s">
        <v>130</v>
      </c>
      <c r="E284" s="41" t="s">
        <v>196</v>
      </c>
      <c r="F284"/>
      <c r="G284" s="3" cm="1">
        <f t="array" ref="G284">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284" s="3" t="str">
        <f>IF(ch_table[[#This Row],[Subject 1]]&lt;&gt;"House rose", "",SUMIF(ch_table[Day], ch_table[[#This Row],[Day]], ch_table[Duration]))</f>
        <v/>
      </c>
      <c r="I284" s="40">
        <f>SUM(INDEX(ch_table[Duration],1):ch_table[[#This Row],[Duration]])</f>
        <v>7.4555555555555513</v>
      </c>
      <c r="J284" s="3" cm="1">
        <f t="array" ref="J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4" s="3" t="str" cm="1">
        <f t="array" ref="K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4" s="3" t="str">
        <f>IF(ch_table[[#This Row],[Subject 1]]&lt;&gt;"House rose", "",SUMIF(ch_table[Day], ch_table[[#This Row],[Day]], ch_table[AAT]))</f>
        <v/>
      </c>
      <c r="M284" s="38">
        <f>SUM(INDEX(ch_table[AAT],1):ch_table[[#This Row],[AAT]])</f>
        <v>0.33402777777777792</v>
      </c>
    </row>
    <row r="285" spans="1:13" x14ac:dyDescent="0.25">
      <c r="A285" s="42">
        <v>20</v>
      </c>
      <c r="B285" s="39">
        <v>44368</v>
      </c>
      <c r="C285" s="37">
        <v>0.71111111111111114</v>
      </c>
      <c r="D285" t="s">
        <v>133</v>
      </c>
      <c r="E285" s="41" t="s">
        <v>146</v>
      </c>
      <c r="F285"/>
      <c r="G285" s="3" cm="1">
        <f t="array" ref="G28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85" s="3" t="str">
        <f>IF(ch_table[[#This Row],[Subject 1]]&lt;&gt;"House rose", "",SUMIF(ch_table[Day], ch_table[[#This Row],[Day]], ch_table[Duration]))</f>
        <v/>
      </c>
      <c r="I285" s="40">
        <f>SUM(INDEX(ch_table[Duration],1):ch_table[[#This Row],[Duration]])</f>
        <v>7.4562499999999954</v>
      </c>
      <c r="J285" s="3" cm="1">
        <f t="array" ref="J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5" s="3" t="str" cm="1">
        <f t="array" ref="K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5" s="3" t="str">
        <f>IF(ch_table[[#This Row],[Subject 1]]&lt;&gt;"House rose", "",SUMIF(ch_table[Day], ch_table[[#This Row],[Day]], ch_table[AAT]))</f>
        <v/>
      </c>
      <c r="M285" s="38">
        <f>SUM(INDEX(ch_table[AAT],1):ch_table[[#This Row],[AAT]])</f>
        <v>0.33402777777777792</v>
      </c>
    </row>
    <row r="286" spans="1:13" ht="30" x14ac:dyDescent="0.25">
      <c r="A286" s="42">
        <v>20</v>
      </c>
      <c r="B286" s="39">
        <v>44368</v>
      </c>
      <c r="C286" s="37">
        <v>0.71180555555555558</v>
      </c>
      <c r="D286" t="s">
        <v>130</v>
      </c>
      <c r="E286" s="41" t="s">
        <v>197</v>
      </c>
      <c r="F286" t="s">
        <v>60</v>
      </c>
      <c r="G286" s="3" cm="1">
        <f t="array" ref="G286">IF(MIN(ROW(ch_table[[Day]:[AAT session total (cum.)]]))+ROWS(ch_table[[Day]:[AAT session total (cum.)]])-1=ROW(),"",IF(ch_table[[#This Row],[Subject 1]]="House rose","", IF(INDEX(ch_table[[#All],[Time]],ROW()+1)="","",(IF(INDEX(ch_table[[#All],[Time]],ROW()+1)&lt;ch_table[[#This Row],[Time]],INDEX(ch_table[[#All],[Time]],ROW()+1)+1,INDEX(ch_table[[#All],[Time]],ROW()+1))-ch_table[[#This Row],[Time]]))))</f>
        <v>0.10763888888888884</v>
      </c>
      <c r="H286" s="3" t="str">
        <f>IF(ch_table[[#This Row],[Subject 1]]&lt;&gt;"House rose", "",SUMIF(ch_table[Day], ch_table[[#This Row],[Day]], ch_table[Duration]))</f>
        <v/>
      </c>
      <c r="I286" s="40">
        <f>SUM(INDEX(ch_table[Duration],1):ch_table[[#This Row],[Duration]])</f>
        <v>7.5638888888888847</v>
      </c>
      <c r="J286" s="3" cm="1">
        <f t="array" ref="J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6" s="3" t="str" cm="1">
        <f t="array" ref="K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6" s="3" t="str">
        <f>IF(ch_table[[#This Row],[Subject 1]]&lt;&gt;"House rose", "",SUMIF(ch_table[Day], ch_table[[#This Row],[Day]], ch_table[AAT]))</f>
        <v/>
      </c>
      <c r="M286" s="38">
        <f>SUM(INDEX(ch_table[AAT],1):ch_table[[#This Row],[AAT]])</f>
        <v>0.33402777777777792</v>
      </c>
    </row>
    <row r="287" spans="1:13" x14ac:dyDescent="0.25">
      <c r="A287" s="42">
        <v>20</v>
      </c>
      <c r="B287" s="39">
        <v>44368</v>
      </c>
      <c r="C287" s="37">
        <v>0.81944444444444442</v>
      </c>
      <c r="D287" t="s">
        <v>130</v>
      </c>
      <c r="E287" s="41" t="s">
        <v>198</v>
      </c>
      <c r="F287"/>
      <c r="G287" s="3" cm="1">
        <f t="array" ref="G287">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287" s="3" t="str">
        <f>IF(ch_table[[#This Row],[Subject 1]]&lt;&gt;"House rose", "",SUMIF(ch_table[Day], ch_table[[#This Row],[Day]], ch_table[Duration]))</f>
        <v/>
      </c>
      <c r="I287" s="40">
        <f>SUM(INDEX(ch_table[Duration],1):ch_table[[#This Row],[Duration]])</f>
        <v>7.5874999999999959</v>
      </c>
      <c r="J287" s="3" cm="1">
        <f t="array" ref="J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7" s="3" t="str" cm="1">
        <f t="array" ref="K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7" s="3" t="str">
        <f>IF(ch_table[[#This Row],[Subject 1]]&lt;&gt;"House rose", "",SUMIF(ch_table[Day], ch_table[[#This Row],[Day]], ch_table[AAT]))</f>
        <v/>
      </c>
      <c r="M287" s="38">
        <f>SUM(INDEX(ch_table[AAT],1):ch_table[[#This Row],[AAT]])</f>
        <v>0.33402777777777792</v>
      </c>
    </row>
    <row r="288" spans="1:13" x14ac:dyDescent="0.25">
      <c r="A288" s="42">
        <v>20</v>
      </c>
      <c r="B288" s="39">
        <v>44368</v>
      </c>
      <c r="C288" s="37">
        <v>0.84305555555555556</v>
      </c>
      <c r="D288" t="s">
        <v>133</v>
      </c>
      <c r="E288" s="41" t="s">
        <v>146</v>
      </c>
      <c r="F288"/>
      <c r="G288" s="3" cm="1">
        <f t="array" ref="G28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288" s="3" t="str">
        <f>IF(ch_table[[#This Row],[Subject 1]]&lt;&gt;"House rose", "",SUMIF(ch_table[Day], ch_table[[#This Row],[Day]], ch_table[Duration]))</f>
        <v/>
      </c>
      <c r="I288" s="40">
        <f>SUM(INDEX(ch_table[Duration],1):ch_table[[#This Row],[Duration]])</f>
        <v>7.58819444444444</v>
      </c>
      <c r="J288" s="3" cm="1">
        <f t="array" ref="J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8" s="3" t="str" cm="1">
        <f t="array" ref="K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88" s="3" t="str">
        <f>IF(ch_table[[#This Row],[Subject 1]]&lt;&gt;"House rose", "",SUMIF(ch_table[Day], ch_table[[#This Row],[Day]], ch_table[AAT]))</f>
        <v/>
      </c>
      <c r="M288" s="38">
        <f>SUM(INDEX(ch_table[AAT],1):ch_table[[#This Row],[AAT]])</f>
        <v>0.33402777777777792</v>
      </c>
    </row>
    <row r="289" spans="1:13" ht="30" x14ac:dyDescent="0.25">
      <c r="A289" s="42">
        <v>20</v>
      </c>
      <c r="B289" s="39">
        <v>44368</v>
      </c>
      <c r="C289" s="37">
        <v>0.84375</v>
      </c>
      <c r="D289" t="s">
        <v>130</v>
      </c>
      <c r="E289" s="41" t="s">
        <v>199</v>
      </c>
      <c r="F289" t="s">
        <v>60</v>
      </c>
      <c r="G289" s="3" cm="1">
        <f t="array" ref="G289">IF(MIN(ROW(ch_table[[Day]:[AAT session total (cum.)]]))+ROWS(ch_table[[Day]:[AAT session total (cum.)]])-1=ROW(),"",IF(ch_table[[#This Row],[Subject 1]]="House rose","", IF(INDEX(ch_table[[#All],[Time]],ROW()+1)="","",(IF(INDEX(ch_table[[#All],[Time]],ROW()+1)&lt;ch_table[[#This Row],[Time]],INDEX(ch_table[[#All],[Time]],ROW()+1)+1,INDEX(ch_table[[#All],[Time]],ROW()+1))-ch_table[[#This Row],[Time]]))))</f>
        <v>7.9166666666666718E-2</v>
      </c>
      <c r="H289" s="3" t="str">
        <f>IF(ch_table[[#This Row],[Subject 1]]&lt;&gt;"House rose", "",SUMIF(ch_table[Day], ch_table[[#This Row],[Day]], ch_table[Duration]))</f>
        <v/>
      </c>
      <c r="I289" s="40">
        <f>SUM(INDEX(ch_table[Duration],1):ch_table[[#This Row],[Duration]])</f>
        <v>7.6673611111111066</v>
      </c>
      <c r="J289" s="3" cm="1">
        <f t="array" ref="J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89" s="3" cm="1">
        <f t="array" ref="K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6.2500000000000888E-3</v>
      </c>
      <c r="L289" s="3" t="str">
        <f>IF(ch_table[[#This Row],[Subject 1]]&lt;&gt;"House rose", "",SUMIF(ch_table[Day], ch_table[[#This Row],[Day]], ch_table[AAT]))</f>
        <v/>
      </c>
      <c r="M289" s="38">
        <f>SUM(INDEX(ch_table[AAT],1):ch_table[[#This Row],[AAT]])</f>
        <v>0.34027777777777801</v>
      </c>
    </row>
    <row r="290" spans="1:13" x14ac:dyDescent="0.25">
      <c r="A290" s="42">
        <v>20</v>
      </c>
      <c r="B290" s="39">
        <v>44368</v>
      </c>
      <c r="C290" s="37">
        <v>0.92291666666666672</v>
      </c>
      <c r="D290" t="s">
        <v>21</v>
      </c>
      <c r="E290" s="41" t="s">
        <v>200</v>
      </c>
      <c r="F290"/>
      <c r="G290" s="3" cm="1">
        <f t="array" ref="G29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290" s="3" t="str">
        <f>IF(ch_table[[#This Row],[Subject 1]]&lt;&gt;"House rose", "",SUMIF(ch_table[Day], ch_table[[#This Row],[Day]], ch_table[Duration]))</f>
        <v/>
      </c>
      <c r="I290" s="40">
        <f>SUM(INDEX(ch_table[Duration],1):ch_table[[#This Row],[Duration]])</f>
        <v>7.6861111111111065</v>
      </c>
      <c r="J290" s="3" cm="1">
        <f t="array" ref="J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0" s="3" cm="1">
        <f t="array" ref="K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290" s="3" t="str">
        <f>IF(ch_table[[#This Row],[Subject 1]]&lt;&gt;"House rose", "",SUMIF(ch_table[Day], ch_table[[#This Row],[Day]], ch_table[AAT]))</f>
        <v/>
      </c>
      <c r="M290" s="38">
        <f>SUM(INDEX(ch_table[AAT],1):ch_table[[#This Row],[AAT]])</f>
        <v>0.35902777777777795</v>
      </c>
    </row>
    <row r="291" spans="1:13" x14ac:dyDescent="0.25">
      <c r="A291" s="42">
        <v>20</v>
      </c>
      <c r="B291" s="39">
        <v>44368</v>
      </c>
      <c r="C291" s="37">
        <v>0.94166666666666665</v>
      </c>
      <c r="D291" t="s">
        <v>23</v>
      </c>
      <c r="E291" s="41"/>
      <c r="F291"/>
      <c r="G291" s="3" t="str" cm="1">
        <f t="array" ref="G291">IF(MIN(ROW(ch_table[[Day]:[AAT session total (cum.)]]))+ROWS(ch_table[[Day]:[AAT session total (cum.)]])-1=ROW(),"",IF(ch_table[[#This Row],[Subject 1]]="House rose","", IF(INDEX(ch_table[[#All],[Time]],ROW()+1)="","",(IF(INDEX(ch_table[[#All],[Time]],ROW()+1)&lt;ch_table[[#This Row],[Time]],INDEX(ch_table[[#All],[Time]],ROW()+1)+1,INDEX(ch_table[[#All],[Time]],ROW()+1))-ch_table[[#This Row],[Time]]))))</f>
        <v/>
      </c>
      <c r="H291" s="3">
        <f>IF(ch_table[[#This Row],[Subject 1]]&lt;&gt;"House rose", "",SUMIF(ch_table[Day], ch_table[[#This Row],[Day]], ch_table[Duration]))</f>
        <v>0.33750000000000002</v>
      </c>
      <c r="I291" s="40">
        <f>SUM(INDEX(ch_table[Duration],1):ch_table[[#This Row],[Duration]])</f>
        <v>7.6861111111111065</v>
      </c>
      <c r="J291" s="3" cm="1">
        <f t="array" ref="J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291" s="3" t="str" cm="1">
        <f t="array" ref="K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1" s="3">
        <f>IF(ch_table[[#This Row],[Subject 1]]&lt;&gt;"House rose", "",SUMIF(ch_table[Day], ch_table[[#This Row],[Day]], ch_table[AAT]))</f>
        <v>2.5000000000000022E-2</v>
      </c>
      <c r="M291" s="38">
        <f>SUM(INDEX(ch_table[AAT],1):ch_table[[#This Row],[AAT]])</f>
        <v>0.35902777777777795</v>
      </c>
    </row>
    <row r="292" spans="1:13" x14ac:dyDescent="0.25">
      <c r="A292" s="42">
        <v>21</v>
      </c>
      <c r="B292" s="39">
        <v>44369</v>
      </c>
      <c r="C292" s="37">
        <v>0.47916666666666669</v>
      </c>
      <c r="D292" t="s">
        <v>24</v>
      </c>
      <c r="E292" s="41"/>
      <c r="F292"/>
      <c r="G292" s="3" cm="1">
        <f t="array" ref="G29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92" s="3" t="str">
        <f>IF(ch_table[[#This Row],[Subject 1]]&lt;&gt;"House rose", "",SUMIF(ch_table[Day], ch_table[[#This Row],[Day]], ch_table[Duration]))</f>
        <v/>
      </c>
      <c r="I292" s="40">
        <f>SUM(INDEX(ch_table[Duration],1):ch_table[[#This Row],[Duration]])</f>
        <v>7.6881944444444397</v>
      </c>
      <c r="J292" s="3" cm="1">
        <f t="array" ref="J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2" s="3" t="str" cm="1">
        <f t="array" ref="K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2" s="3" t="str">
        <f>IF(ch_table[[#This Row],[Subject 1]]&lt;&gt;"House rose", "",SUMIF(ch_table[Day], ch_table[[#This Row],[Day]], ch_table[AAT]))</f>
        <v/>
      </c>
      <c r="M292" s="38">
        <f>SUM(INDEX(ch_table[AAT],1):ch_table[[#This Row],[AAT]])</f>
        <v>0.35902777777777795</v>
      </c>
    </row>
    <row r="293" spans="1:13" x14ac:dyDescent="0.25">
      <c r="A293" s="42">
        <v>21</v>
      </c>
      <c r="B293" s="39">
        <v>44369</v>
      </c>
      <c r="C293" s="37">
        <v>0.48125000000000001</v>
      </c>
      <c r="D293" t="s">
        <v>44</v>
      </c>
      <c r="E293" s="41" t="s">
        <v>201</v>
      </c>
      <c r="F293"/>
      <c r="G293" s="3" cm="1">
        <f t="array" ref="G293">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293" s="3" t="str">
        <f>IF(ch_table[[#This Row],[Subject 1]]&lt;&gt;"House rose", "",SUMIF(ch_table[Day], ch_table[[#This Row],[Day]], ch_table[Duration]))</f>
        <v/>
      </c>
      <c r="I293" s="40">
        <f>SUM(INDEX(ch_table[Duration],1):ch_table[[#This Row],[Duration]])</f>
        <v>7.7180555555555506</v>
      </c>
      <c r="J293" s="3" cm="1">
        <f t="array" ref="J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3" s="3" t="str" cm="1">
        <f t="array" ref="K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3" s="3" t="str">
        <f>IF(ch_table[[#This Row],[Subject 1]]&lt;&gt;"House rose", "",SUMIF(ch_table[Day], ch_table[[#This Row],[Day]], ch_table[AAT]))</f>
        <v/>
      </c>
      <c r="M293" s="38">
        <f>SUM(INDEX(ch_table[AAT],1):ch_table[[#This Row],[AAT]])</f>
        <v>0.35902777777777795</v>
      </c>
    </row>
    <row r="294" spans="1:13" x14ac:dyDescent="0.25">
      <c r="A294" s="42">
        <v>21</v>
      </c>
      <c r="B294" s="39">
        <v>44369</v>
      </c>
      <c r="C294" s="37">
        <v>0.51111111111111107</v>
      </c>
      <c r="D294" t="s">
        <v>53</v>
      </c>
      <c r="E294" s="41" t="s">
        <v>201</v>
      </c>
      <c r="F294"/>
      <c r="G294" s="3" cm="1">
        <f t="array" ref="G294">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294" s="3" t="str">
        <f>IF(ch_table[[#This Row],[Subject 1]]&lt;&gt;"House rose", "",SUMIF(ch_table[Day], ch_table[[#This Row],[Day]], ch_table[Duration]))</f>
        <v/>
      </c>
      <c r="I294" s="40">
        <f>SUM(INDEX(ch_table[Duration],1):ch_table[[#This Row],[Duration]])</f>
        <v>7.7305555555555507</v>
      </c>
      <c r="J294" s="3" cm="1">
        <f t="array" ref="J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4" s="3" t="str" cm="1">
        <f t="array" ref="K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4" s="3" t="str">
        <f>IF(ch_table[[#This Row],[Subject 1]]&lt;&gt;"House rose", "",SUMIF(ch_table[Day], ch_table[[#This Row],[Day]], ch_table[AAT]))</f>
        <v/>
      </c>
      <c r="M294" s="38">
        <f>SUM(INDEX(ch_table[AAT],1):ch_table[[#This Row],[AAT]])</f>
        <v>0.35902777777777795</v>
      </c>
    </row>
    <row r="295" spans="1:13" x14ac:dyDescent="0.25">
      <c r="A295" s="42">
        <v>21</v>
      </c>
      <c r="B295" s="39">
        <v>44369</v>
      </c>
      <c r="C295" s="37">
        <v>0.52361111111111114</v>
      </c>
      <c r="D295" t="s">
        <v>16</v>
      </c>
      <c r="E295" s="41"/>
      <c r="F295"/>
      <c r="G295" s="3" cm="1">
        <f t="array" ref="G29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95" s="3" t="str">
        <f>IF(ch_table[[#This Row],[Subject 1]]&lt;&gt;"House rose", "",SUMIF(ch_table[Day], ch_table[[#This Row],[Day]], ch_table[Duration]))</f>
        <v/>
      </c>
      <c r="I295" s="40">
        <f>SUM(INDEX(ch_table[Duration],1):ch_table[[#This Row],[Duration]])</f>
        <v>7.732638888888884</v>
      </c>
      <c r="J295" s="3" cm="1">
        <f t="array" ref="J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5" s="3" t="str" cm="1">
        <f t="array" ref="K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5" s="3" t="str">
        <f>IF(ch_table[[#This Row],[Subject 1]]&lt;&gt;"House rose", "",SUMIF(ch_table[Day], ch_table[[#This Row],[Day]], ch_table[AAT]))</f>
        <v/>
      </c>
      <c r="M295" s="38">
        <f>SUM(INDEX(ch_table[AAT],1):ch_table[[#This Row],[AAT]])</f>
        <v>0.35902777777777795</v>
      </c>
    </row>
    <row r="296" spans="1:13" ht="45" x14ac:dyDescent="0.25">
      <c r="A296" s="42">
        <v>21</v>
      </c>
      <c r="B296" s="39">
        <v>44369</v>
      </c>
      <c r="C296" s="37">
        <v>0.52569444444444446</v>
      </c>
      <c r="D296" t="s">
        <v>27</v>
      </c>
      <c r="E296" s="41" t="s">
        <v>202</v>
      </c>
      <c r="F296"/>
      <c r="G296" s="3" cm="1">
        <f t="array" ref="G296">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296" s="3" t="str">
        <f>IF(ch_table[[#This Row],[Subject 1]]&lt;&gt;"House rose", "",SUMIF(ch_table[Day], ch_table[[#This Row],[Day]], ch_table[Duration]))</f>
        <v/>
      </c>
      <c r="I296" s="40">
        <f>SUM(INDEX(ch_table[Duration],1):ch_table[[#This Row],[Duration]])</f>
        <v>7.7694444444444395</v>
      </c>
      <c r="J296" s="3" cm="1">
        <f t="array" ref="J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6" s="3" t="str" cm="1">
        <f t="array" ref="K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6" s="3" t="str">
        <f>IF(ch_table[[#This Row],[Subject 1]]&lt;&gt;"House rose", "",SUMIF(ch_table[Day], ch_table[[#This Row],[Day]], ch_table[AAT]))</f>
        <v/>
      </c>
      <c r="M296" s="38">
        <f>SUM(INDEX(ch_table[AAT],1):ch_table[[#This Row],[AAT]])</f>
        <v>0.35902777777777795</v>
      </c>
    </row>
    <row r="297" spans="1:13" x14ac:dyDescent="0.25">
      <c r="A297" s="42">
        <v>21</v>
      </c>
      <c r="B297" s="39">
        <v>44369</v>
      </c>
      <c r="C297" s="37">
        <v>0.5625</v>
      </c>
      <c r="D297" t="s">
        <v>92</v>
      </c>
      <c r="E297" s="41" t="s">
        <v>203</v>
      </c>
      <c r="F297"/>
      <c r="G297" s="3" cm="1">
        <f t="array" ref="G29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97" s="3" t="str">
        <f>IF(ch_table[[#This Row],[Subject 1]]&lt;&gt;"House rose", "",SUMIF(ch_table[Day], ch_table[[#This Row],[Day]], ch_table[Duration]))</f>
        <v/>
      </c>
      <c r="I297" s="40">
        <f>SUM(INDEX(ch_table[Duration],1):ch_table[[#This Row],[Duration]])</f>
        <v>7.7715277777777727</v>
      </c>
      <c r="J297" s="3" cm="1">
        <f t="array" ref="J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7" s="3" t="str" cm="1">
        <f t="array" ref="K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7" s="3" t="str">
        <f>IF(ch_table[[#This Row],[Subject 1]]&lt;&gt;"House rose", "",SUMIF(ch_table[Day], ch_table[[#This Row],[Day]], ch_table[AAT]))</f>
        <v/>
      </c>
      <c r="M297" s="38">
        <f>SUM(INDEX(ch_table[AAT],1):ch_table[[#This Row],[AAT]])</f>
        <v>0.35902777777777795</v>
      </c>
    </row>
    <row r="298" spans="1:13" x14ac:dyDescent="0.25">
      <c r="A298" s="42">
        <v>21</v>
      </c>
      <c r="B298" s="39">
        <v>44369</v>
      </c>
      <c r="C298" s="37">
        <v>0.56458333333333333</v>
      </c>
      <c r="D298" t="s">
        <v>16</v>
      </c>
      <c r="E298" s="41"/>
      <c r="F298"/>
      <c r="G298" s="3" cm="1">
        <f t="array" ref="G29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298" s="3" t="str">
        <f>IF(ch_table[[#This Row],[Subject 1]]&lt;&gt;"House rose", "",SUMIF(ch_table[Day], ch_table[[#This Row],[Day]], ch_table[Duration]))</f>
        <v/>
      </c>
      <c r="I298" s="40">
        <f>SUM(INDEX(ch_table[Duration],1):ch_table[[#This Row],[Duration]])</f>
        <v>7.7736111111111059</v>
      </c>
      <c r="J298" s="3" cm="1">
        <f t="array" ref="J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8" s="3" t="str" cm="1">
        <f t="array" ref="K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8" s="3" t="str">
        <f>IF(ch_table[[#This Row],[Subject 1]]&lt;&gt;"House rose", "",SUMIF(ch_table[Day], ch_table[[#This Row],[Day]], ch_table[AAT]))</f>
        <v/>
      </c>
      <c r="M298" s="38">
        <f>SUM(INDEX(ch_table[AAT],1):ch_table[[#This Row],[AAT]])</f>
        <v>0.35902777777777795</v>
      </c>
    </row>
    <row r="299" spans="1:13" ht="30" x14ac:dyDescent="0.25">
      <c r="A299" s="42">
        <v>21</v>
      </c>
      <c r="B299" s="39">
        <v>44369</v>
      </c>
      <c r="C299" s="37">
        <v>0.56666666666666665</v>
      </c>
      <c r="D299" t="s">
        <v>123</v>
      </c>
      <c r="E299" s="41" t="s">
        <v>204</v>
      </c>
      <c r="F299" t="s">
        <v>159</v>
      </c>
      <c r="G299" s="3" cm="1">
        <f t="array" ref="G299">IF(MIN(ROW(ch_table[[Day]:[AAT session total (cum.)]]))+ROWS(ch_table[[Day]:[AAT session total (cum.)]])-1=ROW(),"",IF(ch_table[[#This Row],[Subject 1]]="House rose","", IF(INDEX(ch_table[[#All],[Time]],ROW()+1)="","",(IF(INDEX(ch_table[[#All],[Time]],ROW()+1)&lt;ch_table[[#This Row],[Time]],INDEX(ch_table[[#All],[Time]],ROW()+1)+1,INDEX(ch_table[[#All],[Time]],ROW()+1))-ch_table[[#This Row],[Time]]))))</f>
        <v>0.12847222222222221</v>
      </c>
      <c r="H299" s="3" t="str">
        <f>IF(ch_table[[#This Row],[Subject 1]]&lt;&gt;"House rose", "",SUMIF(ch_table[Day], ch_table[[#This Row],[Day]], ch_table[Duration]))</f>
        <v/>
      </c>
      <c r="I299" s="40">
        <f>SUM(INDEX(ch_table[Duration],1):ch_table[[#This Row],[Duration]])</f>
        <v>7.9020833333333282</v>
      </c>
      <c r="J299" s="3" cm="1">
        <f t="array" ref="J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299" s="3" t="str" cm="1">
        <f t="array" ref="K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299" s="3" t="str">
        <f>IF(ch_table[[#This Row],[Subject 1]]&lt;&gt;"House rose", "",SUMIF(ch_table[Day], ch_table[[#This Row],[Day]], ch_table[AAT]))</f>
        <v/>
      </c>
      <c r="M299" s="38">
        <f>SUM(INDEX(ch_table[AAT],1):ch_table[[#This Row],[AAT]])</f>
        <v>0.35902777777777795</v>
      </c>
    </row>
    <row r="300" spans="1:13" x14ac:dyDescent="0.25">
      <c r="A300" s="42">
        <v>21</v>
      </c>
      <c r="B300" s="39">
        <v>44369</v>
      </c>
      <c r="C300" s="37">
        <v>0.69513888888888886</v>
      </c>
      <c r="D300" t="s">
        <v>21</v>
      </c>
      <c r="E300" s="41" t="s">
        <v>172</v>
      </c>
      <c r="F300"/>
      <c r="G300" s="3" cm="1">
        <f t="array" ref="G300">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300" s="3" t="str">
        <f>IF(ch_table[[#This Row],[Subject 1]]&lt;&gt;"House rose", "",SUMIF(ch_table[Day], ch_table[[#This Row],[Day]], ch_table[Duration]))</f>
        <v/>
      </c>
      <c r="I300" s="40">
        <f>SUM(INDEX(ch_table[Duration],1):ch_table[[#This Row],[Duration]])</f>
        <v>7.9187499999999948</v>
      </c>
      <c r="J300" s="3" cm="1">
        <f t="array" ref="J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0" s="3" t="str" cm="1">
        <f t="array" ref="K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0" s="3" t="str">
        <f>IF(ch_table[[#This Row],[Subject 1]]&lt;&gt;"House rose", "",SUMIF(ch_table[Day], ch_table[[#This Row],[Day]], ch_table[AAT]))</f>
        <v/>
      </c>
      <c r="M300" s="38">
        <f>SUM(INDEX(ch_table[AAT],1):ch_table[[#This Row],[AAT]])</f>
        <v>0.35902777777777795</v>
      </c>
    </row>
    <row r="301" spans="1:13" x14ac:dyDescent="0.25">
      <c r="A301" s="42">
        <v>21</v>
      </c>
      <c r="B301" s="39">
        <v>44369</v>
      </c>
      <c r="C301" s="37">
        <v>0.71180555555555558</v>
      </c>
      <c r="D301" t="s">
        <v>23</v>
      </c>
      <c r="E301" s="41"/>
      <c r="F301"/>
      <c r="G301" s="3" t="str" cm="1">
        <f t="array" ref="G301">IF(MIN(ROW(ch_table[[Day]:[AAT session total (cum.)]]))+ROWS(ch_table[[Day]:[AAT session total (cum.)]])-1=ROW(),"",IF(ch_table[[#This Row],[Subject 1]]="House rose","", IF(INDEX(ch_table[[#All],[Time]],ROW()+1)="","",(IF(INDEX(ch_table[[#All],[Time]],ROW()+1)&lt;ch_table[[#This Row],[Time]],INDEX(ch_table[[#All],[Time]],ROW()+1)+1,INDEX(ch_table[[#All],[Time]],ROW()+1))-ch_table[[#This Row],[Time]]))))</f>
        <v/>
      </c>
      <c r="H301" s="3">
        <f>IF(ch_table[[#This Row],[Subject 1]]&lt;&gt;"House rose", "",SUMIF(ch_table[Day], ch_table[[#This Row],[Day]], ch_table[Duration]))</f>
        <v>0.2326388888888889</v>
      </c>
      <c r="I301" s="40">
        <f>SUM(INDEX(ch_table[Duration],1):ch_table[[#This Row],[Duration]])</f>
        <v>7.9187499999999948</v>
      </c>
      <c r="J301" s="3" cm="1">
        <f t="array" ref="J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1" s="3" t="str" cm="1">
        <f t="array" ref="K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1" s="3">
        <f>IF(ch_table[[#This Row],[Subject 1]]&lt;&gt;"House rose", "",SUMIF(ch_table[Day], ch_table[[#This Row],[Day]], ch_table[AAT]))</f>
        <v>0</v>
      </c>
      <c r="M301" s="38">
        <f>SUM(INDEX(ch_table[AAT],1):ch_table[[#This Row],[AAT]])</f>
        <v>0.35902777777777795</v>
      </c>
    </row>
    <row r="302" spans="1:13" x14ac:dyDescent="0.25">
      <c r="A302" s="42">
        <v>22</v>
      </c>
      <c r="B302" s="39">
        <v>44370</v>
      </c>
      <c r="C302" s="37">
        <v>0.47916666666666669</v>
      </c>
      <c r="D302" t="s">
        <v>24</v>
      </c>
      <c r="E302" s="41"/>
      <c r="F302"/>
      <c r="G302" s="3" cm="1">
        <f t="array" ref="G30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02" s="3" t="str">
        <f>IF(ch_table[[#This Row],[Subject 1]]&lt;&gt;"House rose", "",SUMIF(ch_table[Day], ch_table[[#This Row],[Day]], ch_table[Duration]))</f>
        <v/>
      </c>
      <c r="I302" s="40">
        <f>SUM(INDEX(ch_table[Duration],1):ch_table[[#This Row],[Duration]])</f>
        <v>7.9208333333333281</v>
      </c>
      <c r="J302" s="3" cm="1">
        <f t="array" ref="J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2" s="3" t="str" cm="1">
        <f t="array" ref="K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2" s="3" t="str">
        <f>IF(ch_table[[#This Row],[Subject 1]]&lt;&gt;"House rose", "",SUMIF(ch_table[Day], ch_table[[#This Row],[Day]], ch_table[AAT]))</f>
        <v/>
      </c>
      <c r="M302" s="38">
        <f>SUM(INDEX(ch_table[AAT],1):ch_table[[#This Row],[AAT]])</f>
        <v>0.35902777777777795</v>
      </c>
    </row>
    <row r="303" spans="1:13" x14ac:dyDescent="0.25">
      <c r="A303" s="42">
        <v>22</v>
      </c>
      <c r="B303" s="39">
        <v>44370</v>
      </c>
      <c r="C303" s="37">
        <v>0.48125000000000001</v>
      </c>
      <c r="D303" t="s">
        <v>44</v>
      </c>
      <c r="E303" s="41" t="s">
        <v>205</v>
      </c>
      <c r="F303"/>
      <c r="G303" s="3" cm="1">
        <f t="array" ref="G30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303" s="3" t="str">
        <f>IF(ch_table[[#This Row],[Subject 1]]&lt;&gt;"House rose", "",SUMIF(ch_table[Day], ch_table[[#This Row],[Day]], ch_table[Duration]))</f>
        <v/>
      </c>
      <c r="I303" s="40">
        <f>SUM(INDEX(ch_table[Duration],1):ch_table[[#This Row],[Duration]])</f>
        <v>7.9416666666666611</v>
      </c>
      <c r="J303" s="3" cm="1">
        <f t="array" ref="J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3" s="3" t="str" cm="1">
        <f t="array" ref="K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3" s="3" t="str">
        <f>IF(ch_table[[#This Row],[Subject 1]]&lt;&gt;"House rose", "",SUMIF(ch_table[Day], ch_table[[#This Row],[Day]], ch_table[AAT]))</f>
        <v/>
      </c>
      <c r="M303" s="38">
        <f>SUM(INDEX(ch_table[AAT],1):ch_table[[#This Row],[AAT]])</f>
        <v>0.35902777777777795</v>
      </c>
    </row>
    <row r="304" spans="1:13" x14ac:dyDescent="0.25">
      <c r="A304" s="42">
        <v>22</v>
      </c>
      <c r="B304" s="39">
        <v>44370</v>
      </c>
      <c r="C304" s="37">
        <v>0.50208333333333333</v>
      </c>
      <c r="D304" t="s">
        <v>44</v>
      </c>
      <c r="E304" s="41" t="s">
        <v>65</v>
      </c>
      <c r="F304"/>
      <c r="G304" s="3" cm="1">
        <f t="array" ref="G304">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304" s="3" t="str">
        <f>IF(ch_table[[#This Row],[Subject 1]]&lt;&gt;"House rose", "",SUMIF(ch_table[Day], ch_table[[#This Row],[Day]], ch_table[Duration]))</f>
        <v/>
      </c>
      <c r="I304" s="40">
        <f>SUM(INDEX(ch_table[Duration],1):ch_table[[#This Row],[Duration]])</f>
        <v>7.9666666666666615</v>
      </c>
      <c r="J304" s="3" cm="1">
        <f t="array" ref="J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4" s="3" t="str" cm="1">
        <f t="array" ref="K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4" s="3" t="str">
        <f>IF(ch_table[[#This Row],[Subject 1]]&lt;&gt;"House rose", "",SUMIF(ch_table[Day], ch_table[[#This Row],[Day]], ch_table[AAT]))</f>
        <v/>
      </c>
      <c r="M304" s="38">
        <f>SUM(INDEX(ch_table[AAT],1):ch_table[[#This Row],[AAT]])</f>
        <v>0.35902777777777795</v>
      </c>
    </row>
    <row r="305" spans="1:13" x14ac:dyDescent="0.25">
      <c r="A305" s="42">
        <v>22</v>
      </c>
      <c r="B305" s="39">
        <v>44370</v>
      </c>
      <c r="C305" s="37">
        <v>0.52708333333333335</v>
      </c>
      <c r="D305" t="s">
        <v>16</v>
      </c>
      <c r="E305" s="41"/>
      <c r="F305"/>
      <c r="G305" s="3" cm="1">
        <f t="array" ref="G305">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305" s="3" t="str">
        <f>IF(ch_table[[#This Row],[Subject 1]]&lt;&gt;"House rose", "",SUMIF(ch_table[Day], ch_table[[#This Row],[Day]], ch_table[Duration]))</f>
        <v/>
      </c>
      <c r="I305" s="40">
        <f>SUM(INDEX(ch_table[Duration],1):ch_table[[#This Row],[Duration]])</f>
        <v>7.9701388888888838</v>
      </c>
      <c r="J305" s="3" cm="1">
        <f t="array" ref="J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5" s="3" t="str" cm="1">
        <f t="array" ref="K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5" s="3" t="str">
        <f>IF(ch_table[[#This Row],[Subject 1]]&lt;&gt;"House rose", "",SUMIF(ch_table[Day], ch_table[[#This Row],[Day]], ch_table[AAT]))</f>
        <v/>
      </c>
      <c r="M305" s="38">
        <f>SUM(INDEX(ch_table[AAT],1):ch_table[[#This Row],[AAT]])</f>
        <v>0.35902777777777795</v>
      </c>
    </row>
    <row r="306" spans="1:13" ht="30" x14ac:dyDescent="0.25">
      <c r="A306" s="42">
        <v>22</v>
      </c>
      <c r="B306" s="39">
        <v>44370</v>
      </c>
      <c r="C306" s="37">
        <v>0.53055555555555556</v>
      </c>
      <c r="D306" t="s">
        <v>27</v>
      </c>
      <c r="E306" s="41" t="s">
        <v>206</v>
      </c>
      <c r="F306"/>
      <c r="G306" s="3" cm="1">
        <f t="array" ref="G306">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306" s="3" t="str">
        <f>IF(ch_table[[#This Row],[Subject 1]]&lt;&gt;"House rose", "",SUMIF(ch_table[Day], ch_table[[#This Row],[Day]], ch_table[Duration]))</f>
        <v/>
      </c>
      <c r="I306" s="40">
        <f>SUM(INDEX(ch_table[Duration],1):ch_table[[#This Row],[Duration]])</f>
        <v>8.0062499999999943</v>
      </c>
      <c r="J306" s="3" cm="1">
        <f t="array" ref="J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6" s="3" t="str" cm="1">
        <f t="array" ref="K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6" s="3" t="str">
        <f>IF(ch_table[[#This Row],[Subject 1]]&lt;&gt;"House rose", "",SUMIF(ch_table[Day], ch_table[[#This Row],[Day]], ch_table[AAT]))</f>
        <v/>
      </c>
      <c r="M306" s="38">
        <f>SUM(INDEX(ch_table[AAT],1):ch_table[[#This Row],[AAT]])</f>
        <v>0.35902777777777795</v>
      </c>
    </row>
    <row r="307" spans="1:13" x14ac:dyDescent="0.25">
      <c r="A307" s="42">
        <v>22</v>
      </c>
      <c r="B307" s="39">
        <v>44370</v>
      </c>
      <c r="C307" s="37">
        <v>0.56666666666666665</v>
      </c>
      <c r="D307" t="s">
        <v>16</v>
      </c>
      <c r="E307" s="41"/>
      <c r="F307"/>
      <c r="G307" s="3" cm="1">
        <f t="array" ref="G30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07" s="3" t="str">
        <f>IF(ch_table[[#This Row],[Subject 1]]&lt;&gt;"House rose", "",SUMIF(ch_table[Day], ch_table[[#This Row],[Day]], ch_table[Duration]))</f>
        <v/>
      </c>
      <c r="I307" s="40">
        <f>SUM(INDEX(ch_table[Duration],1):ch_table[[#This Row],[Duration]])</f>
        <v>8.0076388888888825</v>
      </c>
      <c r="J307" s="3" cm="1">
        <f t="array" ref="J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7" s="3" t="str" cm="1">
        <f t="array" ref="K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7" s="3" t="str">
        <f>IF(ch_table[[#This Row],[Subject 1]]&lt;&gt;"House rose", "",SUMIF(ch_table[Day], ch_table[[#This Row],[Day]], ch_table[AAT]))</f>
        <v/>
      </c>
      <c r="M307" s="38">
        <f>SUM(INDEX(ch_table[AAT],1):ch_table[[#This Row],[AAT]])</f>
        <v>0.35902777777777795</v>
      </c>
    </row>
    <row r="308" spans="1:13" ht="45" x14ac:dyDescent="0.25">
      <c r="A308" s="42">
        <v>22</v>
      </c>
      <c r="B308" s="39">
        <v>44370</v>
      </c>
      <c r="C308" s="37">
        <v>0.56805555555555554</v>
      </c>
      <c r="D308" t="s">
        <v>27</v>
      </c>
      <c r="E308" s="41" t="s">
        <v>207</v>
      </c>
      <c r="F308"/>
      <c r="G308" s="3" cm="1">
        <f t="array" ref="G308">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308" s="3" t="str">
        <f>IF(ch_table[[#This Row],[Subject 1]]&lt;&gt;"House rose", "",SUMIF(ch_table[Day], ch_table[[#This Row],[Day]], ch_table[Duration]))</f>
        <v/>
      </c>
      <c r="I308" s="40">
        <f>SUM(INDEX(ch_table[Duration],1):ch_table[[#This Row],[Duration]])</f>
        <v>8.0298611111111047</v>
      </c>
      <c r="J308" s="3" cm="1">
        <f t="array" ref="J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8" s="3" t="str" cm="1">
        <f t="array" ref="K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8" s="3" t="str">
        <f>IF(ch_table[[#This Row],[Subject 1]]&lt;&gt;"House rose", "",SUMIF(ch_table[Day], ch_table[[#This Row],[Day]], ch_table[AAT]))</f>
        <v/>
      </c>
      <c r="M308" s="38">
        <f>SUM(INDEX(ch_table[AAT],1):ch_table[[#This Row],[AAT]])</f>
        <v>0.35902777777777795</v>
      </c>
    </row>
    <row r="309" spans="1:13" x14ac:dyDescent="0.25">
      <c r="A309" s="42">
        <v>22</v>
      </c>
      <c r="B309" s="39">
        <v>44370</v>
      </c>
      <c r="C309" s="37">
        <v>0.59027777777777779</v>
      </c>
      <c r="D309" t="s">
        <v>92</v>
      </c>
      <c r="E309" s="41" t="s">
        <v>208</v>
      </c>
      <c r="F309"/>
      <c r="G309" s="3" cm="1">
        <f t="array" ref="G309">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309" s="3" t="str">
        <f>IF(ch_table[[#This Row],[Subject 1]]&lt;&gt;"House rose", "",SUMIF(ch_table[Day], ch_table[[#This Row],[Day]], ch_table[Duration]))</f>
        <v/>
      </c>
      <c r="I309" s="40">
        <f>SUM(INDEX(ch_table[Duration],1):ch_table[[#This Row],[Duration]])</f>
        <v>8.0374999999999943</v>
      </c>
      <c r="J309" s="3" cm="1">
        <f t="array" ref="J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09" s="3" t="str" cm="1">
        <f t="array" ref="K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09" s="3" t="str">
        <f>IF(ch_table[[#This Row],[Subject 1]]&lt;&gt;"House rose", "",SUMIF(ch_table[Day], ch_table[[#This Row],[Day]], ch_table[AAT]))</f>
        <v/>
      </c>
      <c r="M309" s="38">
        <f>SUM(INDEX(ch_table[AAT],1):ch_table[[#This Row],[AAT]])</f>
        <v>0.35902777777777795</v>
      </c>
    </row>
    <row r="310" spans="1:13" x14ac:dyDescent="0.25">
      <c r="A310" s="42">
        <v>22</v>
      </c>
      <c r="B310" s="39">
        <v>44370</v>
      </c>
      <c r="C310" s="37">
        <v>0.59791666666666665</v>
      </c>
      <c r="D310" t="s">
        <v>209</v>
      </c>
      <c r="E310" s="41" t="s">
        <v>210</v>
      </c>
      <c r="F310" t="s">
        <v>60</v>
      </c>
      <c r="G310" s="3" cm="1">
        <f t="array" ref="G310">IF(MIN(ROW(ch_table[[Day]:[AAT session total (cum.)]]))+ROWS(ch_table[[Day]:[AAT session total (cum.)]])-1=ROW(),"",IF(ch_table[[#This Row],[Subject 1]]="House rose","", IF(INDEX(ch_table[[#All],[Time]],ROW()+1)="","",(IF(INDEX(ch_table[[#All],[Time]],ROW()+1)&lt;ch_table[[#This Row],[Time]],INDEX(ch_table[[#All],[Time]],ROW()+1)+1,INDEX(ch_table[[#All],[Time]],ROW()+1))-ch_table[[#This Row],[Time]]))))</f>
        <v>0.14375000000000004</v>
      </c>
      <c r="H310" s="3" t="str">
        <f>IF(ch_table[[#This Row],[Subject 1]]&lt;&gt;"House rose", "",SUMIF(ch_table[Day], ch_table[[#This Row],[Day]], ch_table[Duration]))</f>
        <v/>
      </c>
      <c r="I310" s="40">
        <f>SUM(INDEX(ch_table[Duration],1):ch_table[[#This Row],[Duration]])</f>
        <v>8.181249999999995</v>
      </c>
      <c r="J310" s="3" cm="1">
        <f t="array" ref="J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0" s="3" t="str" cm="1">
        <f t="array" ref="K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0" s="3" t="str">
        <f>IF(ch_table[[#This Row],[Subject 1]]&lt;&gt;"House rose", "",SUMIF(ch_table[Day], ch_table[[#This Row],[Day]], ch_table[AAT]))</f>
        <v/>
      </c>
      <c r="M310" s="38">
        <f>SUM(INDEX(ch_table[AAT],1):ch_table[[#This Row],[AAT]])</f>
        <v>0.35902777777777795</v>
      </c>
    </row>
    <row r="311" spans="1:13" x14ac:dyDescent="0.25">
      <c r="A311" s="42">
        <v>22</v>
      </c>
      <c r="B311" s="39">
        <v>44370</v>
      </c>
      <c r="C311" s="37">
        <v>0.7416666666666667</v>
      </c>
      <c r="D311" t="s">
        <v>21</v>
      </c>
      <c r="E311" s="41" t="s">
        <v>211</v>
      </c>
      <c r="F311"/>
      <c r="G311" s="3" cm="1">
        <f t="array" ref="G311">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311" s="3" t="str">
        <f>IF(ch_table[[#This Row],[Subject 1]]&lt;&gt;"House rose", "",SUMIF(ch_table[Day], ch_table[[#This Row],[Day]], ch_table[Duration]))</f>
        <v/>
      </c>
      <c r="I311" s="40">
        <f>SUM(INDEX(ch_table[Duration],1):ch_table[[#This Row],[Duration]])</f>
        <v>8.1993055555555507</v>
      </c>
      <c r="J311" s="3" cm="1">
        <f t="array" ref="J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1" s="3" t="str" cm="1">
        <f t="array" ref="K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1" s="3" t="str">
        <f>IF(ch_table[[#This Row],[Subject 1]]&lt;&gt;"House rose", "",SUMIF(ch_table[Day], ch_table[[#This Row],[Day]], ch_table[AAT]))</f>
        <v/>
      </c>
      <c r="M311" s="38">
        <f>SUM(INDEX(ch_table[AAT],1):ch_table[[#This Row],[AAT]])</f>
        <v>0.35902777777777795</v>
      </c>
    </row>
    <row r="312" spans="1:13" x14ac:dyDescent="0.25">
      <c r="A312" s="42">
        <v>22</v>
      </c>
      <c r="B312" s="39">
        <v>44370</v>
      </c>
      <c r="C312" s="37">
        <v>0.75972222222222219</v>
      </c>
      <c r="D312" t="s">
        <v>23</v>
      </c>
      <c r="E312" s="41"/>
      <c r="F312"/>
      <c r="G312" s="3" t="str" cm="1">
        <f t="array" ref="G312">IF(MIN(ROW(ch_table[[Day]:[AAT session total (cum.)]]))+ROWS(ch_table[[Day]:[AAT session total (cum.)]])-1=ROW(),"",IF(ch_table[[#This Row],[Subject 1]]="House rose","", IF(INDEX(ch_table[[#All],[Time]],ROW()+1)="","",(IF(INDEX(ch_table[[#All],[Time]],ROW()+1)&lt;ch_table[[#This Row],[Time]],INDEX(ch_table[[#All],[Time]],ROW()+1)+1,INDEX(ch_table[[#All],[Time]],ROW()+1))-ch_table[[#This Row],[Time]]))))</f>
        <v/>
      </c>
      <c r="H312" s="3">
        <f>IF(ch_table[[#This Row],[Subject 1]]&lt;&gt;"House rose", "",SUMIF(ch_table[Day], ch_table[[#This Row],[Day]], ch_table[Duration]))</f>
        <v>0.2805555555555555</v>
      </c>
      <c r="I312" s="40">
        <f>SUM(INDEX(ch_table[Duration],1):ch_table[[#This Row],[Duration]])</f>
        <v>8.1993055555555507</v>
      </c>
      <c r="J312" s="3" cm="1">
        <f t="array" ref="J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12" s="3" t="str" cm="1">
        <f t="array" ref="K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2" s="3">
        <f>IF(ch_table[[#This Row],[Subject 1]]&lt;&gt;"House rose", "",SUMIF(ch_table[Day], ch_table[[#This Row],[Day]], ch_table[AAT]))</f>
        <v>0</v>
      </c>
      <c r="M312" s="38">
        <f>SUM(INDEX(ch_table[AAT],1):ch_table[[#This Row],[AAT]])</f>
        <v>0.35902777777777795</v>
      </c>
    </row>
    <row r="313" spans="1:13" x14ac:dyDescent="0.25">
      <c r="A313" s="42">
        <v>23</v>
      </c>
      <c r="B313" s="39">
        <v>44371</v>
      </c>
      <c r="C313" s="37">
        <v>0.39583333333333331</v>
      </c>
      <c r="D313" t="s">
        <v>24</v>
      </c>
      <c r="E313" s="41"/>
      <c r="F313"/>
      <c r="G313" s="3" cm="1">
        <f t="array" ref="G313">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313" s="3" t="str">
        <f>IF(ch_table[[#This Row],[Subject 1]]&lt;&gt;"House rose", "",SUMIF(ch_table[Day], ch_table[[#This Row],[Day]], ch_table[Duration]))</f>
        <v/>
      </c>
      <c r="I313" s="40">
        <f>SUM(INDEX(ch_table[Duration],1):ch_table[[#This Row],[Duration]])</f>
        <v>8.201388888888884</v>
      </c>
      <c r="J313" s="3" cm="1">
        <f t="array" ref="J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3" s="3" t="str" cm="1">
        <f t="array" ref="K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3" s="3" t="str">
        <f>IF(ch_table[[#This Row],[Subject 1]]&lt;&gt;"House rose", "",SUMIF(ch_table[Day], ch_table[[#This Row],[Day]], ch_table[AAT]))</f>
        <v/>
      </c>
      <c r="M313" s="38">
        <f>SUM(INDEX(ch_table[AAT],1):ch_table[[#This Row],[AAT]])</f>
        <v>0.35902777777777795</v>
      </c>
    </row>
    <row r="314" spans="1:13" x14ac:dyDescent="0.25">
      <c r="A314" s="42">
        <v>23</v>
      </c>
      <c r="B314" s="39">
        <v>44371</v>
      </c>
      <c r="C314" s="37">
        <v>0.39791666666666659</v>
      </c>
      <c r="D314" t="s">
        <v>44</v>
      </c>
      <c r="E314" s="41" t="s">
        <v>212</v>
      </c>
      <c r="F314"/>
      <c r="G314" s="3" cm="1">
        <f t="array" ref="G314">IF(MIN(ROW(ch_table[[Day]:[AAT session total (cum.)]]))+ROWS(ch_table[[Day]:[AAT session total (cum.)]])-1=ROW(),"",IF(ch_table[[#This Row],[Subject 1]]="House rose","", IF(INDEX(ch_table[[#All],[Time]],ROW()+1)="","",(IF(INDEX(ch_table[[#All],[Time]],ROW()+1)&lt;ch_table[[#This Row],[Time]],INDEX(ch_table[[#All],[Time]],ROW()+1)+1,INDEX(ch_table[[#All],[Time]],ROW()+1))-ch_table[[#This Row],[Time]]))))</f>
        <v>2.9861111111111227E-2</v>
      </c>
      <c r="H314" s="3" t="str">
        <f>IF(ch_table[[#This Row],[Subject 1]]&lt;&gt;"House rose", "",SUMIF(ch_table[Day], ch_table[[#This Row],[Day]], ch_table[Duration]))</f>
        <v/>
      </c>
      <c r="I314" s="40">
        <f>SUM(INDEX(ch_table[Duration],1):ch_table[[#This Row],[Duration]])</f>
        <v>8.2312499999999957</v>
      </c>
      <c r="J314" s="3" cm="1">
        <f t="array" ref="J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4" s="3" t="str" cm="1">
        <f t="array" ref="K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4" s="3" t="str">
        <f>IF(ch_table[[#This Row],[Subject 1]]&lt;&gt;"House rose", "",SUMIF(ch_table[Day], ch_table[[#This Row],[Day]], ch_table[AAT]))</f>
        <v/>
      </c>
      <c r="M314" s="38">
        <f>SUM(INDEX(ch_table[AAT],1):ch_table[[#This Row],[AAT]])</f>
        <v>0.35902777777777795</v>
      </c>
    </row>
    <row r="315" spans="1:13" x14ac:dyDescent="0.25">
      <c r="A315" s="42">
        <v>23</v>
      </c>
      <c r="B315" s="39">
        <v>44371</v>
      </c>
      <c r="C315" s="37">
        <v>0.42777777777777781</v>
      </c>
      <c r="D315" t="s">
        <v>53</v>
      </c>
      <c r="E315" s="41" t="s">
        <v>212</v>
      </c>
      <c r="F315"/>
      <c r="G315" s="3" cm="1">
        <f t="array" ref="G315">IF(MIN(ROW(ch_table[[Day]:[AAT session total (cum.)]]))+ROWS(ch_table[[Day]:[AAT session total (cum.)]])-1=ROW(),"",IF(ch_table[[#This Row],[Subject 1]]="House rose","", IF(INDEX(ch_table[[#All],[Time]],ROW()+1)="","",(IF(INDEX(ch_table[[#All],[Time]],ROW()+1)&lt;ch_table[[#This Row],[Time]],INDEX(ch_table[[#All],[Time]],ROW()+1)+1,INDEX(ch_table[[#All],[Time]],ROW()+1))-ch_table[[#This Row],[Time]]))))</f>
        <v>1.2500000000000011E-2</v>
      </c>
      <c r="H315" s="3" t="str">
        <f>IF(ch_table[[#This Row],[Subject 1]]&lt;&gt;"House rose", "",SUMIF(ch_table[Day], ch_table[[#This Row],[Day]], ch_table[Duration]))</f>
        <v/>
      </c>
      <c r="I315" s="40">
        <f>SUM(INDEX(ch_table[Duration],1):ch_table[[#This Row],[Duration]])</f>
        <v>8.243749999999995</v>
      </c>
      <c r="J315" s="3" cm="1">
        <f t="array" ref="J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5" s="3" t="str" cm="1">
        <f t="array" ref="K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5" s="3" t="str">
        <f>IF(ch_table[[#This Row],[Subject 1]]&lt;&gt;"House rose", "",SUMIF(ch_table[Day], ch_table[[#This Row],[Day]], ch_table[AAT]))</f>
        <v/>
      </c>
      <c r="M315" s="38">
        <f>SUM(INDEX(ch_table[AAT],1):ch_table[[#This Row],[AAT]])</f>
        <v>0.35902777777777795</v>
      </c>
    </row>
    <row r="316" spans="1:13" x14ac:dyDescent="0.25">
      <c r="A316" s="42">
        <v>23</v>
      </c>
      <c r="B316" s="39">
        <v>44371</v>
      </c>
      <c r="C316" s="37">
        <v>0.44027777777777782</v>
      </c>
      <c r="D316" t="s">
        <v>16</v>
      </c>
      <c r="E316" s="41"/>
      <c r="F316"/>
      <c r="G316" s="3" cm="1">
        <f t="array" ref="G31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16" s="3" t="str">
        <f>IF(ch_table[[#This Row],[Subject 1]]&lt;&gt;"House rose", "",SUMIF(ch_table[Day], ch_table[[#This Row],[Day]], ch_table[Duration]))</f>
        <v/>
      </c>
      <c r="I316" s="40">
        <f>SUM(INDEX(ch_table[Duration],1):ch_table[[#This Row],[Duration]])</f>
        <v>8.2451388888888832</v>
      </c>
      <c r="J316" s="3" cm="1">
        <f t="array" ref="J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6" s="3" t="str" cm="1">
        <f t="array" ref="K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6" s="3" t="str">
        <f>IF(ch_table[[#This Row],[Subject 1]]&lt;&gt;"House rose", "",SUMIF(ch_table[Day], ch_table[[#This Row],[Day]], ch_table[AAT]))</f>
        <v/>
      </c>
      <c r="M316" s="38">
        <f>SUM(INDEX(ch_table[AAT],1):ch_table[[#This Row],[AAT]])</f>
        <v>0.35902777777777795</v>
      </c>
    </row>
    <row r="317" spans="1:13" x14ac:dyDescent="0.25">
      <c r="A317" s="42">
        <v>23</v>
      </c>
      <c r="B317" s="39">
        <v>44371</v>
      </c>
      <c r="C317" s="37">
        <v>0.44166666666666671</v>
      </c>
      <c r="D317" t="s">
        <v>213</v>
      </c>
      <c r="E317" s="41" t="s">
        <v>36</v>
      </c>
      <c r="F317"/>
      <c r="G317" s="3" cm="1">
        <f t="array" ref="G317">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317" s="3" t="str">
        <f>IF(ch_table[[#This Row],[Subject 1]]&lt;&gt;"House rose", "",SUMIF(ch_table[Day], ch_table[[#This Row],[Day]], ch_table[Duration]))</f>
        <v/>
      </c>
      <c r="I317" s="40">
        <f>SUM(INDEX(ch_table[Duration],1):ch_table[[#This Row],[Duration]])</f>
        <v>8.2881944444444393</v>
      </c>
      <c r="J317" s="3" cm="1">
        <f t="array" ref="J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7" s="3" t="str" cm="1">
        <f t="array" ref="K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7" s="3" t="str">
        <f>IF(ch_table[[#This Row],[Subject 1]]&lt;&gt;"House rose", "",SUMIF(ch_table[Day], ch_table[[#This Row],[Day]], ch_table[AAT]))</f>
        <v/>
      </c>
      <c r="M317" s="38">
        <f>SUM(INDEX(ch_table[AAT],1):ch_table[[#This Row],[AAT]])</f>
        <v>0.35902777777777795</v>
      </c>
    </row>
    <row r="318" spans="1:13" x14ac:dyDescent="0.25">
      <c r="A318" s="42">
        <v>23</v>
      </c>
      <c r="B318" s="39">
        <v>44371</v>
      </c>
      <c r="C318" s="37">
        <v>0.48472222222222222</v>
      </c>
      <c r="D318" t="s">
        <v>16</v>
      </c>
      <c r="E318" s="41"/>
      <c r="F318"/>
      <c r="G318" s="3" cm="1">
        <f t="array" ref="G31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18" s="3" t="str">
        <f>IF(ch_table[[#This Row],[Subject 1]]&lt;&gt;"House rose", "",SUMIF(ch_table[Day], ch_table[[#This Row],[Day]], ch_table[Duration]))</f>
        <v/>
      </c>
      <c r="I318" s="40">
        <f>SUM(INDEX(ch_table[Duration],1):ch_table[[#This Row],[Duration]])</f>
        <v>8.2909722222222175</v>
      </c>
      <c r="J318" s="3" cm="1">
        <f t="array" ref="J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8" s="3" t="str" cm="1">
        <f t="array" ref="K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8" s="3" t="str">
        <f>IF(ch_table[[#This Row],[Subject 1]]&lt;&gt;"House rose", "",SUMIF(ch_table[Day], ch_table[[#This Row],[Day]], ch_table[AAT]))</f>
        <v/>
      </c>
      <c r="M318" s="38">
        <f>SUM(INDEX(ch_table[AAT],1):ch_table[[#This Row],[AAT]])</f>
        <v>0.35902777777777795</v>
      </c>
    </row>
    <row r="319" spans="1:13" ht="30" x14ac:dyDescent="0.25">
      <c r="A319" s="42">
        <v>23</v>
      </c>
      <c r="B319" s="39">
        <v>44371</v>
      </c>
      <c r="C319" s="37">
        <v>0.48749999999999999</v>
      </c>
      <c r="D319" t="s">
        <v>77</v>
      </c>
      <c r="E319" s="41" t="s">
        <v>214</v>
      </c>
      <c r="F319"/>
      <c r="G319" s="3" cm="1">
        <f t="array" ref="G319">IF(MIN(ROW(ch_table[[Day]:[AAT session total (cum.)]]))+ROWS(ch_table[[Day]:[AAT session total (cum.)]])-1=ROW(),"",IF(ch_table[[#This Row],[Subject 1]]="House rose","", IF(INDEX(ch_table[[#All],[Time]],ROW()+1)="","",(IF(INDEX(ch_table[[#All],[Time]],ROW()+1)&lt;ch_table[[#This Row],[Time]],INDEX(ch_table[[#All],[Time]],ROW()+1)+1,INDEX(ch_table[[#All],[Time]],ROW()+1))-ch_table[[#This Row],[Time]]))))</f>
        <v>3.1250000000000056E-2</v>
      </c>
      <c r="H319" s="3" t="str">
        <f>IF(ch_table[[#This Row],[Subject 1]]&lt;&gt;"House rose", "",SUMIF(ch_table[Day], ch_table[[#This Row],[Day]], ch_table[Duration]))</f>
        <v/>
      </c>
      <c r="I319" s="40">
        <f>SUM(INDEX(ch_table[Duration],1):ch_table[[#This Row],[Duration]])</f>
        <v>8.3222222222222175</v>
      </c>
      <c r="J319" s="3" cm="1">
        <f t="array" ref="J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19" s="3" t="str" cm="1">
        <f t="array" ref="K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19" s="3" t="str">
        <f>IF(ch_table[[#This Row],[Subject 1]]&lt;&gt;"House rose", "",SUMIF(ch_table[Day], ch_table[[#This Row],[Day]], ch_table[AAT]))</f>
        <v/>
      </c>
      <c r="M319" s="38">
        <f>SUM(INDEX(ch_table[AAT],1):ch_table[[#This Row],[AAT]])</f>
        <v>0.35902777777777795</v>
      </c>
    </row>
    <row r="320" spans="1:13" x14ac:dyDescent="0.25">
      <c r="A320" s="42">
        <v>23</v>
      </c>
      <c r="B320" s="39">
        <v>44371</v>
      </c>
      <c r="C320" s="37">
        <v>0.51875000000000004</v>
      </c>
      <c r="D320" t="s">
        <v>133</v>
      </c>
      <c r="E320" s="41" t="s">
        <v>136</v>
      </c>
      <c r="F320"/>
      <c r="G320" s="3" cm="1">
        <f t="array" ref="G32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0" s="3" t="str">
        <f>IF(ch_table[[#This Row],[Subject 1]]&lt;&gt;"House rose", "",SUMIF(ch_table[Day], ch_table[[#This Row],[Day]], ch_table[Duration]))</f>
        <v/>
      </c>
      <c r="I320" s="40">
        <f>SUM(INDEX(ch_table[Duration],1):ch_table[[#This Row],[Duration]])</f>
        <v>8.3229166666666625</v>
      </c>
      <c r="J320" s="3" cm="1">
        <f t="array" ref="J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0" s="3" t="str" cm="1">
        <f t="array" ref="K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0" s="3" t="str">
        <f>IF(ch_table[[#This Row],[Subject 1]]&lt;&gt;"House rose", "",SUMIF(ch_table[Day], ch_table[[#This Row],[Day]], ch_table[AAT]))</f>
        <v/>
      </c>
      <c r="M320" s="38">
        <f>SUM(INDEX(ch_table[AAT],1):ch_table[[#This Row],[AAT]])</f>
        <v>0.35902777777777795</v>
      </c>
    </row>
    <row r="321" spans="1:13" ht="30" x14ac:dyDescent="0.25">
      <c r="A321" s="42">
        <v>23</v>
      </c>
      <c r="B321" s="39">
        <v>44371</v>
      </c>
      <c r="C321" s="37">
        <v>0.51944444444444449</v>
      </c>
      <c r="D321" t="s">
        <v>77</v>
      </c>
      <c r="E321" s="41" t="s">
        <v>215</v>
      </c>
      <c r="F321"/>
      <c r="G321" s="3" cm="1">
        <f t="array" ref="G32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321" s="3" t="str">
        <f>IF(ch_table[[#This Row],[Subject 1]]&lt;&gt;"House rose", "",SUMIF(ch_table[Day], ch_table[[#This Row],[Day]], ch_table[Duration]))</f>
        <v/>
      </c>
      <c r="I321" s="40">
        <f>SUM(INDEX(ch_table[Duration],1):ch_table[[#This Row],[Duration]])</f>
        <v>8.326388888888884</v>
      </c>
      <c r="J321" s="3" cm="1">
        <f t="array" ref="J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1" s="3" t="str" cm="1">
        <f t="array" ref="K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1" s="3" t="str">
        <f>IF(ch_table[[#This Row],[Subject 1]]&lt;&gt;"House rose", "",SUMIF(ch_table[Day], ch_table[[#This Row],[Day]], ch_table[AAT]))</f>
        <v/>
      </c>
      <c r="M321" s="38">
        <f>SUM(INDEX(ch_table[AAT],1):ch_table[[#This Row],[AAT]])</f>
        <v>0.35902777777777795</v>
      </c>
    </row>
    <row r="322" spans="1:13" x14ac:dyDescent="0.25">
      <c r="A322" s="42">
        <v>23</v>
      </c>
      <c r="B322" s="39">
        <v>44371</v>
      </c>
      <c r="C322" s="37">
        <v>0.5229166666666667</v>
      </c>
      <c r="D322" t="s">
        <v>133</v>
      </c>
      <c r="E322" s="41" t="s">
        <v>146</v>
      </c>
      <c r="F322"/>
      <c r="G322" s="3" cm="1">
        <f t="array" ref="G32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22" s="3" t="str">
        <f>IF(ch_table[[#This Row],[Subject 1]]&lt;&gt;"House rose", "",SUMIF(ch_table[Day], ch_table[[#This Row],[Day]], ch_table[Duration]))</f>
        <v/>
      </c>
      <c r="I322" s="40">
        <f>SUM(INDEX(ch_table[Duration],1):ch_table[[#This Row],[Duration]])</f>
        <v>8.327083333333329</v>
      </c>
      <c r="J322" s="3" cm="1">
        <f t="array" ref="J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2" s="3" t="str" cm="1">
        <f t="array" ref="K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2" s="3" t="str">
        <f>IF(ch_table[[#This Row],[Subject 1]]&lt;&gt;"House rose", "",SUMIF(ch_table[Day], ch_table[[#This Row],[Day]], ch_table[AAT]))</f>
        <v/>
      </c>
      <c r="M322" s="38">
        <f>SUM(INDEX(ch_table[AAT],1):ch_table[[#This Row],[AAT]])</f>
        <v>0.35902777777777795</v>
      </c>
    </row>
    <row r="323" spans="1:13" ht="30" x14ac:dyDescent="0.25">
      <c r="A323" s="42">
        <v>23</v>
      </c>
      <c r="B323" s="39">
        <v>44371</v>
      </c>
      <c r="C323" s="37">
        <v>0.52361111111111114</v>
      </c>
      <c r="D323" t="s">
        <v>77</v>
      </c>
      <c r="E323" s="41" t="s">
        <v>215</v>
      </c>
      <c r="F323"/>
      <c r="G323" s="3" cm="1">
        <f t="array" ref="G3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323" s="3" t="str">
        <f>IF(ch_table[[#This Row],[Subject 1]]&lt;&gt;"House rose", "",SUMIF(ch_table[Day], ch_table[[#This Row],[Day]], ch_table[Duration]))</f>
        <v/>
      </c>
      <c r="I323" s="40">
        <f>SUM(INDEX(ch_table[Duration],1):ch_table[[#This Row],[Duration]])</f>
        <v>8.3548611111111075</v>
      </c>
      <c r="J323" s="3" cm="1">
        <f t="array" ref="J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3" s="3" t="str" cm="1">
        <f t="array" ref="K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3" s="3" t="str">
        <f>IF(ch_table[[#This Row],[Subject 1]]&lt;&gt;"House rose", "",SUMIF(ch_table[Day], ch_table[[#This Row],[Day]], ch_table[AAT]))</f>
        <v/>
      </c>
      <c r="M323" s="38">
        <f>SUM(INDEX(ch_table[AAT],1):ch_table[[#This Row],[AAT]])</f>
        <v>0.35902777777777795</v>
      </c>
    </row>
    <row r="324" spans="1:13" x14ac:dyDescent="0.25">
      <c r="A324" s="42">
        <v>23</v>
      </c>
      <c r="B324" s="39">
        <v>44371</v>
      </c>
      <c r="C324" s="37">
        <v>0.55138888888888893</v>
      </c>
      <c r="D324" t="s">
        <v>16</v>
      </c>
      <c r="E324" s="41"/>
      <c r="F324"/>
      <c r="G324" s="3" cm="1">
        <f t="array" ref="G32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24" s="3" t="str">
        <f>IF(ch_table[[#This Row],[Subject 1]]&lt;&gt;"House rose", "",SUMIF(ch_table[Day], ch_table[[#This Row],[Day]], ch_table[Duration]))</f>
        <v/>
      </c>
      <c r="I324" s="40">
        <f>SUM(INDEX(ch_table[Duration],1):ch_table[[#This Row],[Duration]])</f>
        <v>8.3576388888888857</v>
      </c>
      <c r="J324" s="3" cm="1">
        <f t="array" ref="J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4" s="3" t="str" cm="1">
        <f t="array" ref="K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4" s="3" t="str">
        <f>IF(ch_table[[#This Row],[Subject 1]]&lt;&gt;"House rose", "",SUMIF(ch_table[Day], ch_table[[#This Row],[Day]], ch_table[AAT]))</f>
        <v/>
      </c>
      <c r="M324" s="38">
        <f>SUM(INDEX(ch_table[AAT],1):ch_table[[#This Row],[AAT]])</f>
        <v>0.35902777777777795</v>
      </c>
    </row>
    <row r="325" spans="1:13" x14ac:dyDescent="0.25">
      <c r="A325" s="42">
        <v>23</v>
      </c>
      <c r="B325" s="39">
        <v>44371</v>
      </c>
      <c r="C325" s="37">
        <v>0.5541666666666667</v>
      </c>
      <c r="D325" t="s">
        <v>187</v>
      </c>
      <c r="E325" s="41" t="s">
        <v>216</v>
      </c>
      <c r="F325" t="s">
        <v>217</v>
      </c>
      <c r="G325" s="3" cm="1">
        <f t="array" ref="G325">IF(MIN(ROW(ch_table[[Day]:[AAT session total (cum.)]]))+ROWS(ch_table[[Day]:[AAT session total (cum.)]])-1=ROW(),"",IF(ch_table[[#This Row],[Subject 1]]="House rose","", IF(INDEX(ch_table[[#All],[Time]],ROW()+1)="","",(IF(INDEX(ch_table[[#All],[Time]],ROW()+1)&lt;ch_table[[#This Row],[Time]],INDEX(ch_table[[#All],[Time]],ROW()+1)+1,INDEX(ch_table[[#All],[Time]],ROW()+1))-ch_table[[#This Row],[Time]]))))</f>
        <v>0.15069444444444446</v>
      </c>
      <c r="H325" s="3" t="str">
        <f>IF(ch_table[[#This Row],[Subject 1]]&lt;&gt;"House rose", "",SUMIF(ch_table[Day], ch_table[[#This Row],[Day]], ch_table[Duration]))</f>
        <v/>
      </c>
      <c r="I325" s="40">
        <f>SUM(INDEX(ch_table[Duration],1):ch_table[[#This Row],[Duration]])</f>
        <v>8.5083333333333293</v>
      </c>
      <c r="J325" s="3" cm="1">
        <f t="array" ref="J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5" s="3" t="str" cm="1">
        <f t="array" ref="K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5" s="3" t="str">
        <f>IF(ch_table[[#This Row],[Subject 1]]&lt;&gt;"House rose", "",SUMIF(ch_table[Day], ch_table[[#This Row],[Day]], ch_table[AAT]))</f>
        <v/>
      </c>
      <c r="M325" s="38">
        <f>SUM(INDEX(ch_table[AAT],1):ch_table[[#This Row],[AAT]])</f>
        <v>0.35902777777777795</v>
      </c>
    </row>
    <row r="326" spans="1:13" x14ac:dyDescent="0.25">
      <c r="A326" s="42">
        <v>23</v>
      </c>
      <c r="B326" s="39">
        <v>44371</v>
      </c>
      <c r="C326" s="37">
        <v>0.70486111111111116</v>
      </c>
      <c r="D326" t="s">
        <v>21</v>
      </c>
      <c r="E326" s="41" t="s">
        <v>218</v>
      </c>
      <c r="F326"/>
      <c r="G326" s="3" cm="1">
        <f t="array" ref="G326">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326" s="3" t="str">
        <f>IF(ch_table[[#This Row],[Subject 1]]&lt;&gt;"House rose", "",SUMIF(ch_table[Day], ch_table[[#This Row],[Day]], ch_table[Duration]))</f>
        <v/>
      </c>
      <c r="I326" s="40">
        <f>SUM(INDEX(ch_table[Duration],1):ch_table[[#This Row],[Duration]])</f>
        <v>8.5305555555555515</v>
      </c>
      <c r="J326" s="3" cm="1">
        <f t="array" ref="J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6" s="3" cm="1">
        <f t="array" ref="K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326" s="3" t="str">
        <f>IF(ch_table[[#This Row],[Subject 1]]&lt;&gt;"House rose", "",SUMIF(ch_table[Day], ch_table[[#This Row],[Day]], ch_table[AAT]))</f>
        <v/>
      </c>
      <c r="M326" s="38">
        <f>SUM(INDEX(ch_table[AAT],1):ch_table[[#This Row],[AAT]])</f>
        <v>0.37777777777777788</v>
      </c>
    </row>
    <row r="327" spans="1:13" x14ac:dyDescent="0.25">
      <c r="A327" s="42">
        <v>23</v>
      </c>
      <c r="B327" s="39">
        <v>44371</v>
      </c>
      <c r="C327" s="37">
        <v>0.7270833333333333</v>
      </c>
      <c r="D327" t="s">
        <v>23</v>
      </c>
      <c r="E327" s="41"/>
      <c r="F327"/>
      <c r="G327" s="3" t="str" cm="1">
        <f t="array" ref="G327">IF(MIN(ROW(ch_table[[Day]:[AAT session total (cum.)]]))+ROWS(ch_table[[Day]:[AAT session total (cum.)]])-1=ROW(),"",IF(ch_table[[#This Row],[Subject 1]]="House rose","", IF(INDEX(ch_table[[#All],[Time]],ROW()+1)="","",(IF(INDEX(ch_table[[#All],[Time]],ROW()+1)&lt;ch_table[[#This Row],[Time]],INDEX(ch_table[[#All],[Time]],ROW()+1)+1,INDEX(ch_table[[#All],[Time]],ROW()+1))-ch_table[[#This Row],[Time]]))))</f>
        <v/>
      </c>
      <c r="H327" s="3">
        <f>IF(ch_table[[#This Row],[Subject 1]]&lt;&gt;"House rose", "",SUMIF(ch_table[Day], ch_table[[#This Row],[Day]], ch_table[Duration]))</f>
        <v>0.33124999999999999</v>
      </c>
      <c r="I327" s="40">
        <f>SUM(INDEX(ch_table[Duration],1):ch_table[[#This Row],[Duration]])</f>
        <v>8.5305555555555515</v>
      </c>
      <c r="J327" s="3" cm="1">
        <f t="array" ref="J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27" s="3" t="str" cm="1">
        <f t="array" ref="K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7" s="3">
        <f>IF(ch_table[[#This Row],[Subject 1]]&lt;&gt;"House rose", "",SUMIF(ch_table[Day], ch_table[[#This Row],[Day]], ch_table[AAT]))</f>
        <v>1.8749999999999933E-2</v>
      </c>
      <c r="M327" s="38">
        <f>SUM(INDEX(ch_table[AAT],1):ch_table[[#This Row],[AAT]])</f>
        <v>0.37777777777777788</v>
      </c>
    </row>
    <row r="328" spans="1:13" x14ac:dyDescent="0.25">
      <c r="A328" s="42">
        <v>24</v>
      </c>
      <c r="B328" s="39">
        <v>44375</v>
      </c>
      <c r="C328" s="37">
        <v>0.60416666666666663</v>
      </c>
      <c r="D328" t="s">
        <v>24</v>
      </c>
      <c r="E328" s="41"/>
      <c r="F328"/>
      <c r="G328" s="3" cm="1">
        <f t="array" ref="G32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28" s="3" t="str">
        <f>IF(ch_table[[#This Row],[Subject 1]]&lt;&gt;"House rose", "",SUMIF(ch_table[Day], ch_table[[#This Row],[Day]], ch_table[Duration]))</f>
        <v/>
      </c>
      <c r="I328" s="40">
        <f>SUM(INDEX(ch_table[Duration],1):ch_table[[#This Row],[Duration]])</f>
        <v>8.5326388888888847</v>
      </c>
      <c r="J328" s="3" cm="1">
        <f t="array" ref="J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8" s="3" t="str" cm="1">
        <f t="array" ref="K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8" s="3" t="str">
        <f>IF(ch_table[[#This Row],[Subject 1]]&lt;&gt;"House rose", "",SUMIF(ch_table[Day], ch_table[[#This Row],[Day]], ch_table[AAT]))</f>
        <v/>
      </c>
      <c r="M328" s="38">
        <f>SUM(INDEX(ch_table[AAT],1):ch_table[[#This Row],[AAT]])</f>
        <v>0.37777777777777788</v>
      </c>
    </row>
    <row r="329" spans="1:13" x14ac:dyDescent="0.25">
      <c r="A329" s="42">
        <v>24</v>
      </c>
      <c r="B329" s="39">
        <v>44375</v>
      </c>
      <c r="C329" s="37">
        <v>0.60624999999999996</v>
      </c>
      <c r="D329" t="s">
        <v>44</v>
      </c>
      <c r="E329" s="41" t="s">
        <v>45</v>
      </c>
      <c r="F329"/>
      <c r="G329" s="3" cm="1">
        <f t="array" ref="G32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329" s="3" t="str">
        <f>IF(ch_table[[#This Row],[Subject 1]]&lt;&gt;"House rose", "",SUMIF(ch_table[Day], ch_table[[#This Row],[Day]], ch_table[Duration]))</f>
        <v/>
      </c>
      <c r="I329" s="40">
        <f>SUM(INDEX(ch_table[Duration],1):ch_table[[#This Row],[Duration]])</f>
        <v>8.5611111111111065</v>
      </c>
      <c r="J329" s="3" cm="1">
        <f t="array" ref="J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29" s="3" t="str" cm="1">
        <f t="array" ref="K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29" s="3" t="str">
        <f>IF(ch_table[[#This Row],[Subject 1]]&lt;&gt;"House rose", "",SUMIF(ch_table[Day], ch_table[[#This Row],[Day]], ch_table[AAT]))</f>
        <v/>
      </c>
      <c r="M329" s="38">
        <f>SUM(INDEX(ch_table[AAT],1):ch_table[[#This Row],[AAT]])</f>
        <v>0.37777777777777788</v>
      </c>
    </row>
    <row r="330" spans="1:13" x14ac:dyDescent="0.25">
      <c r="A330" s="42">
        <v>24</v>
      </c>
      <c r="B330" s="39">
        <v>44375</v>
      </c>
      <c r="C330" s="37">
        <v>0.63472222222222219</v>
      </c>
      <c r="D330" t="s">
        <v>53</v>
      </c>
      <c r="E330" s="41" t="s">
        <v>45</v>
      </c>
      <c r="F330"/>
      <c r="G330" s="3" cm="1">
        <f t="array" ref="G330">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330" s="3" t="str">
        <f>IF(ch_table[[#This Row],[Subject 1]]&lt;&gt;"House rose", "",SUMIF(ch_table[Day], ch_table[[#This Row],[Day]], ch_table[Duration]))</f>
        <v/>
      </c>
      <c r="I330" s="40">
        <f>SUM(INDEX(ch_table[Duration],1):ch_table[[#This Row],[Duration]])</f>
        <v>8.5715277777777725</v>
      </c>
      <c r="J330" s="3" cm="1">
        <f t="array" ref="J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0" s="3" t="str" cm="1">
        <f t="array" ref="K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0" s="3" t="str">
        <f>IF(ch_table[[#This Row],[Subject 1]]&lt;&gt;"House rose", "",SUMIF(ch_table[Day], ch_table[[#This Row],[Day]], ch_table[AAT]))</f>
        <v/>
      </c>
      <c r="M330" s="38">
        <f>SUM(INDEX(ch_table[AAT],1):ch_table[[#This Row],[AAT]])</f>
        <v>0.37777777777777788</v>
      </c>
    </row>
    <row r="331" spans="1:13" x14ac:dyDescent="0.25">
      <c r="A331" s="42">
        <v>24</v>
      </c>
      <c r="B331" s="39">
        <v>44375</v>
      </c>
      <c r="C331" s="37">
        <v>0.64513888888888893</v>
      </c>
      <c r="D331" t="s">
        <v>16</v>
      </c>
      <c r="E331" s="41"/>
      <c r="F331"/>
      <c r="G331" s="3" cm="1">
        <f t="array" ref="G33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31" s="3" t="str">
        <f>IF(ch_table[[#This Row],[Subject 1]]&lt;&gt;"House rose", "",SUMIF(ch_table[Day], ch_table[[#This Row],[Day]], ch_table[Duration]))</f>
        <v/>
      </c>
      <c r="I331" s="40">
        <f>SUM(INDEX(ch_table[Duration],1):ch_table[[#This Row],[Duration]])</f>
        <v>8.5743055555555507</v>
      </c>
      <c r="J331" s="3" cm="1">
        <f t="array" ref="J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1" s="3" t="str" cm="1">
        <f t="array" ref="K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1" s="3" t="str">
        <f>IF(ch_table[[#This Row],[Subject 1]]&lt;&gt;"House rose", "",SUMIF(ch_table[Day], ch_table[[#This Row],[Day]], ch_table[AAT]))</f>
        <v/>
      </c>
      <c r="M331" s="38">
        <f>SUM(INDEX(ch_table[AAT],1):ch_table[[#This Row],[AAT]])</f>
        <v>0.37777777777777788</v>
      </c>
    </row>
    <row r="332" spans="1:13" ht="45" x14ac:dyDescent="0.25">
      <c r="A332" s="42">
        <v>24</v>
      </c>
      <c r="B332" s="39">
        <v>44375</v>
      </c>
      <c r="C332" s="37">
        <v>0.6479166666666667</v>
      </c>
      <c r="D332" t="s">
        <v>27</v>
      </c>
      <c r="E332" s="41" t="s">
        <v>219</v>
      </c>
      <c r="F332"/>
      <c r="G332" s="3" cm="1">
        <f t="array" ref="G332">IF(MIN(ROW(ch_table[[Day]:[AAT session total (cum.)]]))+ROWS(ch_table[[Day]:[AAT session total (cum.)]])-1=ROW(),"",IF(ch_table[[#This Row],[Subject 1]]="House rose","", IF(INDEX(ch_table[[#All],[Time]],ROW()+1)="","",(IF(INDEX(ch_table[[#All],[Time]],ROW()+1)&lt;ch_table[[#This Row],[Time]],INDEX(ch_table[[#All],[Time]],ROW()+1)+1,INDEX(ch_table[[#All],[Time]],ROW()+1))-ch_table[[#This Row],[Time]]))))</f>
        <v>2.3611111111111027E-2</v>
      </c>
      <c r="H332" s="3" t="str">
        <f>IF(ch_table[[#This Row],[Subject 1]]&lt;&gt;"House rose", "",SUMIF(ch_table[Day], ch_table[[#This Row],[Day]], ch_table[Duration]))</f>
        <v/>
      </c>
      <c r="I332" s="40">
        <f>SUM(INDEX(ch_table[Duration],1):ch_table[[#This Row],[Duration]])</f>
        <v>8.5979166666666611</v>
      </c>
      <c r="J332" s="3" cm="1">
        <f t="array" ref="J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2" s="3" t="str" cm="1">
        <f t="array" ref="K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2" s="3" t="str">
        <f>IF(ch_table[[#This Row],[Subject 1]]&lt;&gt;"House rose", "",SUMIF(ch_table[Day], ch_table[[#This Row],[Day]], ch_table[AAT]))</f>
        <v/>
      </c>
      <c r="M332" s="38">
        <f>SUM(INDEX(ch_table[AAT],1):ch_table[[#This Row],[AAT]])</f>
        <v>0.37777777777777788</v>
      </c>
    </row>
    <row r="333" spans="1:13" x14ac:dyDescent="0.25">
      <c r="A333" s="42">
        <v>24</v>
      </c>
      <c r="B333" s="39">
        <v>44375</v>
      </c>
      <c r="C333" s="37">
        <v>0.67152777777777772</v>
      </c>
      <c r="D333" t="s">
        <v>16</v>
      </c>
      <c r="E333" s="41"/>
      <c r="F333"/>
      <c r="G333" s="3" cm="1">
        <f t="array" ref="G333">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333" s="3" t="str">
        <f>IF(ch_table[[#This Row],[Subject 1]]&lt;&gt;"House rose", "",SUMIF(ch_table[Day], ch_table[[#This Row],[Day]], ch_table[Duration]))</f>
        <v/>
      </c>
      <c r="I333" s="40">
        <f>SUM(INDEX(ch_table[Duration],1):ch_table[[#This Row],[Duration]])</f>
        <v>8.6006944444444393</v>
      </c>
      <c r="J333" s="3" cm="1">
        <f t="array" ref="J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3" s="3" t="str" cm="1">
        <f t="array" ref="K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3" s="3" t="str">
        <f>IF(ch_table[[#This Row],[Subject 1]]&lt;&gt;"House rose", "",SUMIF(ch_table[Day], ch_table[[#This Row],[Day]], ch_table[AAT]))</f>
        <v/>
      </c>
      <c r="M333" s="38">
        <f>SUM(INDEX(ch_table[AAT],1):ch_table[[#This Row],[AAT]])</f>
        <v>0.37777777777777788</v>
      </c>
    </row>
    <row r="334" spans="1:13" ht="45" x14ac:dyDescent="0.25">
      <c r="A334" s="42">
        <v>24</v>
      </c>
      <c r="B334" s="39">
        <v>44375</v>
      </c>
      <c r="C334" s="37">
        <v>0.6743055555555556</v>
      </c>
      <c r="D334" t="s">
        <v>27</v>
      </c>
      <c r="E334" s="41" t="s">
        <v>220</v>
      </c>
      <c r="F334"/>
      <c r="G334" s="3" cm="1">
        <f t="array" ref="G334">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334" s="3" t="str">
        <f>IF(ch_table[[#This Row],[Subject 1]]&lt;&gt;"House rose", "",SUMIF(ch_table[Day], ch_table[[#This Row],[Day]], ch_table[Duration]))</f>
        <v/>
      </c>
      <c r="I334" s="40">
        <f>SUM(INDEX(ch_table[Duration],1):ch_table[[#This Row],[Duration]])</f>
        <v>8.6312499999999943</v>
      </c>
      <c r="J334" s="3" cm="1">
        <f t="array" ref="J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4" s="3" t="str" cm="1">
        <f t="array" ref="K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4" s="3" t="str">
        <f>IF(ch_table[[#This Row],[Subject 1]]&lt;&gt;"House rose", "",SUMIF(ch_table[Day], ch_table[[#This Row],[Day]], ch_table[AAT]))</f>
        <v/>
      </c>
      <c r="M334" s="38">
        <f>SUM(INDEX(ch_table[AAT],1):ch_table[[#This Row],[AAT]])</f>
        <v>0.37777777777777788</v>
      </c>
    </row>
    <row r="335" spans="1:13" x14ac:dyDescent="0.25">
      <c r="A335" s="42">
        <v>24</v>
      </c>
      <c r="B335" s="39">
        <v>44375</v>
      </c>
      <c r="C335" s="37">
        <v>0.70486111111111116</v>
      </c>
      <c r="D335" t="s">
        <v>16</v>
      </c>
      <c r="E335" s="41"/>
      <c r="F335"/>
      <c r="G335" s="3" cm="1">
        <f t="array" ref="G3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35" s="3" t="str">
        <f>IF(ch_table[[#This Row],[Subject 1]]&lt;&gt;"House rose", "",SUMIF(ch_table[Day], ch_table[[#This Row],[Day]], ch_table[Duration]))</f>
        <v/>
      </c>
      <c r="I335" s="40">
        <f>SUM(INDEX(ch_table[Duration],1):ch_table[[#This Row],[Duration]])</f>
        <v>8.6340277777777725</v>
      </c>
      <c r="J335" s="3" cm="1">
        <f t="array" ref="J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5" s="3" t="str" cm="1">
        <f t="array" ref="K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5" s="3" t="str">
        <f>IF(ch_table[[#This Row],[Subject 1]]&lt;&gt;"House rose", "",SUMIF(ch_table[Day], ch_table[[#This Row],[Day]], ch_table[AAT]))</f>
        <v/>
      </c>
      <c r="M335" s="38">
        <f>SUM(INDEX(ch_table[AAT],1):ch_table[[#This Row],[AAT]])</f>
        <v>0.37777777777777788</v>
      </c>
    </row>
    <row r="336" spans="1:13" ht="30" x14ac:dyDescent="0.25">
      <c r="A336" s="42">
        <v>24</v>
      </c>
      <c r="B336" s="39">
        <v>44375</v>
      </c>
      <c r="C336" s="37">
        <v>0.70763888888888893</v>
      </c>
      <c r="D336" t="s">
        <v>29</v>
      </c>
      <c r="E336" s="41" t="s">
        <v>221</v>
      </c>
      <c r="F336"/>
      <c r="G336" s="3" cm="1">
        <f t="array" ref="G336">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336" s="3" t="str">
        <f>IF(ch_table[[#This Row],[Subject 1]]&lt;&gt;"House rose", "",SUMIF(ch_table[Day], ch_table[[#This Row],[Day]], ch_table[Duration]))</f>
        <v/>
      </c>
      <c r="I336" s="40">
        <f>SUM(INDEX(ch_table[Duration],1):ch_table[[#This Row],[Duration]])</f>
        <v>8.6749999999999954</v>
      </c>
      <c r="J336" s="3" cm="1">
        <f t="array" ref="J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6" s="3" t="str" cm="1">
        <f t="array" ref="K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6" s="3" t="str">
        <f>IF(ch_table[[#This Row],[Subject 1]]&lt;&gt;"House rose", "",SUMIF(ch_table[Day], ch_table[[#This Row],[Day]], ch_table[AAT]))</f>
        <v/>
      </c>
      <c r="M336" s="38">
        <f>SUM(INDEX(ch_table[AAT],1):ch_table[[#This Row],[AAT]])</f>
        <v>0.37777777777777788</v>
      </c>
    </row>
    <row r="337" spans="1:13" ht="30" x14ac:dyDescent="0.25">
      <c r="A337" s="42">
        <v>24</v>
      </c>
      <c r="B337" s="39">
        <v>44375</v>
      </c>
      <c r="C337" s="37">
        <v>0.74861111111111112</v>
      </c>
      <c r="D337" t="s">
        <v>92</v>
      </c>
      <c r="E337" s="41" t="s">
        <v>222</v>
      </c>
      <c r="F337"/>
      <c r="G337" s="3" cm="1">
        <f t="array" ref="G33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37" s="3" t="str">
        <f>IF(ch_table[[#This Row],[Subject 1]]&lt;&gt;"House rose", "",SUMIF(ch_table[Day], ch_table[[#This Row],[Day]], ch_table[Duration]))</f>
        <v/>
      </c>
      <c r="I337" s="40">
        <f>SUM(INDEX(ch_table[Duration],1):ch_table[[#This Row],[Duration]])</f>
        <v>8.6756944444444404</v>
      </c>
      <c r="J337" s="3" cm="1">
        <f t="array" ref="J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7" s="3" t="str" cm="1">
        <f t="array" ref="K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7" s="3" t="str">
        <f>IF(ch_table[[#This Row],[Subject 1]]&lt;&gt;"House rose", "",SUMIF(ch_table[Day], ch_table[[#This Row],[Day]], ch_table[AAT]))</f>
        <v/>
      </c>
      <c r="M337" s="38">
        <f>SUM(INDEX(ch_table[AAT],1):ch_table[[#This Row],[AAT]])</f>
        <v>0.37777777777777788</v>
      </c>
    </row>
    <row r="338" spans="1:13" x14ac:dyDescent="0.25">
      <c r="A338" s="42">
        <v>24</v>
      </c>
      <c r="B338" s="39">
        <v>44375</v>
      </c>
      <c r="C338" s="37">
        <v>0.74930555555555556</v>
      </c>
      <c r="D338" t="s">
        <v>16</v>
      </c>
      <c r="E338" s="41"/>
      <c r="F338"/>
      <c r="G338" s="3" cm="1">
        <f t="array" ref="G33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38" s="3" t="str">
        <f>IF(ch_table[[#This Row],[Subject 1]]&lt;&gt;"House rose", "",SUMIF(ch_table[Day], ch_table[[#This Row],[Day]], ch_table[Duration]))</f>
        <v/>
      </c>
      <c r="I338" s="40">
        <f>SUM(INDEX(ch_table[Duration],1):ch_table[[#This Row],[Duration]])</f>
        <v>8.6777777777777736</v>
      </c>
      <c r="J338" s="3" cm="1">
        <f t="array" ref="J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8" s="3" t="str" cm="1">
        <f t="array" ref="K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8" s="3" t="str">
        <f>IF(ch_table[[#This Row],[Subject 1]]&lt;&gt;"House rose", "",SUMIF(ch_table[Day], ch_table[[#This Row],[Day]], ch_table[AAT]))</f>
        <v/>
      </c>
      <c r="M338" s="38">
        <f>SUM(INDEX(ch_table[AAT],1):ch_table[[#This Row],[AAT]])</f>
        <v>0.37777777777777788</v>
      </c>
    </row>
    <row r="339" spans="1:13" ht="30" x14ac:dyDescent="0.25">
      <c r="A339" s="42">
        <v>24</v>
      </c>
      <c r="B339" s="39">
        <v>44375</v>
      </c>
      <c r="C339" s="37">
        <v>0.75138888888888888</v>
      </c>
      <c r="D339" t="s">
        <v>123</v>
      </c>
      <c r="E339" s="41" t="s">
        <v>223</v>
      </c>
      <c r="F339" t="s">
        <v>159</v>
      </c>
      <c r="G339" s="3" cm="1">
        <f t="array" ref="G339">IF(MIN(ROW(ch_table[[Day]:[AAT session total (cum.)]]))+ROWS(ch_table[[Day]:[AAT session total (cum.)]])-1=ROW(),"",IF(ch_table[[#This Row],[Subject 1]]="House rose","", IF(INDEX(ch_table[[#All],[Time]],ROW()+1)="","",(IF(INDEX(ch_table[[#All],[Time]],ROW()+1)&lt;ch_table[[#This Row],[Time]],INDEX(ch_table[[#All],[Time]],ROW()+1)+1,INDEX(ch_table[[#All],[Time]],ROW()+1))-ch_table[[#This Row],[Time]]))))</f>
        <v>5.4166666666666696E-2</v>
      </c>
      <c r="H339" s="3" t="str">
        <f>IF(ch_table[[#This Row],[Subject 1]]&lt;&gt;"House rose", "",SUMIF(ch_table[Day], ch_table[[#This Row],[Day]], ch_table[Duration]))</f>
        <v/>
      </c>
      <c r="I339" s="40">
        <f>SUM(INDEX(ch_table[Duration],1):ch_table[[#This Row],[Duration]])</f>
        <v>8.7319444444444407</v>
      </c>
      <c r="J339" s="3" cm="1">
        <f t="array" ref="J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39" s="3" t="str" cm="1">
        <f t="array" ref="K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39" s="3" t="str">
        <f>IF(ch_table[[#This Row],[Subject 1]]&lt;&gt;"House rose", "",SUMIF(ch_table[Day], ch_table[[#This Row],[Day]], ch_table[AAT]))</f>
        <v/>
      </c>
      <c r="M339" s="38">
        <f>SUM(INDEX(ch_table[AAT],1):ch_table[[#This Row],[AAT]])</f>
        <v>0.37777777777777788</v>
      </c>
    </row>
    <row r="340" spans="1:13" x14ac:dyDescent="0.25">
      <c r="A340" s="42">
        <v>24</v>
      </c>
      <c r="B340" s="39">
        <v>44375</v>
      </c>
      <c r="C340" s="37">
        <v>0.80555555555555558</v>
      </c>
      <c r="D340" t="s">
        <v>16</v>
      </c>
      <c r="E340" s="41"/>
      <c r="F340"/>
      <c r="G340" s="3" cm="1">
        <f t="array" ref="G34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40" s="3" t="str">
        <f>IF(ch_table[[#This Row],[Subject 1]]&lt;&gt;"House rose", "",SUMIF(ch_table[Day], ch_table[[#This Row],[Day]], ch_table[Duration]))</f>
        <v/>
      </c>
      <c r="I340" s="40">
        <f>SUM(INDEX(ch_table[Duration],1):ch_table[[#This Row],[Duration]])</f>
        <v>8.733333333333329</v>
      </c>
      <c r="J340" s="3" cm="1">
        <f t="array" ref="J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0" s="3" t="str" cm="1">
        <f t="array" ref="K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0" s="3" t="str">
        <f>IF(ch_table[[#This Row],[Subject 1]]&lt;&gt;"House rose", "",SUMIF(ch_table[Day], ch_table[[#This Row],[Day]], ch_table[AAT]))</f>
        <v/>
      </c>
      <c r="M340" s="38">
        <f>SUM(INDEX(ch_table[AAT],1):ch_table[[#This Row],[AAT]])</f>
        <v>0.37777777777777788</v>
      </c>
    </row>
    <row r="341" spans="1:13" x14ac:dyDescent="0.25">
      <c r="A341" s="42">
        <v>24</v>
      </c>
      <c r="B341" s="39">
        <v>44375</v>
      </c>
      <c r="C341" s="37">
        <v>0.80694444444444446</v>
      </c>
      <c r="D341" t="s">
        <v>125</v>
      </c>
      <c r="E341" s="41" t="s">
        <v>224</v>
      </c>
      <c r="F341"/>
      <c r="G341" s="3" cm="1">
        <f t="array" ref="G341">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341" s="3" t="str">
        <f>IF(ch_table[[#This Row],[Subject 1]]&lt;&gt;"House rose", "",SUMIF(ch_table[Day], ch_table[[#This Row],[Day]], ch_table[Duration]))</f>
        <v/>
      </c>
      <c r="I341" s="40">
        <f>SUM(INDEX(ch_table[Duration],1):ch_table[[#This Row],[Duration]])</f>
        <v>8.7388888888888836</v>
      </c>
      <c r="J341" s="3" cm="1">
        <f t="array" ref="J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1" s="3" t="str" cm="1">
        <f t="array" ref="K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1" s="3" t="str">
        <f>IF(ch_table[[#This Row],[Subject 1]]&lt;&gt;"House rose", "",SUMIF(ch_table[Day], ch_table[[#This Row],[Day]], ch_table[AAT]))</f>
        <v/>
      </c>
      <c r="M341" s="38">
        <f>SUM(INDEX(ch_table[AAT],1):ch_table[[#This Row],[AAT]])</f>
        <v>0.37777777777777788</v>
      </c>
    </row>
    <row r="342" spans="1:13" x14ac:dyDescent="0.25">
      <c r="A342" s="42">
        <v>24</v>
      </c>
      <c r="B342" s="39">
        <v>44375</v>
      </c>
      <c r="C342" s="37">
        <v>0.8125</v>
      </c>
      <c r="D342" t="s">
        <v>125</v>
      </c>
      <c r="E342" s="41" t="s">
        <v>225</v>
      </c>
      <c r="F342"/>
      <c r="G342" s="3" cm="1">
        <f t="array" ref="G342">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342" s="3" t="str">
        <f>IF(ch_table[[#This Row],[Subject 1]]&lt;&gt;"House rose", "",SUMIF(ch_table[Day], ch_table[[#This Row],[Day]], ch_table[Duration]))</f>
        <v/>
      </c>
      <c r="I342" s="40">
        <f>SUM(INDEX(ch_table[Duration],1):ch_table[[#This Row],[Duration]])</f>
        <v>8.743749999999995</v>
      </c>
      <c r="J342" s="3" cm="1">
        <f t="array" ref="J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2" s="3" t="str" cm="1">
        <f t="array" ref="K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2" s="3" t="str">
        <f>IF(ch_table[[#This Row],[Subject 1]]&lt;&gt;"House rose", "",SUMIF(ch_table[Day], ch_table[[#This Row],[Day]], ch_table[AAT]))</f>
        <v/>
      </c>
      <c r="M342" s="38">
        <f>SUM(INDEX(ch_table[AAT],1):ch_table[[#This Row],[AAT]])</f>
        <v>0.37777777777777788</v>
      </c>
    </row>
    <row r="343" spans="1:13" ht="30" x14ac:dyDescent="0.25">
      <c r="A343" s="42">
        <v>24</v>
      </c>
      <c r="B343" s="39">
        <v>44375</v>
      </c>
      <c r="C343" s="37">
        <v>0.81736111111111109</v>
      </c>
      <c r="D343" t="s">
        <v>21</v>
      </c>
      <c r="E343" s="41" t="s">
        <v>226</v>
      </c>
      <c r="F343"/>
      <c r="G343" s="3" cm="1">
        <f t="array" ref="G343">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343" s="3" t="str">
        <f>IF(ch_table[[#This Row],[Subject 1]]&lt;&gt;"House rose", "",SUMIF(ch_table[Day], ch_table[[#This Row],[Day]], ch_table[Duration]))</f>
        <v/>
      </c>
      <c r="I343" s="40">
        <f>SUM(INDEX(ch_table[Duration],1):ch_table[[#This Row],[Duration]])</f>
        <v>8.7652777777777722</v>
      </c>
      <c r="J343" s="3" cm="1">
        <f t="array" ref="J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3" s="3" t="str" cm="1">
        <f t="array" ref="K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3" s="3" t="str">
        <f>IF(ch_table[[#This Row],[Subject 1]]&lt;&gt;"House rose", "",SUMIF(ch_table[Day], ch_table[[#This Row],[Day]], ch_table[AAT]))</f>
        <v/>
      </c>
      <c r="M343" s="38">
        <f>SUM(INDEX(ch_table[AAT],1):ch_table[[#This Row],[AAT]])</f>
        <v>0.37777777777777788</v>
      </c>
    </row>
    <row r="344" spans="1:13" x14ac:dyDescent="0.25">
      <c r="A344" s="42">
        <v>24</v>
      </c>
      <c r="B344" s="39">
        <v>44375</v>
      </c>
      <c r="C344" s="37">
        <v>0.83888888888888891</v>
      </c>
      <c r="D344" t="s">
        <v>23</v>
      </c>
      <c r="E344" s="41"/>
      <c r="F344"/>
      <c r="G344" s="3" t="str" cm="1">
        <f t="array" ref="G344">IF(MIN(ROW(ch_table[[Day]:[AAT session total (cum.)]]))+ROWS(ch_table[[Day]:[AAT session total (cum.)]])-1=ROW(),"",IF(ch_table[[#This Row],[Subject 1]]="House rose","", IF(INDEX(ch_table[[#All],[Time]],ROW()+1)="","",(IF(INDEX(ch_table[[#All],[Time]],ROW()+1)&lt;ch_table[[#This Row],[Time]],INDEX(ch_table[[#All],[Time]],ROW()+1)+1,INDEX(ch_table[[#All],[Time]],ROW()+1))-ch_table[[#This Row],[Time]]))))</f>
        <v/>
      </c>
      <c r="H344" s="3">
        <f>IF(ch_table[[#This Row],[Subject 1]]&lt;&gt;"House rose", "",SUMIF(ch_table[Day], ch_table[[#This Row],[Day]], ch_table[Duration]))</f>
        <v>0.23472222222222228</v>
      </c>
      <c r="I344" s="40">
        <f>SUM(INDEX(ch_table[Duration],1):ch_table[[#This Row],[Duration]])</f>
        <v>8.7652777777777722</v>
      </c>
      <c r="J344" s="3" cm="1">
        <f t="array" ref="J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44" s="3" t="str" cm="1">
        <f t="array" ref="K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4" s="3">
        <f>IF(ch_table[[#This Row],[Subject 1]]&lt;&gt;"House rose", "",SUMIF(ch_table[Day], ch_table[[#This Row],[Day]], ch_table[AAT]))</f>
        <v>0</v>
      </c>
      <c r="M344" s="38">
        <f>SUM(INDEX(ch_table[AAT],1):ch_table[[#This Row],[AAT]])</f>
        <v>0.37777777777777788</v>
      </c>
    </row>
    <row r="345" spans="1:13" x14ac:dyDescent="0.25">
      <c r="A345" s="42">
        <v>25</v>
      </c>
      <c r="B345" s="39">
        <v>44376</v>
      </c>
      <c r="C345" s="37">
        <v>0.47916666666666669</v>
      </c>
      <c r="D345" t="s">
        <v>24</v>
      </c>
      <c r="E345" s="41"/>
      <c r="F345"/>
      <c r="G345" s="3" cm="1">
        <f t="array" ref="G34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45" s="3" t="str">
        <f>IF(ch_table[[#This Row],[Subject 1]]&lt;&gt;"House rose", "",SUMIF(ch_table[Day], ch_table[[#This Row],[Day]], ch_table[Duration]))</f>
        <v/>
      </c>
      <c r="I345" s="40">
        <f>SUM(INDEX(ch_table[Duration],1):ch_table[[#This Row],[Duration]])</f>
        <v>8.7673611111111054</v>
      </c>
      <c r="J345" s="3" cm="1">
        <f t="array" ref="J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45" s="3" t="str" cm="1">
        <f t="array" ref="K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5" s="3" t="str">
        <f>IF(ch_table[[#This Row],[Subject 1]]&lt;&gt;"House rose", "",SUMIF(ch_table[Day], ch_table[[#This Row],[Day]], ch_table[AAT]))</f>
        <v/>
      </c>
      <c r="M345" s="38">
        <f>SUM(INDEX(ch_table[AAT],1):ch_table[[#This Row],[AAT]])</f>
        <v>0.37777777777777788</v>
      </c>
    </row>
    <row r="346" spans="1:13" x14ac:dyDescent="0.25">
      <c r="A346" s="42">
        <v>25</v>
      </c>
      <c r="B346" s="39">
        <v>44376</v>
      </c>
      <c r="C346" s="37">
        <v>0.48125000000000001</v>
      </c>
      <c r="D346" t="s">
        <v>44</v>
      </c>
      <c r="E346" s="41" t="s">
        <v>52</v>
      </c>
      <c r="F346"/>
      <c r="G346" s="3" cm="1">
        <f t="array" ref="G346">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346" s="3" t="str">
        <f>IF(ch_table[[#This Row],[Subject 1]]&lt;&gt;"House rose", "",SUMIF(ch_table[Day], ch_table[[#This Row],[Day]], ch_table[Duration]))</f>
        <v/>
      </c>
      <c r="I346" s="40">
        <f>SUM(INDEX(ch_table[Duration],1):ch_table[[#This Row],[Duration]])</f>
        <v>8.7972222222222172</v>
      </c>
      <c r="J346" s="3" cm="1">
        <f t="array" ref="J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46" s="3" t="str" cm="1">
        <f t="array" ref="K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6" s="3" t="str">
        <f>IF(ch_table[[#This Row],[Subject 1]]&lt;&gt;"House rose", "",SUMIF(ch_table[Day], ch_table[[#This Row],[Day]], ch_table[AAT]))</f>
        <v/>
      </c>
      <c r="M346" s="38">
        <f>SUM(INDEX(ch_table[AAT],1):ch_table[[#This Row],[AAT]])</f>
        <v>0.37777777777777788</v>
      </c>
    </row>
    <row r="347" spans="1:13" x14ac:dyDescent="0.25">
      <c r="A347" s="42">
        <v>25</v>
      </c>
      <c r="B347" s="39">
        <v>44376</v>
      </c>
      <c r="C347" s="37">
        <v>0.51111111111111107</v>
      </c>
      <c r="D347" t="s">
        <v>53</v>
      </c>
      <c r="E347" s="41" t="s">
        <v>52</v>
      </c>
      <c r="F347"/>
      <c r="G347" s="3" cm="1">
        <f t="array" ref="G347">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347" s="3" t="str">
        <f>IF(ch_table[[#This Row],[Subject 1]]&lt;&gt;"House rose", "",SUMIF(ch_table[Day], ch_table[[#This Row],[Day]], ch_table[Duration]))</f>
        <v/>
      </c>
      <c r="I347" s="40">
        <f>SUM(INDEX(ch_table[Duration],1):ch_table[[#This Row],[Duration]])</f>
        <v>8.8090277777777732</v>
      </c>
      <c r="J347" s="3" cm="1">
        <f t="array" ref="J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47" s="3" t="str" cm="1">
        <f t="array" ref="K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7" s="3" t="str">
        <f>IF(ch_table[[#This Row],[Subject 1]]&lt;&gt;"House rose", "",SUMIF(ch_table[Day], ch_table[[#This Row],[Day]], ch_table[AAT]))</f>
        <v/>
      </c>
      <c r="M347" s="38">
        <f>SUM(INDEX(ch_table[AAT],1):ch_table[[#This Row],[AAT]])</f>
        <v>0.37777777777777788</v>
      </c>
    </row>
    <row r="348" spans="1:13" x14ac:dyDescent="0.25">
      <c r="A348" s="42">
        <v>25</v>
      </c>
      <c r="B348" s="39">
        <v>44376</v>
      </c>
      <c r="C348" s="37">
        <v>0.5229166666666667</v>
      </c>
      <c r="D348" t="s">
        <v>16</v>
      </c>
      <c r="E348" s="41"/>
      <c r="F348"/>
      <c r="G348" s="3" cm="1">
        <f t="array" ref="G34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48" s="3" t="str">
        <f>IF(ch_table[[#This Row],[Subject 1]]&lt;&gt;"House rose", "",SUMIF(ch_table[Day], ch_table[[#This Row],[Day]], ch_table[Duration]))</f>
        <v/>
      </c>
      <c r="I348" s="40">
        <f>SUM(INDEX(ch_table[Duration],1):ch_table[[#This Row],[Duration]])</f>
        <v>8.8118055555555515</v>
      </c>
      <c r="J348" s="3" cm="1">
        <f t="array" ref="J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48" s="3" t="str" cm="1">
        <f t="array" ref="K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8" s="3" t="str">
        <f>IF(ch_table[[#This Row],[Subject 1]]&lt;&gt;"House rose", "",SUMIF(ch_table[Day], ch_table[[#This Row],[Day]], ch_table[AAT]))</f>
        <v/>
      </c>
      <c r="M348" s="38">
        <f>SUM(INDEX(ch_table[AAT],1):ch_table[[#This Row],[AAT]])</f>
        <v>0.37777777777777788</v>
      </c>
    </row>
    <row r="349" spans="1:13" ht="45" x14ac:dyDescent="0.25">
      <c r="A349" s="42">
        <v>25</v>
      </c>
      <c r="B349" s="39">
        <v>44376</v>
      </c>
      <c r="C349" s="37">
        <v>0.52569444444444446</v>
      </c>
      <c r="D349" t="s">
        <v>27</v>
      </c>
      <c r="E349" s="41" t="s">
        <v>227</v>
      </c>
      <c r="F349"/>
      <c r="G349" s="3" cm="1">
        <f t="array" ref="G349">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349" s="3" t="str">
        <f>IF(ch_table[[#This Row],[Subject 1]]&lt;&gt;"House rose", "",SUMIF(ch_table[Day], ch_table[[#This Row],[Day]], ch_table[Duration]))</f>
        <v/>
      </c>
      <c r="I349" s="40">
        <f>SUM(INDEX(ch_table[Duration],1):ch_table[[#This Row],[Duration]])</f>
        <v>8.8437499999999964</v>
      </c>
      <c r="J349" s="3" cm="1">
        <f t="array" ref="J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49" s="3" t="str" cm="1">
        <f t="array" ref="K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49" s="3" t="str">
        <f>IF(ch_table[[#This Row],[Subject 1]]&lt;&gt;"House rose", "",SUMIF(ch_table[Day], ch_table[[#This Row],[Day]], ch_table[AAT]))</f>
        <v/>
      </c>
      <c r="M349" s="38">
        <f>SUM(INDEX(ch_table[AAT],1):ch_table[[#This Row],[AAT]])</f>
        <v>0.37777777777777788</v>
      </c>
    </row>
    <row r="350" spans="1:13" x14ac:dyDescent="0.25">
      <c r="A350" s="42">
        <v>25</v>
      </c>
      <c r="B350" s="39">
        <v>44376</v>
      </c>
      <c r="C350" s="37">
        <v>0.55763888888888891</v>
      </c>
      <c r="D350" t="s">
        <v>16</v>
      </c>
      <c r="E350" s="41"/>
      <c r="F350"/>
      <c r="G350" s="3" cm="1">
        <f t="array" ref="G350">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350" s="3" t="str">
        <f>IF(ch_table[[#This Row],[Subject 1]]&lt;&gt;"House rose", "",SUMIF(ch_table[Day], ch_table[[#This Row],[Day]], ch_table[Duration]))</f>
        <v/>
      </c>
      <c r="I350" s="40">
        <f>SUM(INDEX(ch_table[Duration],1):ch_table[[#This Row],[Duration]])</f>
        <v>8.8472222222222179</v>
      </c>
      <c r="J350" s="3" cm="1">
        <f t="array" ref="J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0" s="3" t="str" cm="1">
        <f t="array" ref="K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0" s="3" t="str">
        <f>IF(ch_table[[#This Row],[Subject 1]]&lt;&gt;"House rose", "",SUMIF(ch_table[Day], ch_table[[#This Row],[Day]], ch_table[AAT]))</f>
        <v/>
      </c>
      <c r="M350" s="38">
        <f>SUM(INDEX(ch_table[AAT],1):ch_table[[#This Row],[AAT]])</f>
        <v>0.37777777777777788</v>
      </c>
    </row>
    <row r="351" spans="1:13" ht="30" x14ac:dyDescent="0.25">
      <c r="A351" s="42">
        <v>25</v>
      </c>
      <c r="B351" s="39">
        <v>44376</v>
      </c>
      <c r="C351" s="37">
        <v>0.56111111111111112</v>
      </c>
      <c r="D351" t="s">
        <v>27</v>
      </c>
      <c r="E351" s="41" t="s">
        <v>228</v>
      </c>
      <c r="F351"/>
      <c r="G351" s="3" cm="1">
        <f t="array" ref="G351">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351" s="3" t="str">
        <f>IF(ch_table[[#This Row],[Subject 1]]&lt;&gt;"House rose", "",SUMIF(ch_table[Day], ch_table[[#This Row],[Day]], ch_table[Duration]))</f>
        <v/>
      </c>
      <c r="I351" s="40">
        <f>SUM(INDEX(ch_table[Duration],1):ch_table[[#This Row],[Duration]])</f>
        <v>8.8923611111111072</v>
      </c>
      <c r="J351" s="3" cm="1">
        <f t="array" ref="J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1" s="3" t="str" cm="1">
        <f t="array" ref="K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1" s="3" t="str">
        <f>IF(ch_table[[#This Row],[Subject 1]]&lt;&gt;"House rose", "",SUMIF(ch_table[Day], ch_table[[#This Row],[Day]], ch_table[AAT]))</f>
        <v/>
      </c>
      <c r="M351" s="38">
        <f>SUM(INDEX(ch_table[AAT],1):ch_table[[#This Row],[AAT]])</f>
        <v>0.37777777777777788</v>
      </c>
    </row>
    <row r="352" spans="1:13" x14ac:dyDescent="0.25">
      <c r="A352" s="42">
        <v>25</v>
      </c>
      <c r="B352" s="39">
        <v>44376</v>
      </c>
      <c r="C352" s="37">
        <v>0.60624999999999996</v>
      </c>
      <c r="D352" t="s">
        <v>16</v>
      </c>
      <c r="E352" s="41"/>
      <c r="F352"/>
      <c r="G352" s="3" cm="1">
        <f t="array" ref="G352">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352" s="3" t="str">
        <f>IF(ch_table[[#This Row],[Subject 1]]&lt;&gt;"House rose", "",SUMIF(ch_table[Day], ch_table[[#This Row],[Day]], ch_table[Duration]))</f>
        <v/>
      </c>
      <c r="I352" s="40">
        <f>SUM(INDEX(ch_table[Duration],1):ch_table[[#This Row],[Duration]])</f>
        <v>8.8965277777777736</v>
      </c>
      <c r="J352" s="3" cm="1">
        <f t="array" ref="J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2" s="3" t="str" cm="1">
        <f t="array" ref="K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2" s="3" t="str">
        <f>IF(ch_table[[#This Row],[Subject 1]]&lt;&gt;"House rose", "",SUMIF(ch_table[Day], ch_table[[#This Row],[Day]], ch_table[AAT]))</f>
        <v/>
      </c>
      <c r="M352" s="38">
        <f>SUM(INDEX(ch_table[AAT],1):ch_table[[#This Row],[AAT]])</f>
        <v>0.37777777777777788</v>
      </c>
    </row>
    <row r="353" spans="1:13" ht="45" x14ac:dyDescent="0.25">
      <c r="A353" s="42">
        <v>25</v>
      </c>
      <c r="B353" s="39">
        <v>44376</v>
      </c>
      <c r="C353" s="37">
        <v>0.61041666666666672</v>
      </c>
      <c r="D353" t="s">
        <v>27</v>
      </c>
      <c r="E353" s="41" t="s">
        <v>229</v>
      </c>
      <c r="F353"/>
      <c r="G353" s="3" cm="1">
        <f t="array" ref="G353">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353" s="3" t="str">
        <f>IF(ch_table[[#This Row],[Subject 1]]&lt;&gt;"House rose", "",SUMIF(ch_table[Day], ch_table[[#This Row],[Day]], ch_table[Duration]))</f>
        <v/>
      </c>
      <c r="I353" s="40">
        <f>SUM(INDEX(ch_table[Duration],1):ch_table[[#This Row],[Duration]])</f>
        <v>8.9236111111111072</v>
      </c>
      <c r="J353" s="3" cm="1">
        <f t="array" ref="J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3" s="3" t="str" cm="1">
        <f t="array" ref="K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3" s="3" t="str">
        <f>IF(ch_table[[#This Row],[Subject 1]]&lt;&gt;"House rose", "",SUMIF(ch_table[Day], ch_table[[#This Row],[Day]], ch_table[AAT]))</f>
        <v/>
      </c>
      <c r="M353" s="38">
        <f>SUM(INDEX(ch_table[AAT],1):ch_table[[#This Row],[AAT]])</f>
        <v>0.37777777777777788</v>
      </c>
    </row>
    <row r="354" spans="1:13" x14ac:dyDescent="0.25">
      <c r="A354" s="42">
        <v>25</v>
      </c>
      <c r="B354" s="39">
        <v>44376</v>
      </c>
      <c r="C354" s="37">
        <v>0.63749999999999996</v>
      </c>
      <c r="D354" t="s">
        <v>16</v>
      </c>
      <c r="E354" s="41"/>
      <c r="F354"/>
      <c r="G354" s="3" cm="1">
        <f t="array" ref="G35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54" s="3" t="str">
        <f>IF(ch_table[[#This Row],[Subject 1]]&lt;&gt;"House rose", "",SUMIF(ch_table[Day], ch_table[[#This Row],[Day]], ch_table[Duration]))</f>
        <v/>
      </c>
      <c r="I354" s="40">
        <f>SUM(INDEX(ch_table[Duration],1):ch_table[[#This Row],[Duration]])</f>
        <v>8.9256944444444404</v>
      </c>
      <c r="J354" s="3" cm="1">
        <f t="array" ref="J3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4" s="3" t="str" cm="1">
        <f t="array" ref="K3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4" s="3" t="str">
        <f>IF(ch_table[[#This Row],[Subject 1]]&lt;&gt;"House rose", "",SUMIF(ch_table[Day], ch_table[[#This Row],[Day]], ch_table[AAT]))</f>
        <v/>
      </c>
      <c r="M354" s="38">
        <f>SUM(INDEX(ch_table[AAT],1):ch_table[[#This Row],[AAT]])</f>
        <v>0.37777777777777788</v>
      </c>
    </row>
    <row r="355" spans="1:13" x14ac:dyDescent="0.25">
      <c r="A355" s="42">
        <v>25</v>
      </c>
      <c r="B355" s="39">
        <v>44376</v>
      </c>
      <c r="C355" s="37">
        <v>0.63958333333333328</v>
      </c>
      <c r="D355" t="s">
        <v>230</v>
      </c>
      <c r="E355" s="41" t="s">
        <v>231</v>
      </c>
      <c r="F355"/>
      <c r="G355" s="3" cm="1">
        <f t="array" ref="G355">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355" s="3" t="str">
        <f>IF(ch_table[[#This Row],[Subject 1]]&lt;&gt;"House rose", "",SUMIF(ch_table[Day], ch_table[[#This Row],[Day]], ch_table[Duration]))</f>
        <v/>
      </c>
      <c r="I355" s="40">
        <f>SUM(INDEX(ch_table[Duration],1):ch_table[[#This Row],[Duration]])</f>
        <v>8.932638888888885</v>
      </c>
      <c r="J355" s="3" cm="1">
        <f t="array" ref="J3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5" s="3" t="str" cm="1">
        <f t="array" ref="K3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5" s="3" t="str">
        <f>IF(ch_table[[#This Row],[Subject 1]]&lt;&gt;"House rose", "",SUMIF(ch_table[Day], ch_table[[#This Row],[Day]], ch_table[AAT]))</f>
        <v/>
      </c>
      <c r="M355" s="38">
        <f>SUM(INDEX(ch_table[AAT],1):ch_table[[#This Row],[AAT]])</f>
        <v>0.37777777777777788</v>
      </c>
    </row>
    <row r="356" spans="1:13" x14ac:dyDescent="0.25">
      <c r="A356" s="42">
        <v>25</v>
      </c>
      <c r="B356" s="39">
        <v>44376</v>
      </c>
      <c r="C356" s="37">
        <v>0.64652777777777781</v>
      </c>
      <c r="D356" t="s">
        <v>232</v>
      </c>
      <c r="E356" s="41" t="s">
        <v>233</v>
      </c>
      <c r="F356"/>
      <c r="G356" s="3" cm="1">
        <f t="array" ref="G356">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356" s="3" t="str">
        <f>IF(ch_table[[#This Row],[Subject 1]]&lt;&gt;"House rose", "",SUMIF(ch_table[Day], ch_table[[#This Row],[Day]], ch_table[Duration]))</f>
        <v/>
      </c>
      <c r="I356" s="40">
        <f>SUM(INDEX(ch_table[Duration],1):ch_table[[#This Row],[Duration]])</f>
        <v>8.9680555555555515</v>
      </c>
      <c r="J356" s="3" cm="1">
        <f t="array" ref="J3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6" s="3" t="str" cm="1">
        <f t="array" ref="K3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6" s="3" t="str">
        <f>IF(ch_table[[#This Row],[Subject 1]]&lt;&gt;"House rose", "",SUMIF(ch_table[Day], ch_table[[#This Row],[Day]], ch_table[AAT]))</f>
        <v/>
      </c>
      <c r="M356" s="38">
        <f>SUM(INDEX(ch_table[AAT],1):ch_table[[#This Row],[AAT]])</f>
        <v>0.37777777777777788</v>
      </c>
    </row>
    <row r="357" spans="1:13" x14ac:dyDescent="0.25">
      <c r="A357" s="42">
        <v>25</v>
      </c>
      <c r="B357" s="39">
        <v>44376</v>
      </c>
      <c r="C357" s="37">
        <v>0.68194444444444446</v>
      </c>
      <c r="D357" t="s">
        <v>133</v>
      </c>
      <c r="E357" s="41" t="s">
        <v>234</v>
      </c>
      <c r="F357"/>
      <c r="G357" s="3" cm="1">
        <f t="array" ref="G35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57" s="3" t="str">
        <f>IF(ch_table[[#This Row],[Subject 1]]&lt;&gt;"House rose", "",SUMIF(ch_table[Day], ch_table[[#This Row],[Day]], ch_table[Duration]))</f>
        <v/>
      </c>
      <c r="I357" s="40">
        <f>SUM(INDEX(ch_table[Duration],1):ch_table[[#This Row],[Duration]])</f>
        <v>8.9687499999999964</v>
      </c>
      <c r="J357" s="3" cm="1">
        <f t="array" ref="J3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7" s="3" t="str" cm="1">
        <f t="array" ref="K3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7" s="3" t="str">
        <f>IF(ch_table[[#This Row],[Subject 1]]&lt;&gt;"House rose", "",SUMIF(ch_table[Day], ch_table[[#This Row],[Day]], ch_table[AAT]))</f>
        <v/>
      </c>
      <c r="M357" s="38">
        <f>SUM(INDEX(ch_table[AAT],1):ch_table[[#This Row],[AAT]])</f>
        <v>0.37777777777777788</v>
      </c>
    </row>
    <row r="358" spans="1:13" x14ac:dyDescent="0.25">
      <c r="A358" s="42">
        <v>25</v>
      </c>
      <c r="B358" s="39">
        <v>44376</v>
      </c>
      <c r="C358" s="37">
        <v>0.68263888888888891</v>
      </c>
      <c r="D358" t="s">
        <v>232</v>
      </c>
      <c r="E358" s="41" t="s">
        <v>235</v>
      </c>
      <c r="F358"/>
      <c r="G358" s="3" cm="1">
        <f t="array" ref="G358">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358" s="3" t="str">
        <f>IF(ch_table[[#This Row],[Subject 1]]&lt;&gt;"House rose", "",SUMIF(ch_table[Day], ch_table[[#This Row],[Day]], ch_table[Duration]))</f>
        <v/>
      </c>
      <c r="I358" s="40">
        <f>SUM(INDEX(ch_table[Duration],1):ch_table[[#This Row],[Duration]])</f>
        <v>9.0006944444444414</v>
      </c>
      <c r="J358" s="3" cm="1">
        <f t="array" ref="J3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8" s="3" t="str" cm="1">
        <f t="array" ref="K3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8" s="3" t="str">
        <f>IF(ch_table[[#This Row],[Subject 1]]&lt;&gt;"House rose", "",SUMIF(ch_table[Day], ch_table[[#This Row],[Day]], ch_table[AAT]))</f>
        <v/>
      </c>
      <c r="M358" s="38">
        <f>SUM(INDEX(ch_table[AAT],1):ch_table[[#This Row],[AAT]])</f>
        <v>0.37777777777777788</v>
      </c>
    </row>
    <row r="359" spans="1:13" x14ac:dyDescent="0.25">
      <c r="A359" s="42">
        <v>25</v>
      </c>
      <c r="B359" s="39">
        <v>44376</v>
      </c>
      <c r="C359" s="37">
        <v>0.71458333333333335</v>
      </c>
      <c r="D359" t="s">
        <v>16</v>
      </c>
      <c r="E359" s="41"/>
      <c r="F359"/>
      <c r="G359" s="3" cm="1">
        <f t="array" ref="G35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59" s="3" t="str">
        <f>IF(ch_table[[#This Row],[Subject 1]]&lt;&gt;"House rose", "",SUMIF(ch_table[Day], ch_table[[#This Row],[Day]], ch_table[Duration]))</f>
        <v/>
      </c>
      <c r="I359" s="40">
        <f>SUM(INDEX(ch_table[Duration],1):ch_table[[#This Row],[Duration]])</f>
        <v>9.0020833333333297</v>
      </c>
      <c r="J359" s="3" cm="1">
        <f t="array" ref="J3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59" s="3" t="str" cm="1">
        <f t="array" ref="K3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59" s="3" t="str">
        <f>IF(ch_table[[#This Row],[Subject 1]]&lt;&gt;"House rose", "",SUMIF(ch_table[Day], ch_table[[#This Row],[Day]], ch_table[AAT]))</f>
        <v/>
      </c>
      <c r="M359" s="38">
        <f>SUM(INDEX(ch_table[AAT],1):ch_table[[#This Row],[AAT]])</f>
        <v>0.37777777777777788</v>
      </c>
    </row>
    <row r="360" spans="1:13" ht="30" x14ac:dyDescent="0.25">
      <c r="A360" s="42">
        <v>25</v>
      </c>
      <c r="B360" s="39">
        <v>44376</v>
      </c>
      <c r="C360" s="37">
        <v>0.71597222222222223</v>
      </c>
      <c r="D360" t="s">
        <v>232</v>
      </c>
      <c r="E360" s="41" t="s">
        <v>236</v>
      </c>
      <c r="F360"/>
      <c r="G360" s="3" cm="1">
        <f t="array" ref="G360">IF(MIN(ROW(ch_table[[Day]:[AAT session total (cum.)]]))+ROWS(ch_table[[Day]:[AAT session total (cum.)]])-1=ROW(),"",IF(ch_table[[#This Row],[Subject 1]]="House rose","", IF(INDEX(ch_table[[#All],[Time]],ROW()+1)="","",(IF(INDEX(ch_table[[#All],[Time]],ROW()+1)&lt;ch_table[[#This Row],[Time]],INDEX(ch_table[[#All],[Time]],ROW()+1)+1,INDEX(ch_table[[#All],[Time]],ROW()+1))-ch_table[[#This Row],[Time]]))))</f>
        <v>7.638888888888884E-2</v>
      </c>
      <c r="H360" s="3" t="str">
        <f>IF(ch_table[[#This Row],[Subject 1]]&lt;&gt;"House rose", "",SUMIF(ch_table[Day], ch_table[[#This Row],[Day]], ch_table[Duration]))</f>
        <v/>
      </c>
      <c r="I360" s="40">
        <f>SUM(INDEX(ch_table[Duration],1):ch_table[[#This Row],[Duration]])</f>
        <v>9.0784722222222189</v>
      </c>
      <c r="J360" s="3" cm="1">
        <f t="array" ref="J3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0" s="3" cm="1">
        <f t="array" ref="K3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60" s="3" t="str">
        <f>IF(ch_table[[#This Row],[Subject 1]]&lt;&gt;"House rose", "",SUMIF(ch_table[Day], ch_table[[#This Row],[Day]], ch_table[AAT]))</f>
        <v/>
      </c>
      <c r="M360" s="38">
        <f>SUM(INDEX(ch_table[AAT],1):ch_table[[#This Row],[AAT]])</f>
        <v>0.37847222222222232</v>
      </c>
    </row>
    <row r="361" spans="1:13" x14ac:dyDescent="0.25">
      <c r="A361" s="42">
        <v>25</v>
      </c>
      <c r="B361" s="39">
        <v>44376</v>
      </c>
      <c r="C361" s="37">
        <v>0.79236111111111107</v>
      </c>
      <c r="D361" t="s">
        <v>21</v>
      </c>
      <c r="E361" s="41" t="s">
        <v>237</v>
      </c>
      <c r="F361"/>
      <c r="G361" s="3" cm="1">
        <f t="array" ref="G36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361" s="3" t="str">
        <f>IF(ch_table[[#This Row],[Subject 1]]&lt;&gt;"House rose", "",SUMIF(ch_table[Day], ch_table[[#This Row],[Day]], ch_table[Duration]))</f>
        <v/>
      </c>
      <c r="I361" s="40">
        <f>SUM(INDEX(ch_table[Duration],1):ch_table[[#This Row],[Duration]])</f>
        <v>9.0993055555555529</v>
      </c>
      <c r="J361" s="3" cm="1">
        <f t="array" ref="J3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1" s="3" cm="1">
        <f t="array" ref="K3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361" s="3" t="str">
        <f>IF(ch_table[[#This Row],[Subject 1]]&lt;&gt;"House rose", "",SUMIF(ch_table[Day], ch_table[[#This Row],[Day]], ch_table[AAT]))</f>
        <v/>
      </c>
      <c r="M361" s="38">
        <f>SUM(INDEX(ch_table[AAT],1):ch_table[[#This Row],[AAT]])</f>
        <v>0.39930555555555569</v>
      </c>
    </row>
    <row r="362" spans="1:13" x14ac:dyDescent="0.25">
      <c r="A362" s="42">
        <v>25</v>
      </c>
      <c r="B362" s="39">
        <v>44376</v>
      </c>
      <c r="C362" s="37">
        <v>0.81319444444444444</v>
      </c>
      <c r="D362" t="s">
        <v>23</v>
      </c>
      <c r="E362" s="41"/>
      <c r="F362"/>
      <c r="G362" s="3" t="str" cm="1">
        <f t="array" ref="G362">IF(MIN(ROW(ch_table[[Day]:[AAT session total (cum.)]]))+ROWS(ch_table[[Day]:[AAT session total (cum.)]])-1=ROW(),"",IF(ch_table[[#This Row],[Subject 1]]="House rose","", IF(INDEX(ch_table[[#All],[Time]],ROW()+1)="","",(IF(INDEX(ch_table[[#All],[Time]],ROW()+1)&lt;ch_table[[#This Row],[Time]],INDEX(ch_table[[#All],[Time]],ROW()+1)+1,INDEX(ch_table[[#All],[Time]],ROW()+1))-ch_table[[#This Row],[Time]]))))</f>
        <v/>
      </c>
      <c r="H362" s="3">
        <f>IF(ch_table[[#This Row],[Subject 1]]&lt;&gt;"House rose", "",SUMIF(ch_table[Day], ch_table[[#This Row],[Day]], ch_table[Duration]))</f>
        <v>0.33402777777777776</v>
      </c>
      <c r="I362" s="40">
        <f>SUM(INDEX(ch_table[Duration],1):ch_table[[#This Row],[Duration]])</f>
        <v>9.0993055555555529</v>
      </c>
      <c r="J362" s="3" cm="1">
        <f t="array" ref="J3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2" s="3" t="str" cm="1">
        <f t="array" ref="K3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2" s="3">
        <f>IF(ch_table[[#This Row],[Subject 1]]&lt;&gt;"House rose", "",SUMIF(ch_table[Day], ch_table[[#This Row],[Day]], ch_table[AAT]))</f>
        <v>2.1527777777777812E-2</v>
      </c>
      <c r="M362" s="38">
        <f>SUM(INDEX(ch_table[AAT],1):ch_table[[#This Row],[AAT]])</f>
        <v>0.39930555555555569</v>
      </c>
    </row>
    <row r="363" spans="1:13" x14ac:dyDescent="0.25">
      <c r="A363" s="42">
        <v>26</v>
      </c>
      <c r="B363" s="39">
        <v>44377</v>
      </c>
      <c r="C363" s="37">
        <v>0.47916666666666669</v>
      </c>
      <c r="D363" t="s">
        <v>24</v>
      </c>
      <c r="E363" s="41"/>
      <c r="F363"/>
      <c r="G363" s="3" cm="1">
        <f t="array" ref="G36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63" s="3" t="str">
        <f>IF(ch_table[[#This Row],[Subject 1]]&lt;&gt;"House rose", "",SUMIF(ch_table[Day], ch_table[[#This Row],[Day]], ch_table[Duration]))</f>
        <v/>
      </c>
      <c r="I363" s="40">
        <f>SUM(INDEX(ch_table[Duration],1):ch_table[[#This Row],[Duration]])</f>
        <v>9.1013888888888861</v>
      </c>
      <c r="J363" s="3" cm="1">
        <f t="array" ref="J3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3" s="3" t="str" cm="1">
        <f t="array" ref="K3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3" s="3" t="str">
        <f>IF(ch_table[[#This Row],[Subject 1]]&lt;&gt;"House rose", "",SUMIF(ch_table[Day], ch_table[[#This Row],[Day]], ch_table[AAT]))</f>
        <v/>
      </c>
      <c r="M363" s="38">
        <f>SUM(INDEX(ch_table[AAT],1):ch_table[[#This Row],[AAT]])</f>
        <v>0.39930555555555569</v>
      </c>
    </row>
    <row r="364" spans="1:13" x14ac:dyDescent="0.25">
      <c r="A364" s="42">
        <v>26</v>
      </c>
      <c r="B364" s="39">
        <v>44377</v>
      </c>
      <c r="C364" s="37">
        <v>0.48125000000000001</v>
      </c>
      <c r="D364" t="s">
        <v>17</v>
      </c>
      <c r="E364" s="41" t="s">
        <v>238</v>
      </c>
      <c r="F364" t="s">
        <v>15</v>
      </c>
      <c r="G364" s="3" cm="1">
        <f t="array" ref="G364">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364" s="3" t="str">
        <f>IF(ch_table[[#This Row],[Subject 1]]&lt;&gt;"House rose", "",SUMIF(ch_table[Day], ch_table[[#This Row],[Day]], ch_table[Duration]))</f>
        <v/>
      </c>
      <c r="I364" s="40">
        <f>SUM(INDEX(ch_table[Duration],1):ch_table[[#This Row],[Duration]])</f>
        <v>9.1020833333333311</v>
      </c>
      <c r="J364" s="3" cm="1">
        <f t="array" ref="J3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4" s="3" t="str" cm="1">
        <f t="array" ref="K3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4" s="3" t="str">
        <f>IF(ch_table[[#This Row],[Subject 1]]&lt;&gt;"House rose", "",SUMIF(ch_table[Day], ch_table[[#This Row],[Day]], ch_table[AAT]))</f>
        <v/>
      </c>
      <c r="M364" s="38">
        <f>SUM(INDEX(ch_table[AAT],1):ch_table[[#This Row],[AAT]])</f>
        <v>0.39930555555555569</v>
      </c>
    </row>
    <row r="365" spans="1:13" x14ac:dyDescent="0.25">
      <c r="A365" s="42">
        <v>26</v>
      </c>
      <c r="B365" s="39">
        <v>44377</v>
      </c>
      <c r="C365" s="37">
        <v>0.48194444444444451</v>
      </c>
      <c r="D365" t="s">
        <v>44</v>
      </c>
      <c r="E365" s="41" t="s">
        <v>239</v>
      </c>
      <c r="F365"/>
      <c r="G365" s="3" cm="1">
        <f t="array" ref="G365">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365" s="3" t="str">
        <f>IF(ch_table[[#This Row],[Subject 1]]&lt;&gt;"House rose", "",SUMIF(ch_table[Day], ch_table[[#This Row],[Day]], ch_table[Duration]))</f>
        <v/>
      </c>
      <c r="I365" s="40">
        <f>SUM(INDEX(ch_table[Duration],1):ch_table[[#This Row],[Duration]])</f>
        <v>9.1208333333333318</v>
      </c>
      <c r="J365" s="3" cm="1">
        <f t="array" ref="J3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5" s="3" t="str" cm="1">
        <f t="array" ref="K3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5" s="3" t="str">
        <f>IF(ch_table[[#This Row],[Subject 1]]&lt;&gt;"House rose", "",SUMIF(ch_table[Day], ch_table[[#This Row],[Day]], ch_table[AAT]))</f>
        <v/>
      </c>
      <c r="M365" s="38">
        <f>SUM(INDEX(ch_table[AAT],1):ch_table[[#This Row],[AAT]])</f>
        <v>0.39930555555555569</v>
      </c>
    </row>
    <row r="366" spans="1:13" x14ac:dyDescent="0.25">
      <c r="A366" s="42">
        <v>26</v>
      </c>
      <c r="B366" s="39">
        <v>44377</v>
      </c>
      <c r="C366" s="37">
        <v>0.50069444444444444</v>
      </c>
      <c r="D366" t="s">
        <v>17</v>
      </c>
      <c r="E366" s="41" t="s">
        <v>240</v>
      </c>
      <c r="F366" t="s">
        <v>15</v>
      </c>
      <c r="G366" s="3" cm="1">
        <f t="array" ref="G36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66" s="3" t="str">
        <f>IF(ch_table[[#This Row],[Subject 1]]&lt;&gt;"House rose", "",SUMIF(ch_table[Day], ch_table[[#This Row],[Day]], ch_table[Duration]))</f>
        <v/>
      </c>
      <c r="I366" s="40">
        <f>SUM(INDEX(ch_table[Duration],1):ch_table[[#This Row],[Duration]])</f>
        <v>9.12222222222222</v>
      </c>
      <c r="J366" s="3" cm="1">
        <f t="array" ref="J3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6" s="3" t="str" cm="1">
        <f t="array" ref="K3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6" s="3" t="str">
        <f>IF(ch_table[[#This Row],[Subject 1]]&lt;&gt;"House rose", "",SUMIF(ch_table[Day], ch_table[[#This Row],[Day]], ch_table[AAT]))</f>
        <v/>
      </c>
      <c r="M366" s="38">
        <f>SUM(INDEX(ch_table[AAT],1):ch_table[[#This Row],[AAT]])</f>
        <v>0.39930555555555569</v>
      </c>
    </row>
    <row r="367" spans="1:13" x14ac:dyDescent="0.25">
      <c r="A367" s="42">
        <v>26</v>
      </c>
      <c r="B367" s="39">
        <v>44377</v>
      </c>
      <c r="C367" s="37">
        <v>0.50208333333333333</v>
      </c>
      <c r="D367" t="s">
        <v>44</v>
      </c>
      <c r="E367" s="41" t="s">
        <v>65</v>
      </c>
      <c r="F367"/>
      <c r="G367" s="3" cm="1">
        <f t="array" ref="G367">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367" s="3" t="str">
        <f>IF(ch_table[[#This Row],[Subject 1]]&lt;&gt;"House rose", "",SUMIF(ch_table[Day], ch_table[[#This Row],[Day]], ch_table[Duration]))</f>
        <v/>
      </c>
      <c r="I367" s="40">
        <f>SUM(INDEX(ch_table[Duration],1):ch_table[[#This Row],[Duration]])</f>
        <v>9.1465277777777754</v>
      </c>
      <c r="J367" s="3" cm="1">
        <f t="array" ref="J3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7" s="3" t="str" cm="1">
        <f t="array" ref="K3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7" s="3" t="str">
        <f>IF(ch_table[[#This Row],[Subject 1]]&lt;&gt;"House rose", "",SUMIF(ch_table[Day], ch_table[[#This Row],[Day]], ch_table[AAT]))</f>
        <v/>
      </c>
      <c r="M367" s="38">
        <f>SUM(INDEX(ch_table[AAT],1):ch_table[[#This Row],[AAT]])</f>
        <v>0.39930555555555569</v>
      </c>
    </row>
    <row r="368" spans="1:13" x14ac:dyDescent="0.25">
      <c r="A368" s="42">
        <v>26</v>
      </c>
      <c r="B368" s="39">
        <v>44377</v>
      </c>
      <c r="C368" s="37">
        <v>0.52638888888888891</v>
      </c>
      <c r="D368" t="s">
        <v>16</v>
      </c>
      <c r="E368" s="41"/>
      <c r="F368"/>
      <c r="G368" s="3" cm="1">
        <f t="array" ref="G36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368" s="3" t="str">
        <f>IF(ch_table[[#This Row],[Subject 1]]&lt;&gt;"House rose", "",SUMIF(ch_table[Day], ch_table[[#This Row],[Day]], ch_table[Duration]))</f>
        <v/>
      </c>
      <c r="I368" s="40">
        <f>SUM(INDEX(ch_table[Duration],1):ch_table[[#This Row],[Duration]])</f>
        <v>9.1493055555555536</v>
      </c>
      <c r="J368" s="3" cm="1">
        <f t="array" ref="J3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8" s="3" t="str" cm="1">
        <f t="array" ref="K3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8" s="3" t="str">
        <f>IF(ch_table[[#This Row],[Subject 1]]&lt;&gt;"House rose", "",SUMIF(ch_table[Day], ch_table[[#This Row],[Day]], ch_table[AAT]))</f>
        <v/>
      </c>
      <c r="M368" s="38">
        <f>SUM(INDEX(ch_table[AAT],1):ch_table[[#This Row],[AAT]])</f>
        <v>0.39930555555555569</v>
      </c>
    </row>
    <row r="369" spans="1:13" ht="45" x14ac:dyDescent="0.25">
      <c r="A369" s="42">
        <v>26</v>
      </c>
      <c r="B369" s="39">
        <v>44377</v>
      </c>
      <c r="C369" s="37">
        <v>0.52916666666666667</v>
      </c>
      <c r="D369" t="s">
        <v>27</v>
      </c>
      <c r="E369" s="41" t="s">
        <v>241</v>
      </c>
      <c r="F369"/>
      <c r="G369" s="3" cm="1">
        <f t="array" ref="G369">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369" s="3" t="str">
        <f>IF(ch_table[[#This Row],[Subject 1]]&lt;&gt;"House rose", "",SUMIF(ch_table[Day], ch_table[[#This Row],[Day]], ch_table[Duration]))</f>
        <v/>
      </c>
      <c r="I369" s="40">
        <f>SUM(INDEX(ch_table[Duration],1):ch_table[[#This Row],[Duration]])</f>
        <v>9.1881944444444432</v>
      </c>
      <c r="J369" s="3" cm="1">
        <f t="array" ref="J3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69" s="3" t="str" cm="1">
        <f t="array" ref="K3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69" s="3" t="str">
        <f>IF(ch_table[[#This Row],[Subject 1]]&lt;&gt;"House rose", "",SUMIF(ch_table[Day], ch_table[[#This Row],[Day]], ch_table[AAT]))</f>
        <v/>
      </c>
      <c r="M369" s="38">
        <f>SUM(INDEX(ch_table[AAT],1):ch_table[[#This Row],[AAT]])</f>
        <v>0.39930555555555569</v>
      </c>
    </row>
    <row r="370" spans="1:13" ht="30" x14ac:dyDescent="0.25">
      <c r="A370" s="42">
        <v>26</v>
      </c>
      <c r="B370" s="39">
        <v>44377</v>
      </c>
      <c r="C370" s="37">
        <v>0.56805555555555554</v>
      </c>
      <c r="D370" t="s">
        <v>92</v>
      </c>
      <c r="E370" s="41" t="s">
        <v>242</v>
      </c>
      <c r="F370"/>
      <c r="G370" s="3" cm="1">
        <f t="array" ref="G37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70" s="3" t="str">
        <f>IF(ch_table[[#This Row],[Subject 1]]&lt;&gt;"House rose", "",SUMIF(ch_table[Day], ch_table[[#This Row],[Day]], ch_table[Duration]))</f>
        <v/>
      </c>
      <c r="I370" s="40">
        <f>SUM(INDEX(ch_table[Duration],1):ch_table[[#This Row],[Duration]])</f>
        <v>9.1902777777777764</v>
      </c>
      <c r="J370" s="3" cm="1">
        <f t="array" ref="J3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0" s="3" t="str" cm="1">
        <f t="array" ref="K3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0" s="3" t="str">
        <f>IF(ch_table[[#This Row],[Subject 1]]&lt;&gt;"House rose", "",SUMIF(ch_table[Day], ch_table[[#This Row],[Day]], ch_table[AAT]))</f>
        <v/>
      </c>
      <c r="M370" s="38">
        <f>SUM(INDEX(ch_table[AAT],1):ch_table[[#This Row],[AAT]])</f>
        <v>0.39930555555555569</v>
      </c>
    </row>
    <row r="371" spans="1:13" x14ac:dyDescent="0.25">
      <c r="A371" s="42">
        <v>26</v>
      </c>
      <c r="B371" s="39">
        <v>44377</v>
      </c>
      <c r="C371" s="37">
        <v>0.57013888888888886</v>
      </c>
      <c r="D371" t="s">
        <v>16</v>
      </c>
      <c r="E371" s="41"/>
      <c r="F371"/>
      <c r="G371" s="3" cm="1">
        <f t="array" ref="G37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71" s="3" t="str">
        <f>IF(ch_table[[#This Row],[Subject 1]]&lt;&gt;"House rose", "",SUMIF(ch_table[Day], ch_table[[#This Row],[Day]], ch_table[Duration]))</f>
        <v/>
      </c>
      <c r="I371" s="40">
        <f>SUM(INDEX(ch_table[Duration],1):ch_table[[#This Row],[Duration]])</f>
        <v>9.1923611111111097</v>
      </c>
      <c r="J371" s="3" cm="1">
        <f t="array" ref="J3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1" s="3" t="str" cm="1">
        <f t="array" ref="K3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1" s="3" t="str">
        <f>IF(ch_table[[#This Row],[Subject 1]]&lt;&gt;"House rose", "",SUMIF(ch_table[Day], ch_table[[#This Row],[Day]], ch_table[AAT]))</f>
        <v/>
      </c>
      <c r="M371" s="38">
        <f>SUM(INDEX(ch_table[AAT],1):ch_table[[#This Row],[AAT]])</f>
        <v>0.39930555555555569</v>
      </c>
    </row>
    <row r="372" spans="1:13" x14ac:dyDescent="0.25">
      <c r="A372" s="42">
        <v>26</v>
      </c>
      <c r="B372" s="39">
        <v>44377</v>
      </c>
      <c r="C372" s="37">
        <v>0.57222222222222219</v>
      </c>
      <c r="D372" t="s">
        <v>230</v>
      </c>
      <c r="E372" s="41" t="s">
        <v>243</v>
      </c>
      <c r="F372"/>
      <c r="G372" s="3" cm="1">
        <f t="array" ref="G372">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372" s="3" t="str">
        <f>IF(ch_table[[#This Row],[Subject 1]]&lt;&gt;"House rose", "",SUMIF(ch_table[Day], ch_table[[#This Row],[Day]], ch_table[Duration]))</f>
        <v/>
      </c>
      <c r="I372" s="40">
        <f>SUM(INDEX(ch_table[Duration],1):ch_table[[#This Row],[Duration]])</f>
        <v>9.1993055555555543</v>
      </c>
      <c r="J372" s="3" cm="1">
        <f t="array" ref="J3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2" s="3" t="str" cm="1">
        <f t="array" ref="K3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2" s="3" t="str">
        <f>IF(ch_table[[#This Row],[Subject 1]]&lt;&gt;"House rose", "",SUMIF(ch_table[Day], ch_table[[#This Row],[Day]], ch_table[AAT]))</f>
        <v/>
      </c>
      <c r="M372" s="38">
        <f>SUM(INDEX(ch_table[AAT],1):ch_table[[#This Row],[AAT]])</f>
        <v>0.39930555555555569</v>
      </c>
    </row>
    <row r="373" spans="1:13" ht="30" x14ac:dyDescent="0.25">
      <c r="A373" s="42">
        <v>26</v>
      </c>
      <c r="B373" s="39">
        <v>44377</v>
      </c>
      <c r="C373" s="37">
        <v>0.57916666666666672</v>
      </c>
      <c r="D373" t="s">
        <v>232</v>
      </c>
      <c r="E373" s="41" t="s">
        <v>244</v>
      </c>
      <c r="F373"/>
      <c r="G373" s="3" cm="1">
        <f t="array" ref="G373">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373" s="3" t="str">
        <f>IF(ch_table[[#This Row],[Subject 1]]&lt;&gt;"House rose", "",SUMIF(ch_table[Day], ch_table[[#This Row],[Day]], ch_table[Duration]))</f>
        <v/>
      </c>
      <c r="I373" s="40">
        <f>SUM(INDEX(ch_table[Duration],1):ch_table[[#This Row],[Duration]])</f>
        <v>9.2048611111111107</v>
      </c>
      <c r="J373" s="3" cm="1">
        <f t="array" ref="J3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3" s="3" t="str" cm="1">
        <f t="array" ref="K3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3" s="3" t="str">
        <f>IF(ch_table[[#This Row],[Subject 1]]&lt;&gt;"House rose", "",SUMIF(ch_table[Day], ch_table[[#This Row],[Day]], ch_table[AAT]))</f>
        <v/>
      </c>
      <c r="M373" s="38">
        <f>SUM(INDEX(ch_table[AAT],1):ch_table[[#This Row],[AAT]])</f>
        <v>0.39930555555555569</v>
      </c>
    </row>
    <row r="374" spans="1:13" x14ac:dyDescent="0.25">
      <c r="A374" s="42">
        <v>26</v>
      </c>
      <c r="B374" s="39">
        <v>44377</v>
      </c>
      <c r="C374" s="37">
        <v>0.58472222222222225</v>
      </c>
      <c r="D374" t="s">
        <v>133</v>
      </c>
      <c r="E374" s="41" t="s">
        <v>245</v>
      </c>
      <c r="F374"/>
      <c r="G374" s="3" cm="1">
        <f t="array" ref="G37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74" s="3" t="str">
        <f>IF(ch_table[[#This Row],[Subject 1]]&lt;&gt;"House rose", "",SUMIF(ch_table[Day], ch_table[[#This Row],[Day]], ch_table[Duration]))</f>
        <v/>
      </c>
      <c r="I374" s="40">
        <f>SUM(INDEX(ch_table[Duration],1):ch_table[[#This Row],[Duration]])</f>
        <v>9.2055555555555557</v>
      </c>
      <c r="J374" s="3" cm="1">
        <f t="array" ref="J3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4" s="3" t="str" cm="1">
        <f t="array" ref="K3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4" s="3" t="str">
        <f>IF(ch_table[[#This Row],[Subject 1]]&lt;&gt;"House rose", "",SUMIF(ch_table[Day], ch_table[[#This Row],[Day]], ch_table[AAT]))</f>
        <v/>
      </c>
      <c r="M374" s="38">
        <f>SUM(INDEX(ch_table[AAT],1):ch_table[[#This Row],[AAT]])</f>
        <v>0.39930555555555569</v>
      </c>
    </row>
    <row r="375" spans="1:13" ht="30" x14ac:dyDescent="0.25">
      <c r="A375" s="42">
        <v>26</v>
      </c>
      <c r="B375" s="39">
        <v>44377</v>
      </c>
      <c r="C375" s="37">
        <v>0.5854166666666667</v>
      </c>
      <c r="D375" t="s">
        <v>232</v>
      </c>
      <c r="E375" s="41" t="s">
        <v>246</v>
      </c>
      <c r="F375"/>
      <c r="G375" s="3" cm="1">
        <f t="array" ref="G375">IF(MIN(ROW(ch_table[[Day]:[AAT session total (cum.)]]))+ROWS(ch_table[[Day]:[AAT session total (cum.)]])-1=ROW(),"",IF(ch_table[[#This Row],[Subject 1]]="House rose","", IF(INDEX(ch_table[[#All],[Time]],ROW()+1)="","",(IF(INDEX(ch_table[[#All],[Time]],ROW()+1)&lt;ch_table[[#This Row],[Time]],INDEX(ch_table[[#All],[Time]],ROW()+1)+1,INDEX(ch_table[[#All],[Time]],ROW()+1))-ch_table[[#This Row],[Time]]))))</f>
        <v>0.15416666666666667</v>
      </c>
      <c r="H375" s="3" t="str">
        <f>IF(ch_table[[#This Row],[Subject 1]]&lt;&gt;"House rose", "",SUMIF(ch_table[Day], ch_table[[#This Row],[Day]], ch_table[Duration]))</f>
        <v/>
      </c>
      <c r="I375" s="40">
        <f>SUM(INDEX(ch_table[Duration],1):ch_table[[#This Row],[Duration]])</f>
        <v>9.3597222222222225</v>
      </c>
      <c r="J375" s="3" cm="1">
        <f t="array" ref="J3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5" s="3" t="str" cm="1">
        <f t="array" ref="K3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5" s="3" t="str">
        <f>IF(ch_table[[#This Row],[Subject 1]]&lt;&gt;"House rose", "",SUMIF(ch_table[Day], ch_table[[#This Row],[Day]], ch_table[AAT]))</f>
        <v/>
      </c>
      <c r="M375" s="38">
        <f>SUM(INDEX(ch_table[AAT],1):ch_table[[#This Row],[AAT]])</f>
        <v>0.39930555555555569</v>
      </c>
    </row>
    <row r="376" spans="1:13" x14ac:dyDescent="0.25">
      <c r="A376" s="42">
        <v>26</v>
      </c>
      <c r="B376" s="39">
        <v>44377</v>
      </c>
      <c r="C376" s="37">
        <v>0.73958333333333337</v>
      </c>
      <c r="D376" t="s">
        <v>133</v>
      </c>
      <c r="E376" s="41" t="s">
        <v>247</v>
      </c>
      <c r="F376"/>
      <c r="G376" s="3" cm="1">
        <f t="array" ref="G37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76" s="3" t="str">
        <f>IF(ch_table[[#This Row],[Subject 1]]&lt;&gt;"House rose", "",SUMIF(ch_table[Day], ch_table[[#This Row],[Day]], ch_table[Duration]))</f>
        <v/>
      </c>
      <c r="I376" s="40">
        <f>SUM(INDEX(ch_table[Duration],1):ch_table[[#This Row],[Duration]])</f>
        <v>9.3604166666666675</v>
      </c>
      <c r="J376" s="3" cm="1">
        <f t="array" ref="J3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6" s="3" t="str" cm="1">
        <f t="array" ref="K3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76" s="3" t="str">
        <f>IF(ch_table[[#This Row],[Subject 1]]&lt;&gt;"House rose", "",SUMIF(ch_table[Day], ch_table[[#This Row],[Day]], ch_table[AAT]))</f>
        <v/>
      </c>
      <c r="M376" s="38">
        <f>SUM(INDEX(ch_table[AAT],1):ch_table[[#This Row],[AAT]])</f>
        <v>0.39930555555555569</v>
      </c>
    </row>
    <row r="377" spans="1:13" ht="30" x14ac:dyDescent="0.25">
      <c r="A377" s="42">
        <v>26</v>
      </c>
      <c r="B377" s="39">
        <v>44377</v>
      </c>
      <c r="C377" s="37">
        <v>0.74027777777777781</v>
      </c>
      <c r="D377" t="s">
        <v>232</v>
      </c>
      <c r="E377" s="41" t="s">
        <v>246</v>
      </c>
      <c r="F377"/>
      <c r="G377" s="3" cm="1">
        <f t="array" ref="G377">IF(MIN(ROW(ch_table[[Day]:[AAT session total (cum.)]]))+ROWS(ch_table[[Day]:[AAT session total (cum.)]])-1=ROW(),"",IF(ch_table[[#This Row],[Subject 1]]="House rose","", IF(INDEX(ch_table[[#All],[Time]],ROW()+1)="","",(IF(INDEX(ch_table[[#All],[Time]],ROW()+1)&lt;ch_table[[#This Row],[Time]],INDEX(ch_table[[#All],[Time]],ROW()+1)+1,INDEX(ch_table[[#All],[Time]],ROW()+1))-ch_table[[#This Row],[Time]]))))</f>
        <v>5.2777777777777701E-2</v>
      </c>
      <c r="H377" s="3" t="str">
        <f>IF(ch_table[[#This Row],[Subject 1]]&lt;&gt;"House rose", "",SUMIF(ch_table[Day], ch_table[[#This Row],[Day]], ch_table[Duration]))</f>
        <v/>
      </c>
      <c r="I377" s="40">
        <f>SUM(INDEX(ch_table[Duration],1):ch_table[[#This Row],[Duration]])</f>
        <v>9.4131944444444446</v>
      </c>
      <c r="J377" s="3" cm="1">
        <f t="array" ref="J3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7" s="3" cm="1">
        <f t="array" ref="K3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377" s="3" t="str">
        <f>IF(ch_table[[#This Row],[Subject 1]]&lt;&gt;"House rose", "",SUMIF(ch_table[Day], ch_table[[#This Row],[Day]], ch_table[AAT]))</f>
        <v/>
      </c>
      <c r="M377" s="38">
        <f>SUM(INDEX(ch_table[AAT],1):ch_table[[#This Row],[AAT]])</f>
        <v>0.40069444444444458</v>
      </c>
    </row>
    <row r="378" spans="1:13" x14ac:dyDescent="0.25">
      <c r="A378" s="42">
        <v>26</v>
      </c>
      <c r="B378" s="39">
        <v>44377</v>
      </c>
      <c r="C378" s="37">
        <v>0.79305555555555551</v>
      </c>
      <c r="D378" t="s">
        <v>61</v>
      </c>
      <c r="E378" s="41" t="s">
        <v>248</v>
      </c>
      <c r="F378"/>
      <c r="G378" s="3" cm="1">
        <f t="array" ref="G37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78" s="3" t="str">
        <f>IF(ch_table[[#This Row],[Subject 1]]&lt;&gt;"House rose", "",SUMIF(ch_table[Day], ch_table[[#This Row],[Day]], ch_table[Duration]))</f>
        <v/>
      </c>
      <c r="I378" s="40">
        <f>SUM(INDEX(ch_table[Duration],1):ch_table[[#This Row],[Duration]])</f>
        <v>9.4138888888888896</v>
      </c>
      <c r="J378" s="3" cm="1">
        <f t="array" ref="J3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8" s="3" cm="1">
        <f t="array" ref="K3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378" s="3" t="str">
        <f>IF(ch_table[[#This Row],[Subject 1]]&lt;&gt;"House rose", "",SUMIF(ch_table[Day], ch_table[[#This Row],[Day]], ch_table[AAT]))</f>
        <v/>
      </c>
      <c r="M378" s="38">
        <f>SUM(INDEX(ch_table[AAT],1):ch_table[[#This Row],[AAT]])</f>
        <v>0.40138888888888902</v>
      </c>
    </row>
    <row r="379" spans="1:13" ht="30" x14ac:dyDescent="0.25">
      <c r="A379" s="42">
        <v>26</v>
      </c>
      <c r="B379" s="39">
        <v>44377</v>
      </c>
      <c r="C379" s="37">
        <v>0.79374999999999996</v>
      </c>
      <c r="D379" t="s">
        <v>21</v>
      </c>
      <c r="E379" s="41" t="s">
        <v>249</v>
      </c>
      <c r="F379"/>
      <c r="G379" s="3" cm="1">
        <f t="array" ref="G379">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379" s="3" t="str">
        <f>IF(ch_table[[#This Row],[Subject 1]]&lt;&gt;"House rose", "",SUMIF(ch_table[Day], ch_table[[#This Row],[Day]], ch_table[Duration]))</f>
        <v/>
      </c>
      <c r="I379" s="40">
        <f>SUM(INDEX(ch_table[Duration],1):ch_table[[#This Row],[Duration]])</f>
        <v>9.4326388888888903</v>
      </c>
      <c r="J379" s="3" cm="1">
        <f t="array" ref="J3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79" s="3" cm="1">
        <f t="array" ref="K3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379" s="3" t="str">
        <f>IF(ch_table[[#This Row],[Subject 1]]&lt;&gt;"House rose", "",SUMIF(ch_table[Day], ch_table[[#This Row],[Day]], ch_table[AAT]))</f>
        <v/>
      </c>
      <c r="M379" s="38">
        <f>SUM(INDEX(ch_table[AAT],1):ch_table[[#This Row],[AAT]])</f>
        <v>0.42013888888888906</v>
      </c>
    </row>
    <row r="380" spans="1:13" x14ac:dyDescent="0.25">
      <c r="A380" s="42">
        <v>26</v>
      </c>
      <c r="B380" s="39">
        <v>44377</v>
      </c>
      <c r="C380" s="37">
        <v>0.8125</v>
      </c>
      <c r="D380" t="s">
        <v>23</v>
      </c>
      <c r="E380" s="41"/>
      <c r="F380"/>
      <c r="G380" s="3" t="str" cm="1">
        <f t="array" ref="G380">IF(MIN(ROW(ch_table[[Day]:[AAT session total (cum.)]]))+ROWS(ch_table[[Day]:[AAT session total (cum.)]])-1=ROW(),"",IF(ch_table[[#This Row],[Subject 1]]="House rose","", IF(INDEX(ch_table[[#All],[Time]],ROW()+1)="","",(IF(INDEX(ch_table[[#All],[Time]],ROW()+1)&lt;ch_table[[#This Row],[Time]],INDEX(ch_table[[#All],[Time]],ROW()+1)+1,INDEX(ch_table[[#All],[Time]],ROW()+1))-ch_table[[#This Row],[Time]]))))</f>
        <v/>
      </c>
      <c r="H380" s="3">
        <f>IF(ch_table[[#This Row],[Subject 1]]&lt;&gt;"House rose", "",SUMIF(ch_table[Day], ch_table[[#This Row],[Day]], ch_table[Duration]))</f>
        <v>0.33333333333333331</v>
      </c>
      <c r="I380" s="40">
        <f>SUM(INDEX(ch_table[Duration],1):ch_table[[#This Row],[Duration]])</f>
        <v>9.4326388888888903</v>
      </c>
      <c r="J380" s="3" cm="1">
        <f t="array" ref="J3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380" s="3" t="str" cm="1">
        <f t="array" ref="K3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0" s="3">
        <f>IF(ch_table[[#This Row],[Subject 1]]&lt;&gt;"House rose", "",SUMIF(ch_table[Day], ch_table[[#This Row],[Day]], ch_table[AAT]))</f>
        <v>2.083333333333337E-2</v>
      </c>
      <c r="M380" s="38">
        <f>SUM(INDEX(ch_table[AAT],1):ch_table[[#This Row],[AAT]])</f>
        <v>0.42013888888888906</v>
      </c>
    </row>
    <row r="381" spans="1:13" x14ac:dyDescent="0.25">
      <c r="A381" s="42">
        <v>27</v>
      </c>
      <c r="B381" s="39">
        <v>44378</v>
      </c>
      <c r="C381" s="37">
        <v>0.39583333333333331</v>
      </c>
      <c r="D381" t="s">
        <v>24</v>
      </c>
      <c r="E381" s="41"/>
      <c r="F381"/>
      <c r="G381" s="3" cm="1">
        <f t="array" ref="G381">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381" s="3" t="str">
        <f>IF(ch_table[[#This Row],[Subject 1]]&lt;&gt;"House rose", "",SUMIF(ch_table[Day], ch_table[[#This Row],[Day]], ch_table[Duration]))</f>
        <v/>
      </c>
      <c r="I381" s="40">
        <f>SUM(INDEX(ch_table[Duration],1):ch_table[[#This Row],[Duration]])</f>
        <v>9.4347222222222236</v>
      </c>
      <c r="J381" s="3" cm="1">
        <f t="array" ref="J3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1" s="3" t="str" cm="1">
        <f t="array" ref="K3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1" s="3" t="str">
        <f>IF(ch_table[[#This Row],[Subject 1]]&lt;&gt;"House rose", "",SUMIF(ch_table[Day], ch_table[[#This Row],[Day]], ch_table[AAT]))</f>
        <v/>
      </c>
      <c r="M381" s="38">
        <f>SUM(INDEX(ch_table[AAT],1):ch_table[[#This Row],[AAT]])</f>
        <v>0.42013888888888906</v>
      </c>
    </row>
    <row r="382" spans="1:13" x14ac:dyDescent="0.25">
      <c r="A382" s="42">
        <v>27</v>
      </c>
      <c r="B382" s="39">
        <v>44378</v>
      </c>
      <c r="C382" s="37">
        <v>0.39791666666666659</v>
      </c>
      <c r="D382" t="s">
        <v>44</v>
      </c>
      <c r="E382" s="41" t="s">
        <v>73</v>
      </c>
      <c r="F382"/>
      <c r="G382" s="3" cm="1">
        <f t="array" ref="G382">IF(MIN(ROW(ch_table[[Day]:[AAT session total (cum.)]]))+ROWS(ch_table[[Day]:[AAT session total (cum.)]])-1=ROW(),"",IF(ch_table[[#This Row],[Subject 1]]="House rose","", IF(INDEX(ch_table[[#All],[Time]],ROW()+1)="","",(IF(INDEX(ch_table[[#All],[Time]],ROW()+1)&lt;ch_table[[#This Row],[Time]],INDEX(ch_table[[#All],[Time]],ROW()+1)+1,INDEX(ch_table[[#All],[Time]],ROW()+1))-ch_table[[#This Row],[Time]]))))</f>
        <v>1.87500000000001E-2</v>
      </c>
      <c r="H382" s="3" t="str">
        <f>IF(ch_table[[#This Row],[Subject 1]]&lt;&gt;"House rose", "",SUMIF(ch_table[Day], ch_table[[#This Row],[Day]], ch_table[Duration]))</f>
        <v/>
      </c>
      <c r="I382" s="40">
        <f>SUM(INDEX(ch_table[Duration],1):ch_table[[#This Row],[Duration]])</f>
        <v>9.4534722222222243</v>
      </c>
      <c r="J382" s="3" cm="1">
        <f t="array" ref="J3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2" s="3" t="str" cm="1">
        <f t="array" ref="K3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2" s="3" t="str">
        <f>IF(ch_table[[#This Row],[Subject 1]]&lt;&gt;"House rose", "",SUMIF(ch_table[Day], ch_table[[#This Row],[Day]], ch_table[AAT]))</f>
        <v/>
      </c>
      <c r="M382" s="38">
        <f>SUM(INDEX(ch_table[AAT],1):ch_table[[#This Row],[AAT]])</f>
        <v>0.42013888888888906</v>
      </c>
    </row>
    <row r="383" spans="1:13" x14ac:dyDescent="0.25">
      <c r="A383" s="42">
        <v>27</v>
      </c>
      <c r="B383" s="39">
        <v>44378</v>
      </c>
      <c r="C383" s="37">
        <v>0.41666666666666669</v>
      </c>
      <c r="D383" t="s">
        <v>53</v>
      </c>
      <c r="E383" s="41" t="s">
        <v>73</v>
      </c>
      <c r="F383"/>
      <c r="G383" s="3" cm="1">
        <f t="array" ref="G38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383" s="3" t="str">
        <f>IF(ch_table[[#This Row],[Subject 1]]&lt;&gt;"House rose", "",SUMIF(ch_table[Day], ch_table[[#This Row],[Day]], ch_table[Duration]))</f>
        <v/>
      </c>
      <c r="I383" s="40">
        <f>SUM(INDEX(ch_table[Duration],1):ch_table[[#This Row],[Duration]])</f>
        <v>9.4604166666666689</v>
      </c>
      <c r="J383" s="3" cm="1">
        <f t="array" ref="J3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3" s="3" t="str" cm="1">
        <f t="array" ref="K3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3" s="3" t="str">
        <f>IF(ch_table[[#This Row],[Subject 1]]&lt;&gt;"House rose", "",SUMIF(ch_table[Day], ch_table[[#This Row],[Day]], ch_table[AAT]))</f>
        <v/>
      </c>
      <c r="M383" s="38">
        <f>SUM(INDEX(ch_table[AAT],1):ch_table[[#This Row],[AAT]])</f>
        <v>0.42013888888888906</v>
      </c>
    </row>
    <row r="384" spans="1:13" x14ac:dyDescent="0.25">
      <c r="A384" s="42">
        <v>27</v>
      </c>
      <c r="B384" s="39">
        <v>44378</v>
      </c>
      <c r="C384" s="37">
        <v>0.4236111111111111</v>
      </c>
      <c r="D384" t="s">
        <v>44</v>
      </c>
      <c r="E384" s="41" t="s">
        <v>75</v>
      </c>
      <c r="F384"/>
      <c r="G384" s="3" cm="1">
        <f t="array" ref="G384">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384" s="3" t="str">
        <f>IF(ch_table[[#This Row],[Subject 1]]&lt;&gt;"House rose", "",SUMIF(ch_table[Day], ch_table[[#This Row],[Day]], ch_table[Duration]))</f>
        <v/>
      </c>
      <c r="I384" s="40">
        <f>SUM(INDEX(ch_table[Duration],1):ch_table[[#This Row],[Duration]])</f>
        <v>9.4750000000000014</v>
      </c>
      <c r="J384" s="3" cm="1">
        <f t="array" ref="J3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4" s="3" t="str" cm="1">
        <f t="array" ref="K3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4" s="3" t="str">
        <f>IF(ch_table[[#This Row],[Subject 1]]&lt;&gt;"House rose", "",SUMIF(ch_table[Day], ch_table[[#This Row],[Day]], ch_table[AAT]))</f>
        <v/>
      </c>
      <c r="M384" s="38">
        <f>SUM(INDEX(ch_table[AAT],1):ch_table[[#This Row],[AAT]])</f>
        <v>0.42013888888888906</v>
      </c>
    </row>
    <row r="385" spans="1:13" x14ac:dyDescent="0.25">
      <c r="A385" s="42">
        <v>27</v>
      </c>
      <c r="B385" s="39">
        <v>44378</v>
      </c>
      <c r="C385" s="37">
        <v>0.43819444444444439</v>
      </c>
      <c r="D385" t="s">
        <v>16</v>
      </c>
      <c r="E385" s="41"/>
      <c r="F385"/>
      <c r="G385" s="3" cm="1">
        <f t="array" ref="G385">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385" s="3" t="str">
        <f>IF(ch_table[[#This Row],[Subject 1]]&lt;&gt;"House rose", "",SUMIF(ch_table[Day], ch_table[[#This Row],[Day]], ch_table[Duration]))</f>
        <v/>
      </c>
      <c r="I385" s="40">
        <f>SUM(INDEX(ch_table[Duration],1):ch_table[[#This Row],[Duration]])</f>
        <v>9.4777777777777796</v>
      </c>
      <c r="J385" s="3" cm="1">
        <f t="array" ref="J3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5" s="3" t="str" cm="1">
        <f t="array" ref="K3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5" s="3" t="str">
        <f>IF(ch_table[[#This Row],[Subject 1]]&lt;&gt;"House rose", "",SUMIF(ch_table[Day], ch_table[[#This Row],[Day]], ch_table[AAT]))</f>
        <v/>
      </c>
      <c r="M385" s="38">
        <f>SUM(INDEX(ch_table[AAT],1):ch_table[[#This Row],[AAT]])</f>
        <v>0.42013888888888906</v>
      </c>
    </row>
    <row r="386" spans="1:13" x14ac:dyDescent="0.25">
      <c r="A386" s="42">
        <v>27</v>
      </c>
      <c r="B386" s="39">
        <v>44378</v>
      </c>
      <c r="C386" s="37">
        <v>0.44097222222222221</v>
      </c>
      <c r="D386" t="s">
        <v>213</v>
      </c>
      <c r="E386" s="41" t="s">
        <v>36</v>
      </c>
      <c r="F386"/>
      <c r="G386" s="3" cm="1">
        <f t="array" ref="G386">IF(MIN(ROW(ch_table[[Day]:[AAT session total (cum.)]]))+ROWS(ch_table[[Day]:[AAT session total (cum.)]])-1=ROW(),"",IF(ch_table[[#This Row],[Subject 1]]="House rose","", IF(INDEX(ch_table[[#All],[Time]],ROW()+1)="","",(IF(INDEX(ch_table[[#All],[Time]],ROW()+1)&lt;ch_table[[#This Row],[Time]],INDEX(ch_table[[#All],[Time]],ROW()+1)+1,INDEX(ch_table[[#All],[Time]],ROW()+1))-ch_table[[#This Row],[Time]]))))</f>
        <v>3.8194444444444475E-2</v>
      </c>
      <c r="H386" s="3" t="str">
        <f>IF(ch_table[[#This Row],[Subject 1]]&lt;&gt;"House rose", "",SUMIF(ch_table[Day], ch_table[[#This Row],[Day]], ch_table[Duration]))</f>
        <v/>
      </c>
      <c r="I386" s="40">
        <f>SUM(INDEX(ch_table[Duration],1):ch_table[[#This Row],[Duration]])</f>
        <v>9.5159722222222243</v>
      </c>
      <c r="J386" s="3" cm="1">
        <f t="array" ref="J3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6" s="3" t="str" cm="1">
        <f t="array" ref="K3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6" s="3" t="str">
        <f>IF(ch_table[[#This Row],[Subject 1]]&lt;&gt;"House rose", "",SUMIF(ch_table[Day], ch_table[[#This Row],[Day]], ch_table[AAT]))</f>
        <v/>
      </c>
      <c r="M386" s="38">
        <f>SUM(INDEX(ch_table[AAT],1):ch_table[[#This Row],[AAT]])</f>
        <v>0.42013888888888906</v>
      </c>
    </row>
    <row r="387" spans="1:13" x14ac:dyDescent="0.25">
      <c r="A387" s="42">
        <v>27</v>
      </c>
      <c r="B387" s="39">
        <v>44378</v>
      </c>
      <c r="C387" s="37">
        <v>0.47916666666666669</v>
      </c>
      <c r="D387" t="s">
        <v>16</v>
      </c>
      <c r="E387" s="41"/>
      <c r="F387"/>
      <c r="G387" s="3" cm="1">
        <f t="array" ref="G38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87" s="3" t="str">
        <f>IF(ch_table[[#This Row],[Subject 1]]&lt;&gt;"House rose", "",SUMIF(ch_table[Day], ch_table[[#This Row],[Day]], ch_table[Duration]))</f>
        <v/>
      </c>
      <c r="I387" s="40">
        <f>SUM(INDEX(ch_table[Duration],1):ch_table[[#This Row],[Duration]])</f>
        <v>9.5180555555555575</v>
      </c>
      <c r="J387" s="3" cm="1">
        <f t="array" ref="J3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7" s="3" t="str" cm="1">
        <f t="array" ref="K3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7" s="3" t="str">
        <f>IF(ch_table[[#This Row],[Subject 1]]&lt;&gt;"House rose", "",SUMIF(ch_table[Day], ch_table[[#This Row],[Day]], ch_table[AAT]))</f>
        <v/>
      </c>
      <c r="M387" s="38">
        <f>SUM(INDEX(ch_table[AAT],1):ch_table[[#This Row],[AAT]])</f>
        <v>0.42013888888888906</v>
      </c>
    </row>
    <row r="388" spans="1:13" x14ac:dyDescent="0.25">
      <c r="A388" s="42">
        <v>27</v>
      </c>
      <c r="B388" s="39">
        <v>44378</v>
      </c>
      <c r="C388" s="37">
        <v>0.48125000000000001</v>
      </c>
      <c r="D388" t="s">
        <v>187</v>
      </c>
      <c r="E388" s="41" t="s">
        <v>250</v>
      </c>
      <c r="F388" t="s">
        <v>189</v>
      </c>
      <c r="G388" s="3" cm="1">
        <f t="array" ref="G388">IF(MIN(ROW(ch_table[[Day]:[AAT session total (cum.)]]))+ROWS(ch_table[[Day]:[AAT session total (cum.)]])-1=ROW(),"",IF(ch_table[[#This Row],[Subject 1]]="House rose","", IF(INDEX(ch_table[[#All],[Time]],ROW()+1)="","",(IF(INDEX(ch_table[[#All],[Time]],ROW()+1)&lt;ch_table[[#This Row],[Time]],INDEX(ch_table[[#All],[Time]],ROW()+1)+1,INDEX(ch_table[[#All],[Time]],ROW()+1))-ch_table[[#This Row],[Time]]))))</f>
        <v>7.8472222222222221E-2</v>
      </c>
      <c r="H388" s="3" t="str">
        <f>IF(ch_table[[#This Row],[Subject 1]]&lt;&gt;"House rose", "",SUMIF(ch_table[Day], ch_table[[#This Row],[Day]], ch_table[Duration]))</f>
        <v/>
      </c>
      <c r="I388" s="40">
        <f>SUM(INDEX(ch_table[Duration],1):ch_table[[#This Row],[Duration]])</f>
        <v>9.59652777777778</v>
      </c>
      <c r="J388" s="3" cm="1">
        <f t="array" ref="J3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8" s="3" t="str" cm="1">
        <f t="array" ref="K3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8" s="3" t="str">
        <f>IF(ch_table[[#This Row],[Subject 1]]&lt;&gt;"House rose", "",SUMIF(ch_table[Day], ch_table[[#This Row],[Day]], ch_table[AAT]))</f>
        <v/>
      </c>
      <c r="M388" s="38">
        <f>SUM(INDEX(ch_table[AAT],1):ch_table[[#This Row],[AAT]])</f>
        <v>0.42013888888888906</v>
      </c>
    </row>
    <row r="389" spans="1:13" x14ac:dyDescent="0.25">
      <c r="A389" s="42">
        <v>27</v>
      </c>
      <c r="B389" s="39">
        <v>44378</v>
      </c>
      <c r="C389" s="37">
        <v>0.55972222222222223</v>
      </c>
      <c r="D389" t="s">
        <v>16</v>
      </c>
      <c r="E389" s="41"/>
      <c r="F389"/>
      <c r="G389" s="3" cm="1">
        <f t="array" ref="G38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89" s="3" t="str">
        <f>IF(ch_table[[#This Row],[Subject 1]]&lt;&gt;"House rose", "",SUMIF(ch_table[Day], ch_table[[#This Row],[Day]], ch_table[Duration]))</f>
        <v/>
      </c>
      <c r="I389" s="40">
        <f>SUM(INDEX(ch_table[Duration],1):ch_table[[#This Row],[Duration]])</f>
        <v>9.5986111111111132</v>
      </c>
      <c r="J389" s="3" cm="1">
        <f t="array" ref="J3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89" s="3" t="str" cm="1">
        <f t="array" ref="K3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89" s="3" t="str">
        <f>IF(ch_table[[#This Row],[Subject 1]]&lt;&gt;"House rose", "",SUMIF(ch_table[Day], ch_table[[#This Row],[Day]], ch_table[AAT]))</f>
        <v/>
      </c>
      <c r="M389" s="38">
        <f>SUM(INDEX(ch_table[AAT],1):ch_table[[#This Row],[AAT]])</f>
        <v>0.42013888888888906</v>
      </c>
    </row>
    <row r="390" spans="1:13" x14ac:dyDescent="0.25">
      <c r="A390" s="42">
        <v>27</v>
      </c>
      <c r="B390" s="39">
        <v>44378</v>
      </c>
      <c r="C390" s="37">
        <v>0.56180555555555556</v>
      </c>
      <c r="D390" t="s">
        <v>187</v>
      </c>
      <c r="E390" s="41" t="s">
        <v>251</v>
      </c>
      <c r="F390"/>
      <c r="G390" s="3" cm="1">
        <f t="array" ref="G390">IF(MIN(ROW(ch_table[[Day]:[AAT session total (cum.)]]))+ROWS(ch_table[[Day]:[AAT session total (cum.)]])-1=ROW(),"",IF(ch_table[[#This Row],[Subject 1]]="House rose","", IF(INDEX(ch_table[[#All],[Time]],ROW()+1)="","",(IF(INDEX(ch_table[[#All],[Time]],ROW()+1)&lt;ch_table[[#This Row],[Time]],INDEX(ch_table[[#All],[Time]],ROW()+1)+1,INDEX(ch_table[[#All],[Time]],ROW()+1))-ch_table[[#This Row],[Time]]))))</f>
        <v>0.1381944444444444</v>
      </c>
      <c r="H390" s="3" t="str">
        <f>IF(ch_table[[#This Row],[Subject 1]]&lt;&gt;"House rose", "",SUMIF(ch_table[Day], ch_table[[#This Row],[Day]], ch_table[Duration]))</f>
        <v/>
      </c>
      <c r="I390" s="40">
        <f>SUM(INDEX(ch_table[Duration],1):ch_table[[#This Row],[Duration]])</f>
        <v>9.7368055555555575</v>
      </c>
      <c r="J390" s="3" cm="1">
        <f t="array" ref="J3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0" s="3" t="str" cm="1">
        <f t="array" ref="K3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0" s="3" t="str">
        <f>IF(ch_table[[#This Row],[Subject 1]]&lt;&gt;"House rose", "",SUMIF(ch_table[Day], ch_table[[#This Row],[Day]], ch_table[AAT]))</f>
        <v/>
      </c>
      <c r="M390" s="38">
        <f>SUM(INDEX(ch_table[AAT],1):ch_table[[#This Row],[AAT]])</f>
        <v>0.42013888888888906</v>
      </c>
    </row>
    <row r="391" spans="1:13" x14ac:dyDescent="0.25">
      <c r="A391" s="42">
        <v>27</v>
      </c>
      <c r="B391" s="39">
        <v>44378</v>
      </c>
      <c r="C391" s="37">
        <v>0.7</v>
      </c>
      <c r="D391" t="s">
        <v>61</v>
      </c>
      <c r="E391" s="41" t="s">
        <v>252</v>
      </c>
      <c r="F391"/>
      <c r="G391" s="3" cm="1">
        <f t="array" ref="G39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91" s="3" t="str">
        <f>IF(ch_table[[#This Row],[Subject 1]]&lt;&gt;"House rose", "",SUMIF(ch_table[Day], ch_table[[#This Row],[Day]], ch_table[Duration]))</f>
        <v/>
      </c>
      <c r="I391" s="40">
        <f>SUM(INDEX(ch_table[Duration],1):ch_table[[#This Row],[Duration]])</f>
        <v>9.7381944444444457</v>
      </c>
      <c r="J391" s="3" cm="1">
        <f t="array" ref="J3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1" s="3" t="str" cm="1">
        <f t="array" ref="K3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1" s="3" t="str">
        <f>IF(ch_table[[#This Row],[Subject 1]]&lt;&gt;"House rose", "",SUMIF(ch_table[Day], ch_table[[#This Row],[Day]], ch_table[AAT]))</f>
        <v/>
      </c>
      <c r="M391" s="38">
        <f>SUM(INDEX(ch_table[AAT],1):ch_table[[#This Row],[AAT]])</f>
        <v>0.42013888888888906</v>
      </c>
    </row>
    <row r="392" spans="1:13" x14ac:dyDescent="0.25">
      <c r="A392" s="42">
        <v>27</v>
      </c>
      <c r="B392" s="39">
        <v>44378</v>
      </c>
      <c r="C392" s="37">
        <v>0.70138888888888884</v>
      </c>
      <c r="D392" t="s">
        <v>21</v>
      </c>
      <c r="E392" s="41" t="s">
        <v>253</v>
      </c>
      <c r="F392"/>
      <c r="G392" s="3" cm="1">
        <f t="array" ref="G392">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392" s="3" t="str">
        <f>IF(ch_table[[#This Row],[Subject 1]]&lt;&gt;"House rose", "",SUMIF(ch_table[Day], ch_table[[#This Row],[Day]], ch_table[Duration]))</f>
        <v/>
      </c>
      <c r="I392" s="40">
        <f>SUM(INDEX(ch_table[Duration],1):ch_table[[#This Row],[Duration]])</f>
        <v>9.7597222222222229</v>
      </c>
      <c r="J392" s="3" cm="1">
        <f t="array" ref="J3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2" s="3" cm="1">
        <f t="array" ref="K3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392" s="3" t="str">
        <f>IF(ch_table[[#This Row],[Subject 1]]&lt;&gt;"House rose", "",SUMIF(ch_table[Day], ch_table[[#This Row],[Day]], ch_table[AAT]))</f>
        <v/>
      </c>
      <c r="M392" s="38">
        <f>SUM(INDEX(ch_table[AAT],1):ch_table[[#This Row],[AAT]])</f>
        <v>0.43472222222222234</v>
      </c>
    </row>
    <row r="393" spans="1:13" x14ac:dyDescent="0.25">
      <c r="A393" s="42">
        <v>27</v>
      </c>
      <c r="B393" s="39">
        <v>44378</v>
      </c>
      <c r="C393" s="37">
        <v>0.72291666666666665</v>
      </c>
      <c r="D393" t="s">
        <v>23</v>
      </c>
      <c r="E393" s="41"/>
      <c r="F393"/>
      <c r="G393" s="3" t="str" cm="1">
        <f t="array" ref="G393">IF(MIN(ROW(ch_table[[Day]:[AAT session total (cum.)]]))+ROWS(ch_table[[Day]:[AAT session total (cum.)]])-1=ROW(),"",IF(ch_table[[#This Row],[Subject 1]]="House rose","", IF(INDEX(ch_table[[#All],[Time]],ROW()+1)="","",(IF(INDEX(ch_table[[#All],[Time]],ROW()+1)&lt;ch_table[[#This Row],[Time]],INDEX(ch_table[[#All],[Time]],ROW()+1)+1,INDEX(ch_table[[#All],[Time]],ROW()+1))-ch_table[[#This Row],[Time]]))))</f>
        <v/>
      </c>
      <c r="H393" s="3">
        <f>IF(ch_table[[#This Row],[Subject 1]]&lt;&gt;"House rose", "",SUMIF(ch_table[Day], ch_table[[#This Row],[Day]], ch_table[Duration]))</f>
        <v>0.32708333333333334</v>
      </c>
      <c r="I393" s="40">
        <f>SUM(INDEX(ch_table[Duration],1):ch_table[[#This Row],[Duration]])</f>
        <v>9.7597222222222229</v>
      </c>
      <c r="J393" s="3" cm="1">
        <f t="array" ref="J3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393" s="3" t="str" cm="1">
        <f t="array" ref="K3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3" s="3">
        <f>IF(ch_table[[#This Row],[Subject 1]]&lt;&gt;"House rose", "",SUMIF(ch_table[Day], ch_table[[#This Row],[Day]], ch_table[AAT]))</f>
        <v>1.4583333333333282E-2</v>
      </c>
      <c r="M393" s="38">
        <f>SUM(INDEX(ch_table[AAT],1):ch_table[[#This Row],[AAT]])</f>
        <v>0.43472222222222234</v>
      </c>
    </row>
    <row r="394" spans="1:13" x14ac:dyDescent="0.25">
      <c r="A394" s="42">
        <v>28</v>
      </c>
      <c r="B394" s="39">
        <v>44382</v>
      </c>
      <c r="C394" s="37">
        <v>0.60416666666666663</v>
      </c>
      <c r="D394" t="s">
        <v>24</v>
      </c>
      <c r="E394" s="41"/>
      <c r="F394"/>
      <c r="G394" s="3" cm="1">
        <f t="array" ref="G39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394" s="3" t="str">
        <f>IF(ch_table[[#This Row],[Subject 1]]&lt;&gt;"House rose", "",SUMIF(ch_table[Day], ch_table[[#This Row],[Day]], ch_table[Duration]))</f>
        <v/>
      </c>
      <c r="I394" s="40">
        <f>SUM(INDEX(ch_table[Duration],1):ch_table[[#This Row],[Duration]])</f>
        <v>9.7618055555555561</v>
      </c>
      <c r="J394" s="3" cm="1">
        <f t="array" ref="J3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4" s="3" t="str" cm="1">
        <f t="array" ref="K3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4" s="3" t="str">
        <f>IF(ch_table[[#This Row],[Subject 1]]&lt;&gt;"House rose", "",SUMIF(ch_table[Day], ch_table[[#This Row],[Day]], ch_table[AAT]))</f>
        <v/>
      </c>
      <c r="M394" s="38">
        <f>SUM(INDEX(ch_table[AAT],1):ch_table[[#This Row],[AAT]])</f>
        <v>0.43472222222222234</v>
      </c>
    </row>
    <row r="395" spans="1:13" x14ac:dyDescent="0.25">
      <c r="A395" s="42">
        <v>28</v>
      </c>
      <c r="B395" s="39">
        <v>44382</v>
      </c>
      <c r="C395" s="37">
        <v>0.60624999999999996</v>
      </c>
      <c r="D395" t="s">
        <v>192</v>
      </c>
      <c r="E395" s="41"/>
      <c r="F395"/>
      <c r="G395" s="3" cm="1">
        <f t="array" ref="G39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395" s="3" t="str">
        <f>IF(ch_table[[#This Row],[Subject 1]]&lt;&gt;"House rose", "",SUMIF(ch_table[Day], ch_table[[#This Row],[Day]], ch_table[Duration]))</f>
        <v/>
      </c>
      <c r="I395" s="40">
        <f>SUM(INDEX(ch_table[Duration],1):ch_table[[#This Row],[Duration]])</f>
        <v>9.7631944444444443</v>
      </c>
      <c r="J395" s="3" cm="1">
        <f t="array" ref="J3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5" s="3" t="str" cm="1">
        <f t="array" ref="K3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5" s="3" t="str">
        <f>IF(ch_table[[#This Row],[Subject 1]]&lt;&gt;"House rose", "",SUMIF(ch_table[Day], ch_table[[#This Row],[Day]], ch_table[AAT]))</f>
        <v/>
      </c>
      <c r="M395" s="38">
        <f>SUM(INDEX(ch_table[AAT],1):ch_table[[#This Row],[AAT]])</f>
        <v>0.43472222222222234</v>
      </c>
    </row>
    <row r="396" spans="1:13" x14ac:dyDescent="0.25">
      <c r="A396" s="42">
        <v>28</v>
      </c>
      <c r="B396" s="39">
        <v>44382</v>
      </c>
      <c r="C396" s="37">
        <v>0.60763888888888884</v>
      </c>
      <c r="D396" t="s">
        <v>16</v>
      </c>
      <c r="E396" s="41"/>
      <c r="F396"/>
      <c r="G396" s="3" cm="1">
        <f t="array" ref="G39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96" s="3" t="str">
        <f>IF(ch_table[[#This Row],[Subject 1]]&lt;&gt;"House rose", "",SUMIF(ch_table[Day], ch_table[[#This Row],[Day]], ch_table[Duration]))</f>
        <v/>
      </c>
      <c r="I396" s="40">
        <f>SUM(INDEX(ch_table[Duration],1):ch_table[[#This Row],[Duration]])</f>
        <v>9.7638888888888893</v>
      </c>
      <c r="J396" s="3" cm="1">
        <f t="array" ref="J3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6" s="3" t="str" cm="1">
        <f t="array" ref="K3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6" s="3" t="str">
        <f>IF(ch_table[[#This Row],[Subject 1]]&lt;&gt;"House rose", "",SUMIF(ch_table[Day], ch_table[[#This Row],[Day]], ch_table[AAT]))</f>
        <v/>
      </c>
      <c r="M396" s="38">
        <f>SUM(INDEX(ch_table[AAT],1):ch_table[[#This Row],[AAT]])</f>
        <v>0.43472222222222234</v>
      </c>
    </row>
    <row r="397" spans="1:13" x14ac:dyDescent="0.25">
      <c r="A397" s="42">
        <v>28</v>
      </c>
      <c r="B397" s="39">
        <v>44382</v>
      </c>
      <c r="C397" s="37">
        <v>0.60833333333333328</v>
      </c>
      <c r="D397" t="s">
        <v>17</v>
      </c>
      <c r="E397" s="41" t="s">
        <v>254</v>
      </c>
      <c r="F397" t="s">
        <v>15</v>
      </c>
      <c r="G397" s="3" cm="1">
        <f t="array" ref="G39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397" s="3" t="str">
        <f>IF(ch_table[[#This Row],[Subject 1]]&lt;&gt;"House rose", "",SUMIF(ch_table[Day], ch_table[[#This Row],[Day]], ch_table[Duration]))</f>
        <v/>
      </c>
      <c r="I397" s="40">
        <f>SUM(INDEX(ch_table[Duration],1):ch_table[[#This Row],[Duration]])</f>
        <v>9.7645833333333343</v>
      </c>
      <c r="J397" s="3" cm="1">
        <f t="array" ref="J3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7" s="3" t="str" cm="1">
        <f t="array" ref="K3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7" s="3" t="str">
        <f>IF(ch_table[[#This Row],[Subject 1]]&lt;&gt;"House rose", "",SUMIF(ch_table[Day], ch_table[[#This Row],[Day]], ch_table[AAT]))</f>
        <v/>
      </c>
      <c r="M397" s="38">
        <f>SUM(INDEX(ch_table[AAT],1):ch_table[[#This Row],[AAT]])</f>
        <v>0.43472222222222234</v>
      </c>
    </row>
    <row r="398" spans="1:13" x14ac:dyDescent="0.25">
      <c r="A398" s="42">
        <v>28</v>
      </c>
      <c r="B398" s="39">
        <v>44382</v>
      </c>
      <c r="C398" s="37">
        <v>0.60902777777777772</v>
      </c>
      <c r="D398" t="s">
        <v>44</v>
      </c>
      <c r="E398" s="41" t="s">
        <v>80</v>
      </c>
      <c r="F398"/>
      <c r="G398" s="3" cm="1">
        <f t="array" ref="G398">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398" s="3" t="str">
        <f>IF(ch_table[[#This Row],[Subject 1]]&lt;&gt;"House rose", "",SUMIF(ch_table[Day], ch_table[[#This Row],[Day]], ch_table[Duration]))</f>
        <v/>
      </c>
      <c r="I398" s="40">
        <f>SUM(INDEX(ch_table[Duration],1):ch_table[[#This Row],[Duration]])</f>
        <v>9.7902777777777779</v>
      </c>
      <c r="J398" s="3" cm="1">
        <f t="array" ref="J3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8" s="3" t="str" cm="1">
        <f t="array" ref="K3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8" s="3" t="str">
        <f>IF(ch_table[[#This Row],[Subject 1]]&lt;&gt;"House rose", "",SUMIF(ch_table[Day], ch_table[[#This Row],[Day]], ch_table[AAT]))</f>
        <v/>
      </c>
      <c r="M398" s="38">
        <f>SUM(INDEX(ch_table[AAT],1):ch_table[[#This Row],[AAT]])</f>
        <v>0.43472222222222234</v>
      </c>
    </row>
    <row r="399" spans="1:13" x14ac:dyDescent="0.25">
      <c r="A399" s="42">
        <v>28</v>
      </c>
      <c r="B399" s="39">
        <v>44382</v>
      </c>
      <c r="C399" s="37">
        <v>0.63472222222222219</v>
      </c>
      <c r="D399" t="s">
        <v>53</v>
      </c>
      <c r="E399" s="41" t="s">
        <v>80</v>
      </c>
      <c r="F399"/>
      <c r="G399" s="3" cm="1">
        <f t="array" ref="G399">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399" s="3" t="str">
        <f>IF(ch_table[[#This Row],[Subject 1]]&lt;&gt;"House rose", "",SUMIF(ch_table[Day], ch_table[[#This Row],[Day]], ch_table[Duration]))</f>
        <v/>
      </c>
      <c r="I399" s="40">
        <f>SUM(INDEX(ch_table[Duration],1):ch_table[[#This Row],[Duration]])</f>
        <v>9.8000000000000007</v>
      </c>
      <c r="J399" s="3" cm="1">
        <f t="array" ref="J3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399" s="3" t="str" cm="1">
        <f t="array" ref="K3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399" s="3" t="str">
        <f>IF(ch_table[[#This Row],[Subject 1]]&lt;&gt;"House rose", "",SUMIF(ch_table[Day], ch_table[[#This Row],[Day]], ch_table[AAT]))</f>
        <v/>
      </c>
      <c r="M399" s="38">
        <f>SUM(INDEX(ch_table[AAT],1):ch_table[[#This Row],[AAT]])</f>
        <v>0.43472222222222234</v>
      </c>
    </row>
    <row r="400" spans="1:13" x14ac:dyDescent="0.25">
      <c r="A400" s="42">
        <v>28</v>
      </c>
      <c r="B400" s="39">
        <v>44382</v>
      </c>
      <c r="C400" s="37">
        <v>0.64444444444444449</v>
      </c>
      <c r="D400" t="s">
        <v>16</v>
      </c>
      <c r="E400" s="41"/>
      <c r="F400"/>
      <c r="G400" s="3" cm="1">
        <f t="array" ref="G400">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400" s="3" t="str">
        <f>IF(ch_table[[#This Row],[Subject 1]]&lt;&gt;"House rose", "",SUMIF(ch_table[Day], ch_table[[#This Row],[Day]], ch_table[Duration]))</f>
        <v/>
      </c>
      <c r="I400" s="40">
        <f>SUM(INDEX(ch_table[Duration],1):ch_table[[#This Row],[Duration]])</f>
        <v>9.8041666666666671</v>
      </c>
      <c r="J400" s="3" cm="1">
        <f t="array" ref="J4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0" s="3" t="str" cm="1">
        <f t="array" ref="K4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0" s="3" t="str">
        <f>IF(ch_table[[#This Row],[Subject 1]]&lt;&gt;"House rose", "",SUMIF(ch_table[Day], ch_table[[#This Row],[Day]], ch_table[AAT]))</f>
        <v/>
      </c>
      <c r="M400" s="38">
        <f>SUM(INDEX(ch_table[AAT],1):ch_table[[#This Row],[AAT]])</f>
        <v>0.43472222222222234</v>
      </c>
    </row>
    <row r="401" spans="1:13" ht="30" x14ac:dyDescent="0.25">
      <c r="A401" s="42">
        <v>28</v>
      </c>
      <c r="B401" s="39">
        <v>44382</v>
      </c>
      <c r="C401" s="37">
        <v>0.64861111111111114</v>
      </c>
      <c r="D401" t="s">
        <v>255</v>
      </c>
      <c r="E401" s="41" t="s">
        <v>256</v>
      </c>
      <c r="F401"/>
      <c r="G401" s="3" cm="1">
        <f t="array" ref="G40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01" s="3" t="str">
        <f>IF(ch_table[[#This Row],[Subject 1]]&lt;&gt;"House rose", "",SUMIF(ch_table[Day], ch_table[[#This Row],[Day]], ch_table[Duration]))</f>
        <v/>
      </c>
      <c r="I401" s="40">
        <f>SUM(INDEX(ch_table[Duration],1):ch_table[[#This Row],[Duration]])</f>
        <v>9.8062500000000004</v>
      </c>
      <c r="J401" s="3" cm="1">
        <f t="array" ref="J4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1" s="3" t="str" cm="1">
        <f t="array" ref="K4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1" s="3" t="str">
        <f>IF(ch_table[[#This Row],[Subject 1]]&lt;&gt;"House rose", "",SUMIF(ch_table[Day], ch_table[[#This Row],[Day]], ch_table[AAT]))</f>
        <v/>
      </c>
      <c r="M401" s="38">
        <f>SUM(INDEX(ch_table[AAT],1):ch_table[[#This Row],[AAT]])</f>
        <v>0.43472222222222234</v>
      </c>
    </row>
    <row r="402" spans="1:13" ht="30" x14ac:dyDescent="0.25">
      <c r="A402" s="42">
        <v>28</v>
      </c>
      <c r="B402" s="39">
        <v>44382</v>
      </c>
      <c r="C402" s="37">
        <v>0.65069444444444446</v>
      </c>
      <c r="D402" t="s">
        <v>85</v>
      </c>
      <c r="E402" s="41" t="s">
        <v>256</v>
      </c>
      <c r="F402"/>
      <c r="G402" s="3" cm="1">
        <f t="array" ref="G402">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402" s="3" t="str">
        <f>IF(ch_table[[#This Row],[Subject 1]]&lt;&gt;"House rose", "",SUMIF(ch_table[Day], ch_table[[#This Row],[Day]], ch_table[Duration]))</f>
        <v/>
      </c>
      <c r="I402" s="40">
        <f>SUM(INDEX(ch_table[Duration],1):ch_table[[#This Row],[Duration]])</f>
        <v>9.8423611111111118</v>
      </c>
      <c r="J402" s="3" cm="1">
        <f t="array" ref="J4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2" s="3" t="str" cm="1">
        <f t="array" ref="K4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2" s="3" t="str">
        <f>IF(ch_table[[#This Row],[Subject 1]]&lt;&gt;"House rose", "",SUMIF(ch_table[Day], ch_table[[#This Row],[Day]], ch_table[AAT]))</f>
        <v/>
      </c>
      <c r="M402" s="38">
        <f>SUM(INDEX(ch_table[AAT],1):ch_table[[#This Row],[AAT]])</f>
        <v>0.43472222222222234</v>
      </c>
    </row>
    <row r="403" spans="1:13" x14ac:dyDescent="0.25">
      <c r="A403" s="42">
        <v>28</v>
      </c>
      <c r="B403" s="39">
        <v>44382</v>
      </c>
      <c r="C403" s="37">
        <v>0.68680555555555556</v>
      </c>
      <c r="D403" t="s">
        <v>133</v>
      </c>
      <c r="E403" s="41" t="s">
        <v>257</v>
      </c>
      <c r="F403"/>
      <c r="G403" s="3" cm="1">
        <f t="array" ref="G40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03" s="3" t="str">
        <f>IF(ch_table[[#This Row],[Subject 1]]&lt;&gt;"House rose", "",SUMIF(ch_table[Day], ch_table[[#This Row],[Day]], ch_table[Duration]))</f>
        <v/>
      </c>
      <c r="I403" s="40">
        <f>SUM(INDEX(ch_table[Duration],1):ch_table[[#This Row],[Duration]])</f>
        <v>9.8430555555555568</v>
      </c>
      <c r="J403" s="3" cm="1">
        <f t="array" ref="J4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3" s="3" t="str" cm="1">
        <f t="array" ref="K4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3" s="3" t="str">
        <f>IF(ch_table[[#This Row],[Subject 1]]&lt;&gt;"House rose", "",SUMIF(ch_table[Day], ch_table[[#This Row],[Day]], ch_table[AAT]))</f>
        <v/>
      </c>
      <c r="M403" s="38">
        <f>SUM(INDEX(ch_table[AAT],1):ch_table[[#This Row],[AAT]])</f>
        <v>0.43472222222222234</v>
      </c>
    </row>
    <row r="404" spans="1:13" ht="30" x14ac:dyDescent="0.25">
      <c r="A404" s="42">
        <v>28</v>
      </c>
      <c r="B404" s="39">
        <v>44382</v>
      </c>
      <c r="C404" s="37">
        <v>0.6875</v>
      </c>
      <c r="D404" t="s">
        <v>85</v>
      </c>
      <c r="E404" s="41" t="s">
        <v>258</v>
      </c>
      <c r="F404"/>
      <c r="G404" s="3" cm="1">
        <f t="array" ref="G404">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404" s="3" t="str">
        <f>IF(ch_table[[#This Row],[Subject 1]]&lt;&gt;"House rose", "",SUMIF(ch_table[Day], ch_table[[#This Row],[Day]], ch_table[Duration]))</f>
        <v/>
      </c>
      <c r="I404" s="40">
        <f>SUM(INDEX(ch_table[Duration],1):ch_table[[#This Row],[Duration]])</f>
        <v>9.8631944444444457</v>
      </c>
      <c r="J404" s="3" cm="1">
        <f t="array" ref="J4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4" s="3" t="str" cm="1">
        <f t="array" ref="K4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4" s="3" t="str">
        <f>IF(ch_table[[#This Row],[Subject 1]]&lt;&gt;"House rose", "",SUMIF(ch_table[Day], ch_table[[#This Row],[Day]], ch_table[AAT]))</f>
        <v/>
      </c>
      <c r="M404" s="38">
        <f>SUM(INDEX(ch_table[AAT],1):ch_table[[#This Row],[AAT]])</f>
        <v>0.43472222222222234</v>
      </c>
    </row>
    <row r="405" spans="1:13" x14ac:dyDescent="0.25">
      <c r="A405" s="42">
        <v>28</v>
      </c>
      <c r="B405" s="39">
        <v>44382</v>
      </c>
      <c r="C405" s="37">
        <v>0.70763888888888893</v>
      </c>
      <c r="D405" t="s">
        <v>16</v>
      </c>
      <c r="E405" s="41"/>
      <c r="F405"/>
      <c r="G405" s="3" cm="1">
        <f t="array" ref="G40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05" s="3" t="str">
        <f>IF(ch_table[[#This Row],[Subject 1]]&lt;&gt;"House rose", "",SUMIF(ch_table[Day], ch_table[[#This Row],[Day]], ch_table[Duration]))</f>
        <v/>
      </c>
      <c r="I405" s="40">
        <f>SUM(INDEX(ch_table[Duration],1):ch_table[[#This Row],[Duration]])</f>
        <v>9.8652777777777789</v>
      </c>
      <c r="J405" s="3" cm="1">
        <f t="array" ref="J4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5" s="3" t="str" cm="1">
        <f t="array" ref="K4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5" s="3" t="str">
        <f>IF(ch_table[[#This Row],[Subject 1]]&lt;&gt;"House rose", "",SUMIF(ch_table[Day], ch_table[[#This Row],[Day]], ch_table[AAT]))</f>
        <v/>
      </c>
      <c r="M405" s="38">
        <f>SUM(INDEX(ch_table[AAT],1):ch_table[[#This Row],[AAT]])</f>
        <v>0.43472222222222234</v>
      </c>
    </row>
    <row r="406" spans="1:13" ht="30" x14ac:dyDescent="0.25">
      <c r="A406" s="42">
        <v>28</v>
      </c>
      <c r="B406" s="39">
        <v>44382</v>
      </c>
      <c r="C406" s="37">
        <v>0.70972222222222225</v>
      </c>
      <c r="D406" t="s">
        <v>29</v>
      </c>
      <c r="E406" s="41" t="s">
        <v>221</v>
      </c>
      <c r="F406"/>
      <c r="G406" s="3" cm="1">
        <f t="array" ref="G406">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406" s="3" t="str">
        <f>IF(ch_table[[#This Row],[Subject 1]]&lt;&gt;"House rose", "",SUMIF(ch_table[Day], ch_table[[#This Row],[Day]], ch_table[Duration]))</f>
        <v/>
      </c>
      <c r="I406" s="40">
        <f>SUM(INDEX(ch_table[Duration],1):ch_table[[#This Row],[Duration]])</f>
        <v>9.9</v>
      </c>
      <c r="J406" s="3" cm="1">
        <f t="array" ref="J4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6" s="3" t="str" cm="1">
        <f t="array" ref="K4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6" s="3" t="str">
        <f>IF(ch_table[[#This Row],[Subject 1]]&lt;&gt;"House rose", "",SUMIF(ch_table[Day], ch_table[[#This Row],[Day]], ch_table[AAT]))</f>
        <v/>
      </c>
      <c r="M406" s="38">
        <f>SUM(INDEX(ch_table[AAT],1):ch_table[[#This Row],[AAT]])</f>
        <v>0.43472222222222234</v>
      </c>
    </row>
    <row r="407" spans="1:13" x14ac:dyDescent="0.25">
      <c r="A407" s="42">
        <v>28</v>
      </c>
      <c r="B407" s="39">
        <v>44382</v>
      </c>
      <c r="C407" s="37">
        <v>0.74444444444444446</v>
      </c>
      <c r="D407" t="s">
        <v>16</v>
      </c>
      <c r="E407" s="41"/>
      <c r="F407"/>
      <c r="G407" s="3" cm="1">
        <f t="array" ref="G40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07" s="3" t="str">
        <f>IF(ch_table[[#This Row],[Subject 1]]&lt;&gt;"House rose", "",SUMIF(ch_table[Day], ch_table[[#This Row],[Day]], ch_table[Duration]))</f>
        <v/>
      </c>
      <c r="I407" s="40">
        <f>SUM(INDEX(ch_table[Duration],1):ch_table[[#This Row],[Duration]])</f>
        <v>9.9006944444444454</v>
      </c>
      <c r="J407" s="3" cm="1">
        <f t="array" ref="J4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7" s="3" t="str" cm="1">
        <f t="array" ref="K4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7" s="3" t="str">
        <f>IF(ch_table[[#This Row],[Subject 1]]&lt;&gt;"House rose", "",SUMIF(ch_table[Day], ch_table[[#This Row],[Day]], ch_table[AAT]))</f>
        <v/>
      </c>
      <c r="M407" s="38">
        <f>SUM(INDEX(ch_table[AAT],1):ch_table[[#This Row],[AAT]])</f>
        <v>0.43472222222222234</v>
      </c>
    </row>
    <row r="408" spans="1:13" ht="30" x14ac:dyDescent="0.25">
      <c r="A408" s="42">
        <v>28</v>
      </c>
      <c r="B408" s="39">
        <v>44382</v>
      </c>
      <c r="C408" s="37">
        <v>0.74513888888888891</v>
      </c>
      <c r="D408" t="s">
        <v>85</v>
      </c>
      <c r="E408" s="41" t="s">
        <v>258</v>
      </c>
      <c r="F408" t="s">
        <v>60</v>
      </c>
      <c r="G408" s="3" cm="1">
        <f t="array" ref="G408">IF(MIN(ROW(ch_table[[Day]:[AAT session total (cum.)]]))+ROWS(ch_table[[Day]:[AAT session total (cum.)]])-1=ROW(),"",IF(ch_table[[#This Row],[Subject 1]]="House rose","", IF(INDEX(ch_table[[#All],[Time]],ROW()+1)="","",(IF(INDEX(ch_table[[#All],[Time]],ROW()+1)&lt;ch_table[[#This Row],[Time]],INDEX(ch_table[[#All],[Time]],ROW()+1)+1,INDEX(ch_table[[#All],[Time]],ROW()+1))-ch_table[[#This Row],[Time]]))))</f>
        <v>0.15277777777777779</v>
      </c>
      <c r="H408" s="3" t="str">
        <f>IF(ch_table[[#This Row],[Subject 1]]&lt;&gt;"House rose", "",SUMIF(ch_table[Day], ch_table[[#This Row],[Day]], ch_table[Duration]))</f>
        <v/>
      </c>
      <c r="I408" s="40">
        <f>SUM(INDEX(ch_table[Duration],1):ch_table[[#This Row],[Duration]])</f>
        <v>10.053472222222224</v>
      </c>
      <c r="J408" s="3" cm="1">
        <f t="array" ref="J4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8" s="3" t="str" cm="1">
        <f t="array" ref="K4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08" s="3" t="str">
        <f>IF(ch_table[[#This Row],[Subject 1]]&lt;&gt;"House rose", "",SUMIF(ch_table[Day], ch_table[[#This Row],[Day]], ch_table[AAT]))</f>
        <v/>
      </c>
      <c r="M408" s="38">
        <f>SUM(INDEX(ch_table[AAT],1):ch_table[[#This Row],[AAT]])</f>
        <v>0.43472222222222234</v>
      </c>
    </row>
    <row r="409" spans="1:13" ht="30" x14ac:dyDescent="0.25">
      <c r="A409" s="42">
        <v>28</v>
      </c>
      <c r="B409" s="39">
        <v>44382</v>
      </c>
      <c r="C409" s="37">
        <v>0.8979166666666667</v>
      </c>
      <c r="D409" t="s">
        <v>259</v>
      </c>
      <c r="E409" s="41" t="s">
        <v>256</v>
      </c>
      <c r="F409" t="s">
        <v>60</v>
      </c>
      <c r="G409" s="3" cm="1">
        <f t="array" ref="G409">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409" s="3" t="str">
        <f>IF(ch_table[[#This Row],[Subject 1]]&lt;&gt;"House rose", "",SUMIF(ch_table[Day], ch_table[[#This Row],[Day]], ch_table[Duration]))</f>
        <v/>
      </c>
      <c r="I409" s="40">
        <f>SUM(INDEX(ch_table[Duration],1):ch_table[[#This Row],[Duration]])</f>
        <v>10.079166666666669</v>
      </c>
      <c r="J409" s="3" cm="1">
        <f t="array" ref="J4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09" s="3" cm="1">
        <f t="array" ref="K4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409" s="3" t="str">
        <f>IF(ch_table[[#This Row],[Subject 1]]&lt;&gt;"House rose", "",SUMIF(ch_table[Day], ch_table[[#This Row],[Day]], ch_table[AAT]))</f>
        <v/>
      </c>
      <c r="M409" s="38">
        <f>SUM(INDEX(ch_table[AAT],1):ch_table[[#This Row],[AAT]])</f>
        <v>0.44166666666666687</v>
      </c>
    </row>
    <row r="410" spans="1:13" x14ac:dyDescent="0.25">
      <c r="A410" s="42">
        <v>28</v>
      </c>
      <c r="B410" s="39">
        <v>44382</v>
      </c>
      <c r="C410" s="37">
        <v>0.92361111111111116</v>
      </c>
      <c r="D410" t="s">
        <v>16</v>
      </c>
      <c r="E410" s="41"/>
      <c r="F410"/>
      <c r="G410" s="3" cm="1">
        <f t="array" ref="G410">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410" s="3" t="str">
        <f>IF(ch_table[[#This Row],[Subject 1]]&lt;&gt;"House rose", "",SUMIF(ch_table[Day], ch_table[[#This Row],[Day]], ch_table[Duration]))</f>
        <v/>
      </c>
      <c r="I410" s="40">
        <f>SUM(INDEX(ch_table[Duration],1):ch_table[[#This Row],[Duration]])</f>
        <v>10.081250000000002</v>
      </c>
      <c r="J410" s="3" cm="1">
        <f t="array" ref="J4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10" s="3" cm="1">
        <f t="array" ref="K4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2.0833333333332149E-3</v>
      </c>
      <c r="L410" s="3" t="str">
        <f>IF(ch_table[[#This Row],[Subject 1]]&lt;&gt;"House rose", "",SUMIF(ch_table[Day], ch_table[[#This Row],[Day]], ch_table[AAT]))</f>
        <v/>
      </c>
      <c r="M410" s="38">
        <f>SUM(INDEX(ch_table[AAT],1):ch_table[[#This Row],[AAT]])</f>
        <v>0.44375000000000009</v>
      </c>
    </row>
    <row r="411" spans="1:13" x14ac:dyDescent="0.25">
      <c r="A411" s="42">
        <v>28</v>
      </c>
      <c r="B411" s="39">
        <v>44382</v>
      </c>
      <c r="C411" s="37">
        <v>0.92569444444444438</v>
      </c>
      <c r="D411" t="s">
        <v>21</v>
      </c>
      <c r="E411" s="41" t="s">
        <v>260</v>
      </c>
      <c r="F411"/>
      <c r="G411" s="3" cm="1">
        <f t="array" ref="G41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411" s="3" t="str">
        <f>IF(ch_table[[#This Row],[Subject 1]]&lt;&gt;"House rose", "",SUMIF(ch_table[Day], ch_table[[#This Row],[Day]], ch_table[Duration]))</f>
        <v/>
      </c>
      <c r="I411" s="40">
        <f>SUM(INDEX(ch_table[Duration],1):ch_table[[#This Row],[Duration]])</f>
        <v>10.098611111111113</v>
      </c>
      <c r="J411" s="3" cm="1">
        <f t="array" ref="J4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11" s="3" cm="1">
        <f t="array" ref="K4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411" s="3" t="str">
        <f>IF(ch_table[[#This Row],[Subject 1]]&lt;&gt;"House rose", "",SUMIF(ch_table[Day], ch_table[[#This Row],[Day]], ch_table[AAT]))</f>
        <v/>
      </c>
      <c r="M411" s="38">
        <f>SUM(INDEX(ch_table[AAT],1):ch_table[[#This Row],[AAT]])</f>
        <v>0.46111111111111125</v>
      </c>
    </row>
    <row r="412" spans="1:13" x14ac:dyDescent="0.25">
      <c r="A412" s="42">
        <v>28</v>
      </c>
      <c r="B412" s="39">
        <v>44382</v>
      </c>
      <c r="C412" s="37">
        <v>0.94305555555555554</v>
      </c>
      <c r="D412" t="s">
        <v>23</v>
      </c>
      <c r="E412" s="41"/>
      <c r="F412"/>
      <c r="G412" s="3" t="str" cm="1">
        <f t="array" ref="G412">IF(MIN(ROW(ch_table[[Day]:[AAT session total (cum.)]]))+ROWS(ch_table[[Day]:[AAT session total (cum.)]])-1=ROW(),"",IF(ch_table[[#This Row],[Subject 1]]="House rose","", IF(INDEX(ch_table[[#All],[Time]],ROW()+1)="","",(IF(INDEX(ch_table[[#All],[Time]],ROW()+1)&lt;ch_table[[#This Row],[Time]],INDEX(ch_table[[#All],[Time]],ROW()+1)+1,INDEX(ch_table[[#All],[Time]],ROW()+1))-ch_table[[#This Row],[Time]]))))</f>
        <v/>
      </c>
      <c r="H412" s="3">
        <f>IF(ch_table[[#This Row],[Subject 1]]&lt;&gt;"House rose", "",SUMIF(ch_table[Day], ch_table[[#This Row],[Day]], ch_table[Duration]))</f>
        <v>0.33888888888888891</v>
      </c>
      <c r="I412" s="40">
        <f>SUM(INDEX(ch_table[Duration],1):ch_table[[#This Row],[Duration]])</f>
        <v>10.098611111111113</v>
      </c>
      <c r="J412" s="3" cm="1">
        <f t="array" ref="J4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12" s="3" t="str" cm="1">
        <f t="array" ref="K4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2" s="3">
        <f>IF(ch_table[[#This Row],[Subject 1]]&lt;&gt;"House rose", "",SUMIF(ch_table[Day], ch_table[[#This Row],[Day]], ch_table[AAT]))</f>
        <v>2.6388888888888906E-2</v>
      </c>
      <c r="M412" s="38">
        <f>SUM(INDEX(ch_table[AAT],1):ch_table[[#This Row],[AAT]])</f>
        <v>0.46111111111111125</v>
      </c>
    </row>
    <row r="413" spans="1:13" x14ac:dyDescent="0.25">
      <c r="A413" s="42">
        <v>29</v>
      </c>
      <c r="B413" s="39">
        <v>44383</v>
      </c>
      <c r="C413" s="37">
        <v>0.47916666666666669</v>
      </c>
      <c r="D413" t="s">
        <v>24</v>
      </c>
      <c r="E413" s="41"/>
      <c r="F413"/>
      <c r="G413" s="3" cm="1">
        <f t="array" ref="G41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13" s="3" t="str">
        <f>IF(ch_table[[#This Row],[Subject 1]]&lt;&gt;"House rose", "",SUMIF(ch_table[Day], ch_table[[#This Row],[Day]], ch_table[Duration]))</f>
        <v/>
      </c>
      <c r="I413" s="40">
        <f>SUM(INDEX(ch_table[Duration],1):ch_table[[#This Row],[Duration]])</f>
        <v>10.100694444444446</v>
      </c>
      <c r="J413" s="3" cm="1">
        <f t="array" ref="J4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3" s="3" t="str" cm="1">
        <f t="array" ref="K4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3" s="3" t="str">
        <f>IF(ch_table[[#This Row],[Subject 1]]&lt;&gt;"House rose", "",SUMIF(ch_table[Day], ch_table[[#This Row],[Day]], ch_table[AAT]))</f>
        <v/>
      </c>
      <c r="M413" s="38">
        <f>SUM(INDEX(ch_table[AAT],1):ch_table[[#This Row],[AAT]])</f>
        <v>0.46111111111111125</v>
      </c>
    </row>
    <row r="414" spans="1:13" x14ac:dyDescent="0.25">
      <c r="A414" s="42">
        <v>29</v>
      </c>
      <c r="B414" s="39">
        <v>44383</v>
      </c>
      <c r="C414" s="37">
        <v>0.48125000000000001</v>
      </c>
      <c r="D414" t="s">
        <v>44</v>
      </c>
      <c r="E414" s="41" t="s">
        <v>89</v>
      </c>
      <c r="F414"/>
      <c r="G414" s="3" cm="1">
        <f t="array" ref="G414">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414" s="3" t="str">
        <f>IF(ch_table[[#This Row],[Subject 1]]&lt;&gt;"House rose", "",SUMIF(ch_table[Day], ch_table[[#This Row],[Day]], ch_table[Duration]))</f>
        <v/>
      </c>
      <c r="I414" s="40">
        <f>SUM(INDEX(ch_table[Duration],1):ch_table[[#This Row],[Duration]])</f>
        <v>10.129861111111113</v>
      </c>
      <c r="J414" s="3" cm="1">
        <f t="array" ref="J4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4" s="3" t="str" cm="1">
        <f t="array" ref="K4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4" s="3" t="str">
        <f>IF(ch_table[[#This Row],[Subject 1]]&lt;&gt;"House rose", "",SUMIF(ch_table[Day], ch_table[[#This Row],[Day]], ch_table[AAT]))</f>
        <v/>
      </c>
      <c r="M414" s="38">
        <f>SUM(INDEX(ch_table[AAT],1):ch_table[[#This Row],[AAT]])</f>
        <v>0.46111111111111125</v>
      </c>
    </row>
    <row r="415" spans="1:13" x14ac:dyDescent="0.25">
      <c r="A415" s="42">
        <v>29</v>
      </c>
      <c r="B415" s="39">
        <v>44383</v>
      </c>
      <c r="C415" s="37">
        <v>0.51041666666666663</v>
      </c>
      <c r="D415" t="s">
        <v>53</v>
      </c>
      <c r="E415" s="41" t="s">
        <v>89</v>
      </c>
      <c r="F415"/>
      <c r="G415" s="3" cm="1">
        <f t="array" ref="G415">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415" s="3" t="str">
        <f>IF(ch_table[[#This Row],[Subject 1]]&lt;&gt;"House rose", "",SUMIF(ch_table[Day], ch_table[[#This Row],[Day]], ch_table[Duration]))</f>
        <v/>
      </c>
      <c r="I415" s="40">
        <f>SUM(INDEX(ch_table[Duration],1):ch_table[[#This Row],[Duration]])</f>
        <v>10.142361111111112</v>
      </c>
      <c r="J415" s="3" cm="1">
        <f t="array" ref="J4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5" s="3" t="str" cm="1">
        <f t="array" ref="K4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5" s="3" t="str">
        <f>IF(ch_table[[#This Row],[Subject 1]]&lt;&gt;"House rose", "",SUMIF(ch_table[Day], ch_table[[#This Row],[Day]], ch_table[AAT]))</f>
        <v/>
      </c>
      <c r="M415" s="38">
        <f>SUM(INDEX(ch_table[AAT],1):ch_table[[#This Row],[AAT]])</f>
        <v>0.46111111111111125</v>
      </c>
    </row>
    <row r="416" spans="1:13" x14ac:dyDescent="0.25">
      <c r="A416" s="42">
        <v>29</v>
      </c>
      <c r="B416" s="39">
        <v>44383</v>
      </c>
      <c r="C416" s="37">
        <v>0.5229166666666667</v>
      </c>
      <c r="D416" t="s">
        <v>16</v>
      </c>
      <c r="E416" s="41"/>
      <c r="F416"/>
      <c r="G416" s="3" cm="1">
        <f t="array" ref="G41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16" s="3" t="str">
        <f>IF(ch_table[[#This Row],[Subject 1]]&lt;&gt;"House rose", "",SUMIF(ch_table[Day], ch_table[[#This Row],[Day]], ch_table[Duration]))</f>
        <v/>
      </c>
      <c r="I416" s="40">
        <f>SUM(INDEX(ch_table[Duration],1):ch_table[[#This Row],[Duration]])</f>
        <v>10.144444444444446</v>
      </c>
      <c r="J416" s="3" cm="1">
        <f t="array" ref="J4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6" s="3" t="str" cm="1">
        <f t="array" ref="K4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6" s="3" t="str">
        <f>IF(ch_table[[#This Row],[Subject 1]]&lt;&gt;"House rose", "",SUMIF(ch_table[Day], ch_table[[#This Row],[Day]], ch_table[AAT]))</f>
        <v/>
      </c>
      <c r="M416" s="38">
        <f>SUM(INDEX(ch_table[AAT],1):ch_table[[#This Row],[AAT]])</f>
        <v>0.46111111111111125</v>
      </c>
    </row>
    <row r="417" spans="1:13" ht="30" x14ac:dyDescent="0.25">
      <c r="A417" s="42">
        <v>29</v>
      </c>
      <c r="B417" s="39">
        <v>44383</v>
      </c>
      <c r="C417" s="37">
        <v>0.52500000000000002</v>
      </c>
      <c r="D417" t="s">
        <v>29</v>
      </c>
      <c r="E417" s="41" t="s">
        <v>221</v>
      </c>
      <c r="F417"/>
      <c r="G417" s="3" cm="1">
        <f t="array" ref="G417">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417" s="3" t="str">
        <f>IF(ch_table[[#This Row],[Subject 1]]&lt;&gt;"House rose", "",SUMIF(ch_table[Day], ch_table[[#This Row],[Day]], ch_table[Duration]))</f>
        <v/>
      </c>
      <c r="I417" s="40">
        <f>SUM(INDEX(ch_table[Duration],1):ch_table[[#This Row],[Duration]])</f>
        <v>10.181250000000002</v>
      </c>
      <c r="J417" s="3" cm="1">
        <f t="array" ref="J4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7" s="3" t="str" cm="1">
        <f t="array" ref="K4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7" s="3" t="str">
        <f>IF(ch_table[[#This Row],[Subject 1]]&lt;&gt;"House rose", "",SUMIF(ch_table[Day], ch_table[[#This Row],[Day]], ch_table[AAT]))</f>
        <v/>
      </c>
      <c r="M417" s="38">
        <f>SUM(INDEX(ch_table[AAT],1):ch_table[[#This Row],[AAT]])</f>
        <v>0.46111111111111125</v>
      </c>
    </row>
    <row r="418" spans="1:13" x14ac:dyDescent="0.25">
      <c r="A418" s="42">
        <v>29</v>
      </c>
      <c r="B418" s="39">
        <v>44383</v>
      </c>
      <c r="C418" s="37">
        <v>0.56180555555555556</v>
      </c>
      <c r="D418" t="s">
        <v>16</v>
      </c>
      <c r="E418" s="41"/>
      <c r="F418"/>
      <c r="G418" s="3" cm="1">
        <f t="array" ref="G41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18" s="3" t="str">
        <f>IF(ch_table[[#This Row],[Subject 1]]&lt;&gt;"House rose", "",SUMIF(ch_table[Day], ch_table[[#This Row],[Day]], ch_table[Duration]))</f>
        <v/>
      </c>
      <c r="I418" s="40">
        <f>SUM(INDEX(ch_table[Duration],1):ch_table[[#This Row],[Duration]])</f>
        <v>10.183333333333335</v>
      </c>
      <c r="J418" s="3" cm="1">
        <f t="array" ref="J4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8" s="3" t="str" cm="1">
        <f t="array" ref="K4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8" s="3" t="str">
        <f>IF(ch_table[[#This Row],[Subject 1]]&lt;&gt;"House rose", "",SUMIF(ch_table[Day], ch_table[[#This Row],[Day]], ch_table[AAT]))</f>
        <v/>
      </c>
      <c r="M418" s="38">
        <f>SUM(INDEX(ch_table[AAT],1):ch_table[[#This Row],[AAT]])</f>
        <v>0.46111111111111125</v>
      </c>
    </row>
    <row r="419" spans="1:13" ht="30" x14ac:dyDescent="0.25">
      <c r="A419" s="42">
        <v>29</v>
      </c>
      <c r="B419" s="39">
        <v>44383</v>
      </c>
      <c r="C419" s="37">
        <v>0.56388888888888888</v>
      </c>
      <c r="D419" t="s">
        <v>29</v>
      </c>
      <c r="E419" s="41" t="s">
        <v>261</v>
      </c>
      <c r="F419"/>
      <c r="G419" s="3" cm="1">
        <f t="array" ref="G419">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419" s="3" t="str">
        <f>IF(ch_table[[#This Row],[Subject 1]]&lt;&gt;"House rose", "",SUMIF(ch_table[Day], ch_table[[#This Row],[Day]], ch_table[Duration]))</f>
        <v/>
      </c>
      <c r="I419" s="40">
        <f>SUM(INDEX(ch_table[Duration],1):ch_table[[#This Row],[Duration]])</f>
        <v>10.222222222222225</v>
      </c>
      <c r="J419" s="3" cm="1">
        <f t="array" ref="J4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19" s="3" t="str" cm="1">
        <f t="array" ref="K4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19" s="3" t="str">
        <f>IF(ch_table[[#This Row],[Subject 1]]&lt;&gt;"House rose", "",SUMIF(ch_table[Day], ch_table[[#This Row],[Day]], ch_table[AAT]))</f>
        <v/>
      </c>
      <c r="M419" s="38">
        <f>SUM(INDEX(ch_table[AAT],1):ch_table[[#This Row],[AAT]])</f>
        <v>0.46111111111111125</v>
      </c>
    </row>
    <row r="420" spans="1:13" ht="45" x14ac:dyDescent="0.25">
      <c r="A420" s="42">
        <v>29</v>
      </c>
      <c r="B420" s="39">
        <v>44383</v>
      </c>
      <c r="C420" s="37">
        <v>0.60277777777777775</v>
      </c>
      <c r="D420" t="s">
        <v>92</v>
      </c>
      <c r="E420" s="41" t="s">
        <v>262</v>
      </c>
      <c r="F420"/>
      <c r="G420" s="3" cm="1">
        <f t="array" ref="G42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20" s="3" t="str">
        <f>IF(ch_table[[#This Row],[Subject 1]]&lt;&gt;"House rose", "",SUMIF(ch_table[Day], ch_table[[#This Row],[Day]], ch_table[Duration]))</f>
        <v/>
      </c>
      <c r="I420" s="40">
        <f>SUM(INDEX(ch_table[Duration],1):ch_table[[#This Row],[Duration]])</f>
        <v>10.225000000000003</v>
      </c>
      <c r="J420" s="3" cm="1">
        <f t="array" ref="J4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0" s="3" t="str" cm="1">
        <f t="array" ref="K4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0" s="3" t="str">
        <f>IF(ch_table[[#This Row],[Subject 1]]&lt;&gt;"House rose", "",SUMIF(ch_table[Day], ch_table[[#This Row],[Day]], ch_table[AAT]))</f>
        <v/>
      </c>
      <c r="M420" s="38">
        <f>SUM(INDEX(ch_table[AAT],1):ch_table[[#This Row],[AAT]])</f>
        <v>0.46111111111111125</v>
      </c>
    </row>
    <row r="421" spans="1:13" x14ac:dyDescent="0.25">
      <c r="A421" s="42">
        <v>29</v>
      </c>
      <c r="B421" s="39">
        <v>44383</v>
      </c>
      <c r="C421" s="37">
        <v>0.60555555555555551</v>
      </c>
      <c r="D421" t="s">
        <v>16</v>
      </c>
      <c r="E421" s="41"/>
      <c r="F421"/>
      <c r="G421" s="3" cm="1">
        <f t="array" ref="G42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21" s="3" t="str">
        <f>IF(ch_table[[#This Row],[Subject 1]]&lt;&gt;"House rose", "",SUMIF(ch_table[Day], ch_table[[#This Row],[Day]], ch_table[Duration]))</f>
        <v/>
      </c>
      <c r="I421" s="40">
        <f>SUM(INDEX(ch_table[Duration],1):ch_table[[#This Row],[Duration]])</f>
        <v>10.227777777777781</v>
      </c>
      <c r="J421" s="3" cm="1">
        <f t="array" ref="J4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1" s="3" t="str" cm="1">
        <f t="array" ref="K4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1" s="3" t="str">
        <f>IF(ch_table[[#This Row],[Subject 1]]&lt;&gt;"House rose", "",SUMIF(ch_table[Day], ch_table[[#This Row],[Day]], ch_table[AAT]))</f>
        <v/>
      </c>
      <c r="M421" s="38">
        <f>SUM(INDEX(ch_table[AAT],1):ch_table[[#This Row],[AAT]])</f>
        <v>0.46111111111111125</v>
      </c>
    </row>
    <row r="422" spans="1:13" x14ac:dyDescent="0.25">
      <c r="A422" s="42">
        <v>29</v>
      </c>
      <c r="B422" s="39">
        <v>44383</v>
      </c>
      <c r="C422" s="37">
        <v>0.60833333333333328</v>
      </c>
      <c r="D422" t="s">
        <v>230</v>
      </c>
      <c r="E422" s="41" t="s">
        <v>263</v>
      </c>
      <c r="F422"/>
      <c r="G422" s="3" cm="1">
        <f t="array" ref="G422">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422" s="3" t="str">
        <f>IF(ch_table[[#This Row],[Subject 1]]&lt;&gt;"House rose", "",SUMIF(ch_table[Day], ch_table[[#This Row],[Day]], ch_table[Duration]))</f>
        <v/>
      </c>
      <c r="I422" s="40">
        <f>SUM(INDEX(ch_table[Duration],1):ch_table[[#This Row],[Duration]])</f>
        <v>10.236111111111114</v>
      </c>
      <c r="J422" s="3" cm="1">
        <f t="array" ref="J4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2" s="3" t="str" cm="1">
        <f t="array" ref="K4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2" s="3" t="str">
        <f>IF(ch_table[[#This Row],[Subject 1]]&lt;&gt;"House rose", "",SUMIF(ch_table[Day], ch_table[[#This Row],[Day]], ch_table[AAT]))</f>
        <v/>
      </c>
      <c r="M422" s="38">
        <f>SUM(INDEX(ch_table[AAT],1):ch_table[[#This Row],[AAT]])</f>
        <v>0.46111111111111125</v>
      </c>
    </row>
    <row r="423" spans="1:13" ht="30" x14ac:dyDescent="0.25">
      <c r="A423" s="42">
        <v>29</v>
      </c>
      <c r="B423" s="39">
        <v>44383</v>
      </c>
      <c r="C423" s="37">
        <v>0.6166666666666667</v>
      </c>
      <c r="D423" t="s">
        <v>123</v>
      </c>
      <c r="E423" s="41" t="s">
        <v>264</v>
      </c>
      <c r="F423" t="s">
        <v>265</v>
      </c>
      <c r="G423" s="3" cm="1">
        <f t="array" ref="G423">IF(MIN(ROW(ch_table[[Day]:[AAT session total (cum.)]]))+ROWS(ch_table[[Day]:[AAT session total (cum.)]])-1=ROW(),"",IF(ch_table[[#This Row],[Subject 1]]="House rose","", IF(INDEX(ch_table[[#All],[Time]],ROW()+1)="","",(IF(INDEX(ch_table[[#All],[Time]],ROW()+1)&lt;ch_table[[#This Row],[Time]],INDEX(ch_table[[#All],[Time]],ROW()+1)+1,INDEX(ch_table[[#All],[Time]],ROW()+1))-ch_table[[#This Row],[Time]]))))</f>
        <v>0.17291666666666661</v>
      </c>
      <c r="H423" s="3" t="str">
        <f>IF(ch_table[[#This Row],[Subject 1]]&lt;&gt;"House rose", "",SUMIF(ch_table[Day], ch_table[[#This Row],[Day]], ch_table[Duration]))</f>
        <v/>
      </c>
      <c r="I423" s="40">
        <f>SUM(INDEX(ch_table[Duration],1):ch_table[[#This Row],[Duration]])</f>
        <v>10.40902777777778</v>
      </c>
      <c r="J423" s="3" cm="1">
        <f t="array" ref="J4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3" s="3" t="str" cm="1">
        <f t="array" ref="K4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3" s="3" t="str">
        <f>IF(ch_table[[#This Row],[Subject 1]]&lt;&gt;"House rose", "",SUMIF(ch_table[Day], ch_table[[#This Row],[Day]], ch_table[AAT]))</f>
        <v/>
      </c>
      <c r="M423" s="38">
        <f>SUM(INDEX(ch_table[AAT],1):ch_table[[#This Row],[AAT]])</f>
        <v>0.46111111111111125</v>
      </c>
    </row>
    <row r="424" spans="1:13" x14ac:dyDescent="0.25">
      <c r="A424" s="42">
        <v>29</v>
      </c>
      <c r="B424" s="39">
        <v>44383</v>
      </c>
      <c r="C424" s="37">
        <v>0.7895833333333333</v>
      </c>
      <c r="D424" t="s">
        <v>61</v>
      </c>
      <c r="E424" s="41" t="s">
        <v>266</v>
      </c>
      <c r="F424"/>
      <c r="G424" s="3" cm="1">
        <f t="array" ref="G42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24" s="3" t="str">
        <f>IF(ch_table[[#This Row],[Subject 1]]&lt;&gt;"House rose", "",SUMIF(ch_table[Day], ch_table[[#This Row],[Day]], ch_table[Duration]))</f>
        <v/>
      </c>
      <c r="I424" s="40">
        <f>SUM(INDEX(ch_table[Duration],1):ch_table[[#This Row],[Duration]])</f>
        <v>10.411111111111113</v>
      </c>
      <c r="J424" s="3" cm="1">
        <f t="array" ref="J4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4" s="3" t="str" cm="1">
        <f t="array" ref="K4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4" s="3" t="str">
        <f>IF(ch_table[[#This Row],[Subject 1]]&lt;&gt;"House rose", "",SUMIF(ch_table[Day], ch_table[[#This Row],[Day]], ch_table[AAT]))</f>
        <v/>
      </c>
      <c r="M424" s="38">
        <f>SUM(INDEX(ch_table[AAT],1):ch_table[[#This Row],[AAT]])</f>
        <v>0.46111111111111125</v>
      </c>
    </row>
    <row r="425" spans="1:13" x14ac:dyDescent="0.25">
      <c r="A425" s="42">
        <v>29</v>
      </c>
      <c r="B425" s="39">
        <v>44383</v>
      </c>
      <c r="C425" s="37">
        <v>0.79166666666666663</v>
      </c>
      <c r="D425" t="s">
        <v>21</v>
      </c>
      <c r="E425" s="41" t="s">
        <v>267</v>
      </c>
      <c r="F425"/>
      <c r="G425" s="3" cm="1">
        <f t="array" ref="G425">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425" s="3" t="str">
        <f>IF(ch_table[[#This Row],[Subject 1]]&lt;&gt;"House rose", "",SUMIF(ch_table[Day], ch_table[[#This Row],[Day]], ch_table[Duration]))</f>
        <v/>
      </c>
      <c r="I425" s="40">
        <f>SUM(INDEX(ch_table[Duration],1):ch_table[[#This Row],[Duration]])</f>
        <v>10.429861111111114</v>
      </c>
      <c r="J425" s="3" cm="1">
        <f t="array" ref="J4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5" s="3" cm="1">
        <f t="array" ref="K4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425" s="3" t="str">
        <f>IF(ch_table[[#This Row],[Subject 1]]&lt;&gt;"House rose", "",SUMIF(ch_table[Day], ch_table[[#This Row],[Day]], ch_table[AAT]))</f>
        <v/>
      </c>
      <c r="M425" s="38">
        <f>SUM(INDEX(ch_table[AAT],1):ch_table[[#This Row],[AAT]])</f>
        <v>0.47986111111111129</v>
      </c>
    </row>
    <row r="426" spans="1:13" x14ac:dyDescent="0.25">
      <c r="A426" s="42">
        <v>29</v>
      </c>
      <c r="B426" s="39">
        <v>44383</v>
      </c>
      <c r="C426" s="37">
        <v>0.81041666666666667</v>
      </c>
      <c r="D426" t="s">
        <v>23</v>
      </c>
      <c r="E426" s="41"/>
      <c r="F426"/>
      <c r="G426" s="3" t="str" cm="1">
        <f t="array" ref="G426">IF(MIN(ROW(ch_table[[Day]:[AAT session total (cum.)]]))+ROWS(ch_table[[Day]:[AAT session total (cum.)]])-1=ROW(),"",IF(ch_table[[#This Row],[Subject 1]]="House rose","", IF(INDEX(ch_table[[#All],[Time]],ROW()+1)="","",(IF(INDEX(ch_table[[#All],[Time]],ROW()+1)&lt;ch_table[[#This Row],[Time]],INDEX(ch_table[[#All],[Time]],ROW()+1)+1,INDEX(ch_table[[#All],[Time]],ROW()+1))-ch_table[[#This Row],[Time]]))))</f>
        <v/>
      </c>
      <c r="H426" s="3">
        <f>IF(ch_table[[#This Row],[Subject 1]]&lt;&gt;"House rose", "",SUMIF(ch_table[Day], ch_table[[#This Row],[Day]], ch_table[Duration]))</f>
        <v>0.33124999999999999</v>
      </c>
      <c r="I426" s="40">
        <f>SUM(INDEX(ch_table[Duration],1):ch_table[[#This Row],[Duration]])</f>
        <v>10.429861111111114</v>
      </c>
      <c r="J426" s="3" cm="1">
        <f t="array" ref="J4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6" s="3" t="str" cm="1">
        <f t="array" ref="K4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6" s="3">
        <f>IF(ch_table[[#This Row],[Subject 1]]&lt;&gt;"House rose", "",SUMIF(ch_table[Day], ch_table[[#This Row],[Day]], ch_table[AAT]))</f>
        <v>1.8750000000000044E-2</v>
      </c>
      <c r="M426" s="38">
        <f>SUM(INDEX(ch_table[AAT],1):ch_table[[#This Row],[AAT]])</f>
        <v>0.47986111111111129</v>
      </c>
    </row>
    <row r="427" spans="1:13" x14ac:dyDescent="0.25">
      <c r="A427" s="42">
        <v>30</v>
      </c>
      <c r="B427" s="39">
        <v>44384</v>
      </c>
      <c r="C427" s="37">
        <v>0.47916666666666669</v>
      </c>
      <c r="D427" t="s">
        <v>24</v>
      </c>
      <c r="E427" s="41"/>
      <c r="F427"/>
      <c r="G427" s="3" cm="1">
        <f t="array" ref="G42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27" s="3" t="str">
        <f>IF(ch_table[[#This Row],[Subject 1]]&lt;&gt;"House rose", "",SUMIF(ch_table[Day], ch_table[[#This Row],[Day]], ch_table[Duration]))</f>
        <v/>
      </c>
      <c r="I427" s="40">
        <f>SUM(INDEX(ch_table[Duration],1):ch_table[[#This Row],[Duration]])</f>
        <v>10.431944444444447</v>
      </c>
      <c r="J427" s="3" cm="1">
        <f t="array" ref="J4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7" s="3" t="str" cm="1">
        <f t="array" ref="K4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7" s="3" t="str">
        <f>IF(ch_table[[#This Row],[Subject 1]]&lt;&gt;"House rose", "",SUMIF(ch_table[Day], ch_table[[#This Row],[Day]], ch_table[AAT]))</f>
        <v/>
      </c>
      <c r="M427" s="38">
        <f>SUM(INDEX(ch_table[AAT],1):ch_table[[#This Row],[AAT]])</f>
        <v>0.47986111111111129</v>
      </c>
    </row>
    <row r="428" spans="1:13" x14ac:dyDescent="0.25">
      <c r="A428" s="42">
        <v>30</v>
      </c>
      <c r="B428" s="39">
        <v>44384</v>
      </c>
      <c r="C428" s="37">
        <v>0.48125000000000001</v>
      </c>
      <c r="D428" t="s">
        <v>44</v>
      </c>
      <c r="E428" s="41" t="s">
        <v>96</v>
      </c>
      <c r="F428"/>
      <c r="G428" s="3" cm="1">
        <f t="array" ref="G428">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428" s="3" t="str">
        <f>IF(ch_table[[#This Row],[Subject 1]]&lt;&gt;"House rose", "",SUMIF(ch_table[Day], ch_table[[#This Row],[Day]], ch_table[Duration]))</f>
        <v/>
      </c>
      <c r="I428" s="40">
        <f>SUM(INDEX(ch_table[Duration],1):ch_table[[#This Row],[Duration]])</f>
        <v>10.44652777777778</v>
      </c>
      <c r="J428" s="3" cm="1">
        <f t="array" ref="J4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8" s="3" t="str" cm="1">
        <f t="array" ref="K4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8" s="3" t="str">
        <f>IF(ch_table[[#This Row],[Subject 1]]&lt;&gt;"House rose", "",SUMIF(ch_table[Day], ch_table[[#This Row],[Day]], ch_table[AAT]))</f>
        <v/>
      </c>
      <c r="M428" s="38">
        <f>SUM(INDEX(ch_table[AAT],1):ch_table[[#This Row],[AAT]])</f>
        <v>0.47986111111111129</v>
      </c>
    </row>
    <row r="429" spans="1:13" x14ac:dyDescent="0.25">
      <c r="A429" s="42">
        <v>30</v>
      </c>
      <c r="B429" s="39">
        <v>44384</v>
      </c>
      <c r="C429" s="37">
        <v>0.49583333333333329</v>
      </c>
      <c r="D429" t="s">
        <v>53</v>
      </c>
      <c r="E429" s="41" t="s">
        <v>96</v>
      </c>
      <c r="F429"/>
      <c r="G429" s="3" cm="1">
        <f t="array" ref="G429">IF(MIN(ROW(ch_table[[Day]:[AAT session total (cum.)]]))+ROWS(ch_table[[Day]:[AAT session total (cum.)]])-1=ROW(),"",IF(ch_table[[#This Row],[Subject 1]]="House rose","", IF(INDEX(ch_table[[#All],[Time]],ROW()+1)="","",(IF(INDEX(ch_table[[#All],[Time]],ROW()+1)&lt;ch_table[[#This Row],[Time]],INDEX(ch_table[[#All],[Time]],ROW()+1)+1,INDEX(ch_table[[#All],[Time]],ROW()+1))-ch_table[[#This Row],[Time]]))))</f>
        <v>4.1666666666667074E-3</v>
      </c>
      <c r="H429" s="3" t="str">
        <f>IF(ch_table[[#This Row],[Subject 1]]&lt;&gt;"House rose", "",SUMIF(ch_table[Day], ch_table[[#This Row],[Day]], ch_table[Duration]))</f>
        <v/>
      </c>
      <c r="I429" s="40">
        <f>SUM(INDEX(ch_table[Duration],1):ch_table[[#This Row],[Duration]])</f>
        <v>10.450694444444446</v>
      </c>
      <c r="J429" s="3" cm="1">
        <f t="array" ref="J4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29" s="3" t="str" cm="1">
        <f t="array" ref="K4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29" s="3" t="str">
        <f>IF(ch_table[[#This Row],[Subject 1]]&lt;&gt;"House rose", "",SUMIF(ch_table[Day], ch_table[[#This Row],[Day]], ch_table[AAT]))</f>
        <v/>
      </c>
      <c r="M429" s="38">
        <f>SUM(INDEX(ch_table[AAT],1):ch_table[[#This Row],[AAT]])</f>
        <v>0.47986111111111129</v>
      </c>
    </row>
    <row r="430" spans="1:13" x14ac:dyDescent="0.25">
      <c r="A430" s="42">
        <v>30</v>
      </c>
      <c r="B430" s="39">
        <v>44384</v>
      </c>
      <c r="C430" s="37">
        <v>0.5</v>
      </c>
      <c r="D430" t="s">
        <v>44</v>
      </c>
      <c r="E430" s="41" t="s">
        <v>65</v>
      </c>
      <c r="F430"/>
      <c r="G430" s="3" cm="1">
        <f t="array" ref="G430">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430" s="3" t="str">
        <f>IF(ch_table[[#This Row],[Subject 1]]&lt;&gt;"House rose", "",SUMIF(ch_table[Day], ch_table[[#This Row],[Day]], ch_table[Duration]))</f>
        <v/>
      </c>
      <c r="I430" s="40">
        <f>SUM(INDEX(ch_table[Duration],1):ch_table[[#This Row],[Duration]])</f>
        <v>10.479861111111113</v>
      </c>
      <c r="J430" s="3" cm="1">
        <f t="array" ref="J4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0" s="3" t="str" cm="1">
        <f t="array" ref="K4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0" s="3" t="str">
        <f>IF(ch_table[[#This Row],[Subject 1]]&lt;&gt;"House rose", "",SUMIF(ch_table[Day], ch_table[[#This Row],[Day]], ch_table[AAT]))</f>
        <v/>
      </c>
      <c r="M430" s="38">
        <f>SUM(INDEX(ch_table[AAT],1):ch_table[[#This Row],[AAT]])</f>
        <v>0.47986111111111129</v>
      </c>
    </row>
    <row r="431" spans="1:13" ht="30" x14ac:dyDescent="0.25">
      <c r="A431" s="42">
        <v>30</v>
      </c>
      <c r="B431" s="39">
        <v>44384</v>
      </c>
      <c r="C431" s="37">
        <v>0.52916666666666667</v>
      </c>
      <c r="D431" t="s">
        <v>92</v>
      </c>
      <c r="E431" s="41" t="s">
        <v>268</v>
      </c>
      <c r="F431"/>
      <c r="G431" s="3" cm="1">
        <f t="array" ref="G43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31" s="3" t="str">
        <f>IF(ch_table[[#This Row],[Subject 1]]&lt;&gt;"House rose", "",SUMIF(ch_table[Day], ch_table[[#This Row],[Day]], ch_table[Duration]))</f>
        <v/>
      </c>
      <c r="I431" s="40">
        <f>SUM(INDEX(ch_table[Duration],1):ch_table[[#This Row],[Duration]])</f>
        <v>10.481944444444446</v>
      </c>
      <c r="J431" s="3" cm="1">
        <f t="array" ref="J4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1" s="3" t="str" cm="1">
        <f t="array" ref="K4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1" s="3" t="str">
        <f>IF(ch_table[[#This Row],[Subject 1]]&lt;&gt;"House rose", "",SUMIF(ch_table[Day], ch_table[[#This Row],[Day]], ch_table[AAT]))</f>
        <v/>
      </c>
      <c r="M431" s="38">
        <f>SUM(INDEX(ch_table[AAT],1):ch_table[[#This Row],[AAT]])</f>
        <v>0.47986111111111129</v>
      </c>
    </row>
    <row r="432" spans="1:13" x14ac:dyDescent="0.25">
      <c r="A432" s="42">
        <v>30</v>
      </c>
      <c r="B432" s="39">
        <v>44384</v>
      </c>
      <c r="C432" s="37">
        <v>0.53125</v>
      </c>
      <c r="D432" t="s">
        <v>16</v>
      </c>
      <c r="E432" s="41"/>
      <c r="F432"/>
      <c r="G432" s="3" cm="1">
        <f t="array" ref="G43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32" s="3" t="str">
        <f>IF(ch_table[[#This Row],[Subject 1]]&lt;&gt;"House rose", "",SUMIF(ch_table[Day], ch_table[[#This Row],[Day]], ch_table[Duration]))</f>
        <v/>
      </c>
      <c r="I432" s="40">
        <f>SUM(INDEX(ch_table[Duration],1):ch_table[[#This Row],[Duration]])</f>
        <v>10.484722222222224</v>
      </c>
      <c r="J432" s="3" cm="1">
        <f t="array" ref="J4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2" s="3" t="str" cm="1">
        <f t="array" ref="K4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2" s="3" t="str">
        <f>IF(ch_table[[#This Row],[Subject 1]]&lt;&gt;"House rose", "",SUMIF(ch_table[Day], ch_table[[#This Row],[Day]], ch_table[AAT]))</f>
        <v/>
      </c>
      <c r="M432" s="38">
        <f>SUM(INDEX(ch_table[AAT],1):ch_table[[#This Row],[AAT]])</f>
        <v>0.47986111111111129</v>
      </c>
    </row>
    <row r="433" spans="1:13" x14ac:dyDescent="0.25">
      <c r="A433" s="42">
        <v>30</v>
      </c>
      <c r="B433" s="39">
        <v>44384</v>
      </c>
      <c r="C433" s="37">
        <v>0.53402777777777777</v>
      </c>
      <c r="D433" t="s">
        <v>92</v>
      </c>
      <c r="E433" s="41" t="s">
        <v>269</v>
      </c>
      <c r="F433"/>
      <c r="G433" s="3" cm="1">
        <f t="array" ref="G43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33" s="3" t="str">
        <f>IF(ch_table[[#This Row],[Subject 1]]&lt;&gt;"House rose", "",SUMIF(ch_table[Day], ch_table[[#This Row],[Day]], ch_table[Duration]))</f>
        <v/>
      </c>
      <c r="I433" s="40">
        <f>SUM(INDEX(ch_table[Duration],1):ch_table[[#This Row],[Duration]])</f>
        <v>10.485416666666669</v>
      </c>
      <c r="J433" s="3" cm="1">
        <f t="array" ref="J4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3" s="3" t="str" cm="1">
        <f t="array" ref="K4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3" s="3" t="str">
        <f>IF(ch_table[[#This Row],[Subject 1]]&lt;&gt;"House rose", "",SUMIF(ch_table[Day], ch_table[[#This Row],[Day]], ch_table[AAT]))</f>
        <v/>
      </c>
      <c r="M433" s="38">
        <f>SUM(INDEX(ch_table[AAT],1):ch_table[[#This Row],[AAT]])</f>
        <v>0.47986111111111129</v>
      </c>
    </row>
    <row r="434" spans="1:13" x14ac:dyDescent="0.25">
      <c r="A434" s="42">
        <v>30</v>
      </c>
      <c r="B434" s="39">
        <v>44384</v>
      </c>
      <c r="C434" s="37">
        <v>0.53472222222222221</v>
      </c>
      <c r="D434" t="s">
        <v>230</v>
      </c>
      <c r="E434" s="41" t="s">
        <v>270</v>
      </c>
      <c r="F434"/>
      <c r="G434" s="3" cm="1">
        <f t="array" ref="G434">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434" s="3" t="str">
        <f>IF(ch_table[[#This Row],[Subject 1]]&lt;&gt;"House rose", "",SUMIF(ch_table[Day], ch_table[[#This Row],[Day]], ch_table[Duration]))</f>
        <v/>
      </c>
      <c r="I434" s="40">
        <f>SUM(INDEX(ch_table[Duration],1):ch_table[[#This Row],[Duration]])</f>
        <v>10.491666666666669</v>
      </c>
      <c r="J434" s="3" cm="1">
        <f t="array" ref="J4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4" s="3" t="str" cm="1">
        <f t="array" ref="K4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4" s="3" t="str">
        <f>IF(ch_table[[#This Row],[Subject 1]]&lt;&gt;"House rose", "",SUMIF(ch_table[Day], ch_table[[#This Row],[Day]], ch_table[AAT]))</f>
        <v/>
      </c>
      <c r="M434" s="38">
        <f>SUM(INDEX(ch_table[AAT],1):ch_table[[#This Row],[AAT]])</f>
        <v>0.47986111111111129</v>
      </c>
    </row>
    <row r="435" spans="1:13" x14ac:dyDescent="0.25">
      <c r="A435" s="42">
        <v>30</v>
      </c>
      <c r="B435" s="39">
        <v>44384</v>
      </c>
      <c r="C435" s="37">
        <v>0.54097222222222219</v>
      </c>
      <c r="D435" t="s">
        <v>130</v>
      </c>
      <c r="E435" s="41" t="s">
        <v>271</v>
      </c>
      <c r="F435" t="s">
        <v>60</v>
      </c>
      <c r="G435" s="3" cm="1">
        <f t="array" ref="G435">IF(MIN(ROW(ch_table[[Day]:[AAT session total (cum.)]]))+ROWS(ch_table[[Day]:[AAT session total (cum.)]])-1=ROW(),"",IF(ch_table[[#This Row],[Subject 1]]="House rose","", IF(INDEX(ch_table[[#All],[Time]],ROW()+1)="","",(IF(INDEX(ch_table[[#All],[Time]],ROW()+1)&lt;ch_table[[#This Row],[Time]],INDEX(ch_table[[#All],[Time]],ROW()+1)+1,INDEX(ch_table[[#All],[Time]],ROW()+1))-ch_table[[#This Row],[Time]]))))</f>
        <v>0.1430555555555556</v>
      </c>
      <c r="H435" s="3" t="str">
        <f>IF(ch_table[[#This Row],[Subject 1]]&lt;&gt;"House rose", "",SUMIF(ch_table[Day], ch_table[[#This Row],[Day]], ch_table[Duration]))</f>
        <v/>
      </c>
      <c r="I435" s="40">
        <f>SUM(INDEX(ch_table[Duration],1):ch_table[[#This Row],[Duration]])</f>
        <v>10.634722222222225</v>
      </c>
      <c r="J435" s="3" cm="1">
        <f t="array" ref="J4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5" s="3" t="str" cm="1">
        <f t="array" ref="K4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35" s="3" t="str">
        <f>IF(ch_table[[#This Row],[Subject 1]]&lt;&gt;"House rose", "",SUMIF(ch_table[Day], ch_table[[#This Row],[Day]], ch_table[AAT]))</f>
        <v/>
      </c>
      <c r="M435" s="38">
        <f>SUM(INDEX(ch_table[AAT],1):ch_table[[#This Row],[AAT]])</f>
        <v>0.47986111111111129</v>
      </c>
    </row>
    <row r="436" spans="1:13" x14ac:dyDescent="0.25">
      <c r="A436" s="42">
        <v>30</v>
      </c>
      <c r="B436" s="39">
        <v>44384</v>
      </c>
      <c r="C436" s="37">
        <v>0.68402777777777779</v>
      </c>
      <c r="D436" t="s">
        <v>130</v>
      </c>
      <c r="E436" s="41" t="s">
        <v>272</v>
      </c>
      <c r="F436" t="s">
        <v>60</v>
      </c>
      <c r="G436" s="3" cm="1">
        <f t="array" ref="G436">IF(MIN(ROW(ch_table[[Day]:[AAT session total (cum.)]]))+ROWS(ch_table[[Day]:[AAT session total (cum.)]])-1=ROW(),"",IF(ch_table[[#This Row],[Subject 1]]="House rose","", IF(INDEX(ch_table[[#All],[Time]],ROW()+1)="","",(IF(INDEX(ch_table[[#All],[Time]],ROW()+1)&lt;ch_table[[#This Row],[Time]],INDEX(ch_table[[#All],[Time]],ROW()+1)+1,INDEX(ch_table[[#All],[Time]],ROW()+1))-ch_table[[#This Row],[Time]]))))</f>
        <v>0.11458333333333337</v>
      </c>
      <c r="H436" s="3" t="str">
        <f>IF(ch_table[[#This Row],[Subject 1]]&lt;&gt;"House rose", "",SUMIF(ch_table[Day], ch_table[[#This Row],[Day]], ch_table[Duration]))</f>
        <v/>
      </c>
      <c r="I436" s="40">
        <f>SUM(INDEX(ch_table[Duration],1):ch_table[[#This Row],[Duration]])</f>
        <v>10.749305555555559</v>
      </c>
      <c r="J436" s="3" cm="1">
        <f t="array" ref="J4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6" s="3" cm="1">
        <f t="array" ref="K4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436" s="3" t="str">
        <f>IF(ch_table[[#This Row],[Subject 1]]&lt;&gt;"House rose", "",SUMIF(ch_table[Day], ch_table[[#This Row],[Day]], ch_table[AAT]))</f>
        <v/>
      </c>
      <c r="M436" s="38">
        <f>SUM(INDEX(ch_table[AAT],1):ch_table[[#This Row],[AAT]])</f>
        <v>0.48680555555555582</v>
      </c>
    </row>
    <row r="437" spans="1:13" x14ac:dyDescent="0.25">
      <c r="A437" s="42">
        <v>30</v>
      </c>
      <c r="B437" s="39">
        <v>44384</v>
      </c>
      <c r="C437" s="37">
        <v>0.79861111111111116</v>
      </c>
      <c r="D437" t="s">
        <v>61</v>
      </c>
      <c r="E437" s="41" t="s">
        <v>273</v>
      </c>
      <c r="F437"/>
      <c r="G437" s="3" cm="1">
        <f t="array" ref="G43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37" s="3" t="str">
        <f>IF(ch_table[[#This Row],[Subject 1]]&lt;&gt;"House rose", "",SUMIF(ch_table[Day], ch_table[[#This Row],[Day]], ch_table[Duration]))</f>
        <v/>
      </c>
      <c r="I437" s="40">
        <f>SUM(INDEX(ch_table[Duration],1):ch_table[[#This Row],[Duration]])</f>
        <v>10.750000000000004</v>
      </c>
      <c r="J437" s="3" cm="1">
        <f t="array" ref="J4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7" s="3" cm="1">
        <f t="array" ref="K4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437" s="3" t="str">
        <f>IF(ch_table[[#This Row],[Subject 1]]&lt;&gt;"House rose", "",SUMIF(ch_table[Day], ch_table[[#This Row],[Day]], ch_table[AAT]))</f>
        <v/>
      </c>
      <c r="M437" s="38">
        <f>SUM(INDEX(ch_table[AAT],1):ch_table[[#This Row],[AAT]])</f>
        <v>0.48750000000000027</v>
      </c>
    </row>
    <row r="438" spans="1:13" x14ac:dyDescent="0.25">
      <c r="A438" s="42">
        <v>30</v>
      </c>
      <c r="B438" s="39">
        <v>44384</v>
      </c>
      <c r="C438" s="37">
        <v>0.7993055555555556</v>
      </c>
      <c r="D438" t="s">
        <v>61</v>
      </c>
      <c r="E438" s="41" t="s">
        <v>274</v>
      </c>
      <c r="F438"/>
      <c r="G438" s="3" cm="1">
        <f t="array" ref="G43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38" s="3" t="str">
        <f>IF(ch_table[[#This Row],[Subject 1]]&lt;&gt;"House rose", "",SUMIF(ch_table[Day], ch_table[[#This Row],[Day]], ch_table[Duration]))</f>
        <v/>
      </c>
      <c r="I438" s="40">
        <f>SUM(INDEX(ch_table[Duration],1):ch_table[[#This Row],[Duration]])</f>
        <v>10.750694444444449</v>
      </c>
      <c r="J438" s="3" cm="1">
        <f t="array" ref="J4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8" s="3" cm="1">
        <f t="array" ref="K4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438" s="3" t="str">
        <f>IF(ch_table[[#This Row],[Subject 1]]&lt;&gt;"House rose", "",SUMIF(ch_table[Day], ch_table[[#This Row],[Day]], ch_table[AAT]))</f>
        <v/>
      </c>
      <c r="M438" s="38">
        <f>SUM(INDEX(ch_table[AAT],1):ch_table[[#This Row],[AAT]])</f>
        <v>0.48819444444444471</v>
      </c>
    </row>
    <row r="439" spans="1:13" x14ac:dyDescent="0.25">
      <c r="A439" s="42">
        <v>30</v>
      </c>
      <c r="B439" s="39">
        <v>44384</v>
      </c>
      <c r="C439" s="37">
        <v>0.8</v>
      </c>
      <c r="D439" t="s">
        <v>21</v>
      </c>
      <c r="E439" s="41" t="s">
        <v>275</v>
      </c>
      <c r="F439"/>
      <c r="G439" s="3" cm="1">
        <f t="array" ref="G439">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439" s="3" t="str">
        <f>IF(ch_table[[#This Row],[Subject 1]]&lt;&gt;"House rose", "",SUMIF(ch_table[Day], ch_table[[#This Row],[Day]], ch_table[Duration]))</f>
        <v/>
      </c>
      <c r="I439" s="40">
        <f>SUM(INDEX(ch_table[Duration],1):ch_table[[#This Row],[Duration]])</f>
        <v>10.762500000000005</v>
      </c>
      <c r="J439" s="3" cm="1">
        <f t="array" ref="J4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39" s="3" cm="1">
        <f t="array" ref="K4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1.1805555555555514E-2</v>
      </c>
      <c r="L439" s="3" t="str">
        <f>IF(ch_table[[#This Row],[Subject 1]]&lt;&gt;"House rose", "",SUMIF(ch_table[Day], ch_table[[#This Row],[Day]], ch_table[AAT]))</f>
        <v/>
      </c>
      <c r="M439" s="38">
        <f>SUM(INDEX(ch_table[AAT],1):ch_table[[#This Row],[AAT]])</f>
        <v>0.50000000000000022</v>
      </c>
    </row>
    <row r="440" spans="1:13" x14ac:dyDescent="0.25">
      <c r="A440" s="42">
        <v>30</v>
      </c>
      <c r="B440" s="39">
        <v>44384</v>
      </c>
      <c r="C440" s="37">
        <v>0.81180555555555556</v>
      </c>
      <c r="D440" t="s">
        <v>23</v>
      </c>
      <c r="E440" s="41"/>
      <c r="F440"/>
      <c r="G440" s="3" t="str" cm="1">
        <f t="array" ref="G440">IF(MIN(ROW(ch_table[[Day]:[AAT session total (cum.)]]))+ROWS(ch_table[[Day]:[AAT session total (cum.)]])-1=ROW(),"",IF(ch_table[[#This Row],[Subject 1]]="House rose","", IF(INDEX(ch_table[[#All],[Time]],ROW()+1)="","",(IF(INDEX(ch_table[[#All],[Time]],ROW()+1)&lt;ch_table[[#This Row],[Time]],INDEX(ch_table[[#All],[Time]],ROW()+1)+1,INDEX(ch_table[[#All],[Time]],ROW()+1))-ch_table[[#This Row],[Time]]))))</f>
        <v/>
      </c>
      <c r="H440" s="3">
        <f>IF(ch_table[[#This Row],[Subject 1]]&lt;&gt;"House rose", "",SUMIF(ch_table[Day], ch_table[[#This Row],[Day]], ch_table[Duration]))</f>
        <v>0.33263888888888887</v>
      </c>
      <c r="I440" s="40">
        <f>SUM(INDEX(ch_table[Duration],1):ch_table[[#This Row],[Duration]])</f>
        <v>10.762500000000005</v>
      </c>
      <c r="J440" s="3" cm="1">
        <f t="array" ref="J4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40" s="3" t="str" cm="1">
        <f t="array" ref="K4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0" s="3">
        <f>IF(ch_table[[#This Row],[Subject 1]]&lt;&gt;"House rose", "",SUMIF(ch_table[Day], ch_table[[#This Row],[Day]], ch_table[AAT]))</f>
        <v>2.0138888888888928E-2</v>
      </c>
      <c r="M440" s="38">
        <f>SUM(INDEX(ch_table[AAT],1):ch_table[[#This Row],[AAT]])</f>
        <v>0.50000000000000022</v>
      </c>
    </row>
    <row r="441" spans="1:13" x14ac:dyDescent="0.25">
      <c r="A441" s="42">
        <v>31</v>
      </c>
      <c r="B441" s="39">
        <v>44385</v>
      </c>
      <c r="C441" s="37">
        <v>0.39583333333333331</v>
      </c>
      <c r="D441" t="s">
        <v>24</v>
      </c>
      <c r="E441" s="41"/>
      <c r="F441"/>
      <c r="G441" s="3" cm="1">
        <f t="array" ref="G441">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441" s="3" t="str">
        <f>IF(ch_table[[#This Row],[Subject 1]]&lt;&gt;"House rose", "",SUMIF(ch_table[Day], ch_table[[#This Row],[Day]], ch_table[Duration]))</f>
        <v/>
      </c>
      <c r="I441" s="40">
        <f>SUM(INDEX(ch_table[Duration],1):ch_table[[#This Row],[Duration]])</f>
        <v>10.764583333333338</v>
      </c>
      <c r="J441" s="3" cm="1">
        <f t="array" ref="J4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1" s="3" t="str" cm="1">
        <f t="array" ref="K4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1" s="3" t="str">
        <f>IF(ch_table[[#This Row],[Subject 1]]&lt;&gt;"House rose", "",SUMIF(ch_table[Day], ch_table[[#This Row],[Day]], ch_table[AAT]))</f>
        <v/>
      </c>
      <c r="M441" s="38">
        <f>SUM(INDEX(ch_table[AAT],1):ch_table[[#This Row],[AAT]])</f>
        <v>0.50000000000000022</v>
      </c>
    </row>
    <row r="442" spans="1:13" ht="30" x14ac:dyDescent="0.25">
      <c r="A442" s="42">
        <v>31</v>
      </c>
      <c r="B442" s="39">
        <v>44385</v>
      </c>
      <c r="C442" s="37">
        <v>0.39791666666666659</v>
      </c>
      <c r="D442" t="s">
        <v>44</v>
      </c>
      <c r="E442" s="41" t="s">
        <v>100</v>
      </c>
      <c r="F442"/>
      <c r="G442" s="3" cm="1">
        <f t="array" ref="G442">IF(MIN(ROW(ch_table[[Day]:[AAT session total (cum.)]]))+ROWS(ch_table[[Day]:[AAT session total (cum.)]])-1=ROW(),"",IF(ch_table[[#This Row],[Subject 1]]="House rose","", IF(INDEX(ch_table[[#All],[Time]],ROW()+1)="","",(IF(INDEX(ch_table[[#All],[Time]],ROW()+1)&lt;ch_table[[#This Row],[Time]],INDEX(ch_table[[#All],[Time]],ROW()+1)+1,INDEX(ch_table[[#All],[Time]],ROW()+1))-ch_table[[#This Row],[Time]]))))</f>
        <v>2.3611111111111194E-2</v>
      </c>
      <c r="H442" s="3" t="str">
        <f>IF(ch_table[[#This Row],[Subject 1]]&lt;&gt;"House rose", "",SUMIF(ch_table[Day], ch_table[[#This Row],[Day]], ch_table[Duration]))</f>
        <v/>
      </c>
      <c r="I442" s="40">
        <f>SUM(INDEX(ch_table[Duration],1):ch_table[[#This Row],[Duration]])</f>
        <v>10.788194444444448</v>
      </c>
      <c r="J442" s="3" cm="1">
        <f t="array" ref="J4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2" s="3" t="str" cm="1">
        <f t="array" ref="K4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2" s="3" t="str">
        <f>IF(ch_table[[#This Row],[Subject 1]]&lt;&gt;"House rose", "",SUMIF(ch_table[Day], ch_table[[#This Row],[Day]], ch_table[AAT]))</f>
        <v/>
      </c>
      <c r="M442" s="38">
        <f>SUM(INDEX(ch_table[AAT],1):ch_table[[#This Row],[AAT]])</f>
        <v>0.50000000000000022</v>
      </c>
    </row>
    <row r="443" spans="1:13" ht="30" x14ac:dyDescent="0.25">
      <c r="A443" s="42">
        <v>31</v>
      </c>
      <c r="B443" s="39">
        <v>44385</v>
      </c>
      <c r="C443" s="37">
        <v>0.42152777777777778</v>
      </c>
      <c r="D443" t="s">
        <v>53</v>
      </c>
      <c r="E443" s="41" t="s">
        <v>100</v>
      </c>
      <c r="F443"/>
      <c r="G443" s="3" cm="1">
        <f t="array" ref="G443">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443" s="3" t="str">
        <f>IF(ch_table[[#This Row],[Subject 1]]&lt;&gt;"House rose", "",SUMIF(ch_table[Day], ch_table[[#This Row],[Day]], ch_table[Duration]))</f>
        <v/>
      </c>
      <c r="I443" s="40">
        <f>SUM(INDEX(ch_table[Duration],1):ch_table[[#This Row],[Duration]])</f>
        <v>10.800000000000004</v>
      </c>
      <c r="J443" s="3" cm="1">
        <f t="array" ref="J4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3" s="3" t="str" cm="1">
        <f t="array" ref="K4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3" s="3" t="str">
        <f>IF(ch_table[[#This Row],[Subject 1]]&lt;&gt;"House rose", "",SUMIF(ch_table[Day], ch_table[[#This Row],[Day]], ch_table[AAT]))</f>
        <v/>
      </c>
      <c r="M443" s="38">
        <f>SUM(INDEX(ch_table[AAT],1):ch_table[[#This Row],[AAT]])</f>
        <v>0.50000000000000022</v>
      </c>
    </row>
    <row r="444" spans="1:13" x14ac:dyDescent="0.25">
      <c r="A444" s="42">
        <v>31</v>
      </c>
      <c r="B444" s="39">
        <v>44385</v>
      </c>
      <c r="C444" s="37">
        <v>0.43333333333333329</v>
      </c>
      <c r="D444" t="s">
        <v>16</v>
      </c>
      <c r="E444" s="41"/>
      <c r="F444"/>
      <c r="G444" s="3" cm="1">
        <f t="array" ref="G444">IF(MIN(ROW(ch_table[[Day]:[AAT session total (cum.)]]))+ROWS(ch_table[[Day]:[AAT session total (cum.)]])-1=ROW(),"",IF(ch_table[[#This Row],[Subject 1]]="House rose","", IF(INDEX(ch_table[[#All],[Time]],ROW()+1)="","",(IF(INDEX(ch_table[[#All],[Time]],ROW()+1)&lt;ch_table[[#This Row],[Time]],INDEX(ch_table[[#All],[Time]],ROW()+1)+1,INDEX(ch_table[[#All],[Time]],ROW()+1))-ch_table[[#This Row],[Time]]))))</f>
        <v>4.1666666666667074E-3</v>
      </c>
      <c r="H444" s="3" t="str">
        <f>IF(ch_table[[#This Row],[Subject 1]]&lt;&gt;"House rose", "",SUMIF(ch_table[Day], ch_table[[#This Row],[Day]], ch_table[Duration]))</f>
        <v/>
      </c>
      <c r="I444" s="40">
        <f>SUM(INDEX(ch_table[Duration],1):ch_table[[#This Row],[Duration]])</f>
        <v>10.804166666666671</v>
      </c>
      <c r="J444" s="3" cm="1">
        <f t="array" ref="J4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4" s="3" t="str" cm="1">
        <f t="array" ref="K4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4" s="3" t="str">
        <f>IF(ch_table[[#This Row],[Subject 1]]&lt;&gt;"House rose", "",SUMIF(ch_table[Day], ch_table[[#This Row],[Day]], ch_table[AAT]))</f>
        <v/>
      </c>
      <c r="M444" s="38">
        <f>SUM(INDEX(ch_table[AAT],1):ch_table[[#This Row],[AAT]])</f>
        <v>0.50000000000000022</v>
      </c>
    </row>
    <row r="445" spans="1:13" x14ac:dyDescent="0.25">
      <c r="A445" s="42">
        <v>31</v>
      </c>
      <c r="B445" s="39">
        <v>44385</v>
      </c>
      <c r="C445" s="37">
        <v>0.4375</v>
      </c>
      <c r="D445" t="s">
        <v>213</v>
      </c>
      <c r="E445" s="41" t="s">
        <v>36</v>
      </c>
      <c r="F445"/>
      <c r="G445" s="3" cm="1">
        <f t="array" ref="G445">IF(MIN(ROW(ch_table[[Day]:[AAT session total (cum.)]]))+ROWS(ch_table[[Day]:[AAT session total (cum.)]])-1=ROW(),"",IF(ch_table[[#This Row],[Subject 1]]="House rose","", IF(INDEX(ch_table[[#All],[Time]],ROW()+1)="","",(IF(INDEX(ch_table[[#All],[Time]],ROW()+1)&lt;ch_table[[#This Row],[Time]],INDEX(ch_table[[#All],[Time]],ROW()+1)+1,INDEX(ch_table[[#All],[Time]],ROW()+1))-ch_table[[#This Row],[Time]]))))</f>
        <v>4.2361111111111127E-2</v>
      </c>
      <c r="H445" s="3" t="str">
        <f>IF(ch_table[[#This Row],[Subject 1]]&lt;&gt;"House rose", "",SUMIF(ch_table[Day], ch_table[[#This Row],[Day]], ch_table[Duration]))</f>
        <v/>
      </c>
      <c r="I445" s="40">
        <f>SUM(INDEX(ch_table[Duration],1):ch_table[[#This Row],[Duration]])</f>
        <v>10.846527777777782</v>
      </c>
      <c r="J445" s="3" cm="1">
        <f t="array" ref="J4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5" s="3" t="str" cm="1">
        <f t="array" ref="K4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5" s="3" t="str">
        <f>IF(ch_table[[#This Row],[Subject 1]]&lt;&gt;"House rose", "",SUMIF(ch_table[Day], ch_table[[#This Row],[Day]], ch_table[AAT]))</f>
        <v/>
      </c>
      <c r="M445" s="38">
        <f>SUM(INDEX(ch_table[AAT],1):ch_table[[#This Row],[AAT]])</f>
        <v>0.50000000000000022</v>
      </c>
    </row>
    <row r="446" spans="1:13" x14ac:dyDescent="0.25">
      <c r="A446" s="42">
        <v>31</v>
      </c>
      <c r="B446" s="39">
        <v>44385</v>
      </c>
      <c r="C446" s="37">
        <v>0.47986111111111113</v>
      </c>
      <c r="D446" t="s">
        <v>16</v>
      </c>
      <c r="E446" s="41"/>
      <c r="F446"/>
      <c r="G446" s="3" cm="1">
        <f t="array" ref="G44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46" s="3" t="str">
        <f>IF(ch_table[[#This Row],[Subject 1]]&lt;&gt;"House rose", "",SUMIF(ch_table[Day], ch_table[[#This Row],[Day]], ch_table[Duration]))</f>
        <v/>
      </c>
      <c r="I446" s="40">
        <f>SUM(INDEX(ch_table[Duration],1):ch_table[[#This Row],[Duration]])</f>
        <v>10.84791666666667</v>
      </c>
      <c r="J446" s="3" cm="1">
        <f t="array" ref="J4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6" s="3" t="str" cm="1">
        <f t="array" ref="K4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6" s="3" t="str">
        <f>IF(ch_table[[#This Row],[Subject 1]]&lt;&gt;"House rose", "",SUMIF(ch_table[Day], ch_table[[#This Row],[Day]], ch_table[AAT]))</f>
        <v/>
      </c>
      <c r="M446" s="38">
        <f>SUM(INDEX(ch_table[AAT],1):ch_table[[#This Row],[AAT]])</f>
        <v>0.50000000000000022</v>
      </c>
    </row>
    <row r="447" spans="1:13" ht="30" x14ac:dyDescent="0.25">
      <c r="A447" s="42">
        <v>31</v>
      </c>
      <c r="B447" s="39">
        <v>44385</v>
      </c>
      <c r="C447" s="37">
        <v>0.48125000000000001</v>
      </c>
      <c r="D447" t="s">
        <v>29</v>
      </c>
      <c r="E447" s="41" t="s">
        <v>276</v>
      </c>
      <c r="F447"/>
      <c r="G447" s="3" cm="1">
        <f t="array" ref="G447">IF(MIN(ROW(ch_table[[Day]:[AAT session total (cum.)]]))+ROWS(ch_table[[Day]:[AAT session total (cum.)]])-1=ROW(),"",IF(ch_table[[#This Row],[Subject 1]]="House rose","", IF(INDEX(ch_table[[#All],[Time]],ROW()+1)="","",(IF(INDEX(ch_table[[#All],[Time]],ROW()+1)&lt;ch_table[[#This Row],[Time]],INDEX(ch_table[[#All],[Time]],ROW()+1)+1,INDEX(ch_table[[#All],[Time]],ROW()+1))-ch_table[[#This Row],[Time]]))))</f>
        <v>4.3750000000000011E-2</v>
      </c>
      <c r="H447" s="3" t="str">
        <f>IF(ch_table[[#This Row],[Subject 1]]&lt;&gt;"House rose", "",SUMIF(ch_table[Day], ch_table[[#This Row],[Day]], ch_table[Duration]))</f>
        <v/>
      </c>
      <c r="I447" s="40">
        <f>SUM(INDEX(ch_table[Duration],1):ch_table[[#This Row],[Duration]])</f>
        <v>10.891666666666669</v>
      </c>
      <c r="J447" s="3" cm="1">
        <f t="array" ref="J4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7" s="3" t="str" cm="1">
        <f t="array" ref="K4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7" s="3" t="str">
        <f>IF(ch_table[[#This Row],[Subject 1]]&lt;&gt;"House rose", "",SUMIF(ch_table[Day], ch_table[[#This Row],[Day]], ch_table[AAT]))</f>
        <v/>
      </c>
      <c r="M447" s="38">
        <f>SUM(INDEX(ch_table[AAT],1):ch_table[[#This Row],[AAT]])</f>
        <v>0.50000000000000022</v>
      </c>
    </row>
    <row r="448" spans="1:13" x14ac:dyDescent="0.25">
      <c r="A448" s="42">
        <v>31</v>
      </c>
      <c r="B448" s="39">
        <v>44385</v>
      </c>
      <c r="C448" s="37">
        <v>0.52500000000000002</v>
      </c>
      <c r="D448" t="s">
        <v>16</v>
      </c>
      <c r="E448" s="41"/>
      <c r="F448"/>
      <c r="G448" s="3" cm="1">
        <f t="array" ref="G44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48" s="3" t="str">
        <f>IF(ch_table[[#This Row],[Subject 1]]&lt;&gt;"House rose", "",SUMIF(ch_table[Day], ch_table[[#This Row],[Day]], ch_table[Duration]))</f>
        <v/>
      </c>
      <c r="I448" s="40">
        <f>SUM(INDEX(ch_table[Duration],1):ch_table[[#This Row],[Duration]])</f>
        <v>10.893055555555557</v>
      </c>
      <c r="J448" s="3" cm="1">
        <f t="array" ref="J4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8" s="3" t="str" cm="1">
        <f t="array" ref="K4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8" s="3" t="str">
        <f>IF(ch_table[[#This Row],[Subject 1]]&lt;&gt;"House rose", "",SUMIF(ch_table[Day], ch_table[[#This Row],[Day]], ch_table[AAT]))</f>
        <v/>
      </c>
      <c r="M448" s="38">
        <f>SUM(INDEX(ch_table[AAT],1):ch_table[[#This Row],[AAT]])</f>
        <v>0.50000000000000022</v>
      </c>
    </row>
    <row r="449" spans="1:13" x14ac:dyDescent="0.25">
      <c r="A449" s="42">
        <v>31</v>
      </c>
      <c r="B449" s="39">
        <v>44385</v>
      </c>
      <c r="C449" s="37">
        <v>0.52638888888888891</v>
      </c>
      <c r="D449" t="s">
        <v>29</v>
      </c>
      <c r="E449" s="41" t="s">
        <v>277</v>
      </c>
      <c r="F449"/>
      <c r="G449" s="3" cm="1">
        <f t="array" ref="G449">IF(MIN(ROW(ch_table[[Day]:[AAT session total (cum.)]]))+ROWS(ch_table[[Day]:[AAT session total (cum.)]])-1=ROW(),"",IF(ch_table[[#This Row],[Subject 1]]="House rose","", IF(INDEX(ch_table[[#All],[Time]],ROW()+1)="","",(IF(INDEX(ch_table[[#All],[Time]],ROW()+1)&lt;ch_table[[#This Row],[Time]],INDEX(ch_table[[#All],[Time]],ROW()+1)+1,INDEX(ch_table[[#All],[Time]],ROW()+1))-ch_table[[#This Row],[Time]]))))</f>
        <v>4.9305555555555491E-2</v>
      </c>
      <c r="H449" s="3" t="str">
        <f>IF(ch_table[[#This Row],[Subject 1]]&lt;&gt;"House rose", "",SUMIF(ch_table[Day], ch_table[[#This Row],[Day]], ch_table[Duration]))</f>
        <v/>
      </c>
      <c r="I449" s="40">
        <f>SUM(INDEX(ch_table[Duration],1):ch_table[[#This Row],[Duration]])</f>
        <v>10.942361111111113</v>
      </c>
      <c r="J449" s="3" cm="1">
        <f t="array" ref="J4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49" s="3" t="str" cm="1">
        <f t="array" ref="K4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49" s="3" t="str">
        <f>IF(ch_table[[#This Row],[Subject 1]]&lt;&gt;"House rose", "",SUMIF(ch_table[Day], ch_table[[#This Row],[Day]], ch_table[AAT]))</f>
        <v/>
      </c>
      <c r="M449" s="38">
        <f>SUM(INDEX(ch_table[AAT],1):ch_table[[#This Row],[AAT]])</f>
        <v>0.50000000000000022</v>
      </c>
    </row>
    <row r="450" spans="1:13" ht="30" x14ac:dyDescent="0.25">
      <c r="A450" s="42">
        <v>31</v>
      </c>
      <c r="B450" s="39">
        <v>44385</v>
      </c>
      <c r="C450" s="37">
        <v>0.5756944444444444</v>
      </c>
      <c r="D450" t="s">
        <v>92</v>
      </c>
      <c r="E450" s="41" t="s">
        <v>278</v>
      </c>
      <c r="F450"/>
      <c r="G450" s="3" cm="1">
        <f t="array" ref="G45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50" s="3" t="str">
        <f>IF(ch_table[[#This Row],[Subject 1]]&lt;&gt;"House rose", "",SUMIF(ch_table[Day], ch_table[[#This Row],[Day]], ch_table[Duration]))</f>
        <v/>
      </c>
      <c r="I450" s="40">
        <f>SUM(INDEX(ch_table[Duration],1):ch_table[[#This Row],[Duration]])</f>
        <v>10.943750000000001</v>
      </c>
      <c r="J450" s="3" cm="1">
        <f t="array" ref="J4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0" s="3" t="str" cm="1">
        <f t="array" ref="K4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0" s="3" t="str">
        <f>IF(ch_table[[#This Row],[Subject 1]]&lt;&gt;"House rose", "",SUMIF(ch_table[Day], ch_table[[#This Row],[Day]], ch_table[AAT]))</f>
        <v/>
      </c>
      <c r="M450" s="38">
        <f>SUM(INDEX(ch_table[AAT],1):ch_table[[#This Row],[AAT]])</f>
        <v>0.50000000000000022</v>
      </c>
    </row>
    <row r="451" spans="1:13" x14ac:dyDescent="0.25">
      <c r="A451" s="42">
        <v>31</v>
      </c>
      <c r="B451" s="39">
        <v>44385</v>
      </c>
      <c r="C451" s="37">
        <v>0.57708333333333328</v>
      </c>
      <c r="D451" t="s">
        <v>16</v>
      </c>
      <c r="E451" s="41"/>
      <c r="F451"/>
      <c r="G451" s="3" cm="1">
        <f t="array" ref="G451">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451" s="3" t="str">
        <f>IF(ch_table[[#This Row],[Subject 1]]&lt;&gt;"House rose", "",SUMIF(ch_table[Day], ch_table[[#This Row],[Day]], ch_table[Duration]))</f>
        <v/>
      </c>
      <c r="I451" s="40">
        <f>SUM(INDEX(ch_table[Duration],1):ch_table[[#This Row],[Duration]])</f>
        <v>10.94652777777778</v>
      </c>
      <c r="J451" s="3" cm="1">
        <f t="array" ref="J4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1" s="3" t="str" cm="1">
        <f t="array" ref="K4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1" s="3" t="str">
        <f>IF(ch_table[[#This Row],[Subject 1]]&lt;&gt;"House rose", "",SUMIF(ch_table[Day], ch_table[[#This Row],[Day]], ch_table[AAT]))</f>
        <v/>
      </c>
      <c r="M451" s="38">
        <f>SUM(INDEX(ch_table[AAT],1):ch_table[[#This Row],[AAT]])</f>
        <v>0.50000000000000022</v>
      </c>
    </row>
    <row r="452" spans="1:13" x14ac:dyDescent="0.25">
      <c r="A452" s="42">
        <v>31</v>
      </c>
      <c r="B452" s="39">
        <v>44385</v>
      </c>
      <c r="C452" s="37">
        <v>0.57986111111111116</v>
      </c>
      <c r="D452" t="s">
        <v>125</v>
      </c>
      <c r="E452" s="41" t="s">
        <v>279</v>
      </c>
      <c r="F452"/>
      <c r="G452" s="3" cm="1">
        <f t="array" ref="G452">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452" s="3" t="str">
        <f>IF(ch_table[[#This Row],[Subject 1]]&lt;&gt;"House rose", "",SUMIF(ch_table[Day], ch_table[[#This Row],[Day]], ch_table[Duration]))</f>
        <v/>
      </c>
      <c r="I452" s="40">
        <f>SUM(INDEX(ch_table[Duration],1):ch_table[[#This Row],[Duration]])</f>
        <v>10.951388888888891</v>
      </c>
      <c r="J452" s="3" cm="1">
        <f t="array" ref="J4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2" s="3" t="str" cm="1">
        <f t="array" ref="K4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2" s="3" t="str">
        <f>IF(ch_table[[#This Row],[Subject 1]]&lt;&gt;"House rose", "",SUMIF(ch_table[Day], ch_table[[#This Row],[Day]], ch_table[AAT]))</f>
        <v/>
      </c>
      <c r="M452" s="38">
        <f>SUM(INDEX(ch_table[AAT],1):ch_table[[#This Row],[AAT]])</f>
        <v>0.50000000000000022</v>
      </c>
    </row>
    <row r="453" spans="1:13" x14ac:dyDescent="0.25">
      <c r="A453" s="42">
        <v>31</v>
      </c>
      <c r="B453" s="39">
        <v>44385</v>
      </c>
      <c r="C453" s="37">
        <v>0.58472222222222225</v>
      </c>
      <c r="D453" t="s">
        <v>16</v>
      </c>
      <c r="E453" s="41"/>
      <c r="F453"/>
      <c r="G453" s="3" cm="1">
        <f t="array" ref="G45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53" s="3" t="str">
        <f>IF(ch_table[[#This Row],[Subject 1]]&lt;&gt;"House rose", "",SUMIF(ch_table[Day], ch_table[[#This Row],[Day]], ch_table[Duration]))</f>
        <v/>
      </c>
      <c r="I453" s="40">
        <f>SUM(INDEX(ch_table[Duration],1):ch_table[[#This Row],[Duration]])</f>
        <v>10.952083333333336</v>
      </c>
      <c r="J453" s="3" cm="1">
        <f t="array" ref="J4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3" s="3" t="str" cm="1">
        <f t="array" ref="K4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3" s="3" t="str">
        <f>IF(ch_table[[#This Row],[Subject 1]]&lt;&gt;"House rose", "",SUMIF(ch_table[Day], ch_table[[#This Row],[Day]], ch_table[AAT]))</f>
        <v/>
      </c>
      <c r="M453" s="38">
        <f>SUM(INDEX(ch_table[AAT],1):ch_table[[#This Row],[AAT]])</f>
        <v>0.50000000000000022</v>
      </c>
    </row>
    <row r="454" spans="1:13" x14ac:dyDescent="0.25">
      <c r="A454" s="42">
        <v>31</v>
      </c>
      <c r="B454" s="39">
        <v>44385</v>
      </c>
      <c r="C454" s="37">
        <v>0.5854166666666667</v>
      </c>
      <c r="D454" t="s">
        <v>77</v>
      </c>
      <c r="E454" s="41" t="s">
        <v>280</v>
      </c>
      <c r="F454"/>
      <c r="G454" s="3" cm="1">
        <f t="array" ref="G454">IF(MIN(ROW(ch_table[[Day]:[AAT session total (cum.)]]))+ROWS(ch_table[[Day]:[AAT session total (cum.)]])-1=ROW(),"",IF(ch_table[[#This Row],[Subject 1]]="House rose","", IF(INDEX(ch_table[[#All],[Time]],ROW()+1)="","",(IF(INDEX(ch_table[[#All],[Time]],ROW()+1)&lt;ch_table[[#This Row],[Time]],INDEX(ch_table[[#All],[Time]],ROW()+1)+1,INDEX(ch_table[[#All],[Time]],ROW()+1))-ch_table[[#This Row],[Time]]))))</f>
        <v>5.6944444444444464E-2</v>
      </c>
      <c r="H454" s="3" t="str">
        <f>IF(ch_table[[#This Row],[Subject 1]]&lt;&gt;"House rose", "",SUMIF(ch_table[Day], ch_table[[#This Row],[Day]], ch_table[Duration]))</f>
        <v/>
      </c>
      <c r="I454" s="40">
        <f>SUM(INDEX(ch_table[Duration],1):ch_table[[#This Row],[Duration]])</f>
        <v>11.009027777777781</v>
      </c>
      <c r="J454" s="3" cm="1">
        <f t="array" ref="J4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4" s="3" t="str" cm="1">
        <f t="array" ref="K4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4" s="3" t="str">
        <f>IF(ch_table[[#This Row],[Subject 1]]&lt;&gt;"House rose", "",SUMIF(ch_table[Day], ch_table[[#This Row],[Day]], ch_table[AAT]))</f>
        <v/>
      </c>
      <c r="M454" s="38">
        <f>SUM(INDEX(ch_table[AAT],1):ch_table[[#This Row],[AAT]])</f>
        <v>0.50000000000000022</v>
      </c>
    </row>
    <row r="455" spans="1:13" x14ac:dyDescent="0.25">
      <c r="A455" s="42">
        <v>31</v>
      </c>
      <c r="B455" s="39">
        <v>44385</v>
      </c>
      <c r="C455" s="37">
        <v>0.64236111111111116</v>
      </c>
      <c r="D455" t="s">
        <v>16</v>
      </c>
      <c r="E455" s="41"/>
      <c r="F455"/>
      <c r="G455" s="3" cm="1">
        <f t="array" ref="G4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55" s="3" t="str">
        <f>IF(ch_table[[#This Row],[Subject 1]]&lt;&gt;"House rose", "",SUMIF(ch_table[Day], ch_table[[#This Row],[Day]], ch_table[Duration]))</f>
        <v/>
      </c>
      <c r="I455" s="40">
        <f>SUM(INDEX(ch_table[Duration],1):ch_table[[#This Row],[Duration]])</f>
        <v>11.01180555555556</v>
      </c>
      <c r="J455" s="3" cm="1">
        <f t="array" ref="J4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5" s="3" t="str" cm="1">
        <f t="array" ref="K4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5" s="3" t="str">
        <f>IF(ch_table[[#This Row],[Subject 1]]&lt;&gt;"House rose", "",SUMIF(ch_table[Day], ch_table[[#This Row],[Day]], ch_table[AAT]))</f>
        <v/>
      </c>
      <c r="M455" s="38">
        <f>SUM(INDEX(ch_table[AAT],1):ch_table[[#This Row],[AAT]])</f>
        <v>0.50000000000000022</v>
      </c>
    </row>
    <row r="456" spans="1:13" ht="30" x14ac:dyDescent="0.25">
      <c r="A456" s="42">
        <v>31</v>
      </c>
      <c r="B456" s="39">
        <v>44385</v>
      </c>
      <c r="C456" s="37">
        <v>0.64513888888888893</v>
      </c>
      <c r="D456" t="s">
        <v>187</v>
      </c>
      <c r="E456" s="41" t="s">
        <v>281</v>
      </c>
      <c r="F456"/>
      <c r="G456" s="3" cm="1">
        <f t="array" ref="G456">IF(MIN(ROW(ch_table[[Day]:[AAT session total (cum.)]]))+ROWS(ch_table[[Day]:[AAT session total (cum.)]])-1=ROW(),"",IF(ch_table[[#This Row],[Subject 1]]="House rose","", IF(INDEX(ch_table[[#All],[Time]],ROW()+1)="","",(IF(INDEX(ch_table[[#All],[Time]],ROW()+1)&lt;ch_table[[#This Row],[Time]],INDEX(ch_table[[#All],[Time]],ROW()+1)+1,INDEX(ch_table[[#All],[Time]],ROW()+1))-ch_table[[#This Row],[Time]]))))</f>
        <v>0.10624999999999996</v>
      </c>
      <c r="H456" s="3" t="str">
        <f>IF(ch_table[[#This Row],[Subject 1]]&lt;&gt;"House rose", "",SUMIF(ch_table[Day], ch_table[[#This Row],[Day]], ch_table[Duration]))</f>
        <v/>
      </c>
      <c r="I456" s="40">
        <f>SUM(INDEX(ch_table[Duration],1):ch_table[[#This Row],[Duration]])</f>
        <v>11.118055555555559</v>
      </c>
      <c r="J456" s="3" cm="1">
        <f t="array" ref="J4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6" s="3" cm="1">
        <f t="array" ref="K4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4.3055555555555514E-2</v>
      </c>
      <c r="L456" s="3" t="str">
        <f>IF(ch_table[[#This Row],[Subject 1]]&lt;&gt;"House rose", "",SUMIF(ch_table[Day], ch_table[[#This Row],[Day]], ch_table[AAT]))</f>
        <v/>
      </c>
      <c r="M456" s="38">
        <f>SUM(INDEX(ch_table[AAT],1):ch_table[[#This Row],[AAT]])</f>
        <v>0.54305555555555574</v>
      </c>
    </row>
    <row r="457" spans="1:13" x14ac:dyDescent="0.25">
      <c r="A457" s="42">
        <v>31</v>
      </c>
      <c r="B457" s="39">
        <v>44385</v>
      </c>
      <c r="C457" s="37">
        <v>0.75138888888888888</v>
      </c>
      <c r="D457" t="s">
        <v>21</v>
      </c>
      <c r="E457" s="41" t="s">
        <v>282</v>
      </c>
      <c r="F457"/>
      <c r="G457" s="3" cm="1">
        <f t="array" ref="G457">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457" s="3" t="str">
        <f>IF(ch_table[[#This Row],[Subject 1]]&lt;&gt;"House rose", "",SUMIF(ch_table[Day], ch_table[[#This Row],[Day]], ch_table[Duration]))</f>
        <v/>
      </c>
      <c r="I457" s="40">
        <f>SUM(INDEX(ch_table[Duration],1):ch_table[[#This Row],[Duration]])</f>
        <v>11.131250000000003</v>
      </c>
      <c r="J457" s="3" cm="1">
        <f t="array" ref="J4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7" s="3" cm="1">
        <f t="array" ref="K4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1.3194444444444398E-2</v>
      </c>
      <c r="L457" s="3" t="str">
        <f>IF(ch_table[[#This Row],[Subject 1]]&lt;&gt;"House rose", "",SUMIF(ch_table[Day], ch_table[[#This Row],[Day]], ch_table[AAT]))</f>
        <v/>
      </c>
      <c r="M457" s="38">
        <f>SUM(INDEX(ch_table[AAT],1):ch_table[[#This Row],[AAT]])</f>
        <v>0.55625000000000013</v>
      </c>
    </row>
    <row r="458" spans="1:13" x14ac:dyDescent="0.25">
      <c r="A458" s="42">
        <v>31</v>
      </c>
      <c r="B458" s="39">
        <v>44385</v>
      </c>
      <c r="C458" s="37">
        <v>0.76458333333333328</v>
      </c>
      <c r="D458" t="s">
        <v>23</v>
      </c>
      <c r="E458" s="41"/>
      <c r="F458"/>
      <c r="G458" s="3" t="str" cm="1">
        <f t="array" ref="G458">IF(MIN(ROW(ch_table[[Day]:[AAT session total (cum.)]]))+ROWS(ch_table[[Day]:[AAT session total (cum.)]])-1=ROW(),"",IF(ch_table[[#This Row],[Subject 1]]="House rose","", IF(INDEX(ch_table[[#All],[Time]],ROW()+1)="","",(IF(INDEX(ch_table[[#All],[Time]],ROW()+1)&lt;ch_table[[#This Row],[Time]],INDEX(ch_table[[#All],[Time]],ROW()+1)+1,INDEX(ch_table[[#All],[Time]],ROW()+1))-ch_table[[#This Row],[Time]]))))</f>
        <v/>
      </c>
      <c r="H458" s="3">
        <f>IF(ch_table[[#This Row],[Subject 1]]&lt;&gt;"House rose", "",SUMIF(ch_table[Day], ch_table[[#This Row],[Day]], ch_table[Duration]))</f>
        <v>0.36874999999999997</v>
      </c>
      <c r="I458" s="40">
        <f>SUM(INDEX(ch_table[Duration],1):ch_table[[#This Row],[Duration]])</f>
        <v>11.131250000000003</v>
      </c>
      <c r="J458" s="3" cm="1">
        <f t="array" ref="J4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458" s="3" t="str" cm="1">
        <f t="array" ref="K4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8" s="3">
        <f>IF(ch_table[[#This Row],[Subject 1]]&lt;&gt;"House rose", "",SUMIF(ch_table[Day], ch_table[[#This Row],[Day]], ch_table[AAT]))</f>
        <v>5.6249999999999911E-2</v>
      </c>
      <c r="M458" s="38">
        <f>SUM(INDEX(ch_table[AAT],1):ch_table[[#This Row],[AAT]])</f>
        <v>0.55625000000000013</v>
      </c>
    </row>
    <row r="459" spans="1:13" x14ac:dyDescent="0.25">
      <c r="A459" s="42">
        <v>32</v>
      </c>
      <c r="B459" s="39">
        <v>44389</v>
      </c>
      <c r="C459" s="37">
        <v>0.60416666666666663</v>
      </c>
      <c r="D459" t="s">
        <v>24</v>
      </c>
      <c r="E459" s="41"/>
      <c r="F459"/>
      <c r="G459" s="3" cm="1">
        <f t="array" ref="G45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59" s="3" t="str">
        <f>IF(ch_table[[#This Row],[Subject 1]]&lt;&gt;"House rose", "",SUMIF(ch_table[Day], ch_table[[#This Row],[Day]], ch_table[Duration]))</f>
        <v/>
      </c>
      <c r="I459" s="40">
        <f>SUM(INDEX(ch_table[Duration],1):ch_table[[#This Row],[Duration]])</f>
        <v>11.134027777777781</v>
      </c>
      <c r="J459" s="3" cm="1">
        <f t="array" ref="J4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59" s="3" t="str" cm="1">
        <f t="array" ref="K4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59" s="3" t="str">
        <f>IF(ch_table[[#This Row],[Subject 1]]&lt;&gt;"House rose", "",SUMIF(ch_table[Day], ch_table[[#This Row],[Day]], ch_table[AAT]))</f>
        <v/>
      </c>
      <c r="M459" s="38">
        <f>SUM(INDEX(ch_table[AAT],1):ch_table[[#This Row],[AAT]])</f>
        <v>0.55625000000000013</v>
      </c>
    </row>
    <row r="460" spans="1:13" x14ac:dyDescent="0.25">
      <c r="A460" s="42">
        <v>32</v>
      </c>
      <c r="B460" s="39">
        <v>44389</v>
      </c>
      <c r="C460" s="37">
        <v>0.6069444444444444</v>
      </c>
      <c r="D460" t="s">
        <v>44</v>
      </c>
      <c r="E460" s="41" t="s">
        <v>107</v>
      </c>
      <c r="F460"/>
      <c r="G460" s="3" cm="1">
        <f t="array" ref="G460">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460" s="3" t="str">
        <f>IF(ch_table[[#This Row],[Subject 1]]&lt;&gt;"House rose", "",SUMIF(ch_table[Day], ch_table[[#This Row],[Day]], ch_table[Duration]))</f>
        <v/>
      </c>
      <c r="I460" s="40">
        <f>SUM(INDEX(ch_table[Duration],1):ch_table[[#This Row],[Duration]])</f>
        <v>11.163194444444448</v>
      </c>
      <c r="J460" s="3" cm="1">
        <f t="array" ref="J4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0" s="3" t="str" cm="1">
        <f t="array" ref="K4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0" s="3" t="str">
        <f>IF(ch_table[[#This Row],[Subject 1]]&lt;&gt;"House rose", "",SUMIF(ch_table[Day], ch_table[[#This Row],[Day]], ch_table[AAT]))</f>
        <v/>
      </c>
      <c r="M460" s="38">
        <f>SUM(INDEX(ch_table[AAT],1):ch_table[[#This Row],[AAT]])</f>
        <v>0.55625000000000013</v>
      </c>
    </row>
    <row r="461" spans="1:13" x14ac:dyDescent="0.25">
      <c r="A461" s="42">
        <v>32</v>
      </c>
      <c r="B461" s="39">
        <v>44389</v>
      </c>
      <c r="C461" s="37">
        <v>0.63611111111111107</v>
      </c>
      <c r="D461" t="s">
        <v>53</v>
      </c>
      <c r="E461" s="41" t="s">
        <v>107</v>
      </c>
      <c r="F461"/>
      <c r="G461" s="3" cm="1">
        <f t="array" ref="G461">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461" s="3" t="str">
        <f>IF(ch_table[[#This Row],[Subject 1]]&lt;&gt;"House rose", "",SUMIF(ch_table[Day], ch_table[[#This Row],[Day]], ch_table[Duration]))</f>
        <v/>
      </c>
      <c r="I461" s="40">
        <f>SUM(INDEX(ch_table[Duration],1):ch_table[[#This Row],[Duration]])</f>
        <v>11.175000000000004</v>
      </c>
      <c r="J461" s="3" cm="1">
        <f t="array" ref="J4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1" s="3" t="str" cm="1">
        <f t="array" ref="K4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1" s="3" t="str">
        <f>IF(ch_table[[#This Row],[Subject 1]]&lt;&gt;"House rose", "",SUMIF(ch_table[Day], ch_table[[#This Row],[Day]], ch_table[AAT]))</f>
        <v/>
      </c>
      <c r="M461" s="38">
        <f>SUM(INDEX(ch_table[AAT],1):ch_table[[#This Row],[AAT]])</f>
        <v>0.55625000000000013</v>
      </c>
    </row>
    <row r="462" spans="1:13" x14ac:dyDescent="0.25">
      <c r="A462" s="42">
        <v>32</v>
      </c>
      <c r="B462" s="39">
        <v>44389</v>
      </c>
      <c r="C462" s="37">
        <v>0.6479166666666667</v>
      </c>
      <c r="D462" t="s">
        <v>16</v>
      </c>
      <c r="E462" s="41"/>
      <c r="F462"/>
      <c r="G462" s="3" cm="1">
        <f t="array" ref="G46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62" s="3" t="str">
        <f>IF(ch_table[[#This Row],[Subject 1]]&lt;&gt;"House rose", "",SUMIF(ch_table[Day], ch_table[[#This Row],[Day]], ch_table[Duration]))</f>
        <v/>
      </c>
      <c r="I462" s="40">
        <f>SUM(INDEX(ch_table[Duration],1):ch_table[[#This Row],[Duration]])</f>
        <v>11.177777777777782</v>
      </c>
      <c r="J462" s="3" cm="1">
        <f t="array" ref="J4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2" s="3" t="str" cm="1">
        <f t="array" ref="K4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2" s="3" t="str">
        <f>IF(ch_table[[#This Row],[Subject 1]]&lt;&gt;"House rose", "",SUMIF(ch_table[Day], ch_table[[#This Row],[Day]], ch_table[AAT]))</f>
        <v/>
      </c>
      <c r="M462" s="38">
        <f>SUM(INDEX(ch_table[AAT],1):ch_table[[#This Row],[AAT]])</f>
        <v>0.55625000000000013</v>
      </c>
    </row>
    <row r="463" spans="1:13" ht="30" x14ac:dyDescent="0.25">
      <c r="A463" s="42">
        <v>32</v>
      </c>
      <c r="B463" s="39">
        <v>44389</v>
      </c>
      <c r="C463" s="37">
        <v>0.65069444444444446</v>
      </c>
      <c r="D463" t="s">
        <v>29</v>
      </c>
      <c r="E463" s="41" t="s">
        <v>221</v>
      </c>
      <c r="F463"/>
      <c r="G463" s="3" cm="1">
        <f t="array" ref="G463">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463" s="3" t="str">
        <f>IF(ch_table[[#This Row],[Subject 1]]&lt;&gt;"House rose", "",SUMIF(ch_table[Day], ch_table[[#This Row],[Day]], ch_table[Duration]))</f>
        <v/>
      </c>
      <c r="I463" s="40">
        <f>SUM(INDEX(ch_table[Duration],1):ch_table[[#This Row],[Duration]])</f>
        <v>11.232638888888893</v>
      </c>
      <c r="J463" s="3" cm="1">
        <f t="array" ref="J4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3" s="3" t="str" cm="1">
        <f t="array" ref="K4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3" s="3" t="str">
        <f>IF(ch_table[[#This Row],[Subject 1]]&lt;&gt;"House rose", "",SUMIF(ch_table[Day], ch_table[[#This Row],[Day]], ch_table[AAT]))</f>
        <v/>
      </c>
      <c r="M463" s="38">
        <f>SUM(INDEX(ch_table[AAT],1):ch_table[[#This Row],[AAT]])</f>
        <v>0.55625000000000013</v>
      </c>
    </row>
    <row r="464" spans="1:13" x14ac:dyDescent="0.25">
      <c r="A464" s="42">
        <v>32</v>
      </c>
      <c r="B464" s="39">
        <v>44389</v>
      </c>
      <c r="C464" s="37">
        <v>0.7055555555555556</v>
      </c>
      <c r="D464" t="s">
        <v>16</v>
      </c>
      <c r="E464" s="41"/>
      <c r="F464"/>
      <c r="G464" s="3" cm="1">
        <f t="array" ref="G46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64" s="3" t="str">
        <f>IF(ch_table[[#This Row],[Subject 1]]&lt;&gt;"House rose", "",SUMIF(ch_table[Day], ch_table[[#This Row],[Day]], ch_table[Duration]))</f>
        <v/>
      </c>
      <c r="I464" s="40">
        <f>SUM(INDEX(ch_table[Duration],1):ch_table[[#This Row],[Duration]])</f>
        <v>11.235416666666671</v>
      </c>
      <c r="J464" s="3" cm="1">
        <f t="array" ref="J4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4" s="3" t="str" cm="1">
        <f t="array" ref="K4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4" s="3" t="str">
        <f>IF(ch_table[[#This Row],[Subject 1]]&lt;&gt;"House rose", "",SUMIF(ch_table[Day], ch_table[[#This Row],[Day]], ch_table[AAT]))</f>
        <v/>
      </c>
      <c r="M464" s="38">
        <f>SUM(INDEX(ch_table[AAT],1):ch_table[[#This Row],[AAT]])</f>
        <v>0.55625000000000013</v>
      </c>
    </row>
    <row r="465" spans="1:13" x14ac:dyDescent="0.25">
      <c r="A465" s="42">
        <v>32</v>
      </c>
      <c r="B465" s="39">
        <v>44389</v>
      </c>
      <c r="C465" s="37">
        <v>0.70833333333333337</v>
      </c>
      <c r="D465" t="s">
        <v>164</v>
      </c>
      <c r="E465" s="41" t="s">
        <v>36</v>
      </c>
      <c r="F465"/>
      <c r="G465" s="3" cm="1">
        <f t="array" ref="G46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465" s="3" t="str">
        <f>IF(ch_table[[#This Row],[Subject 1]]&lt;&gt;"House rose", "",SUMIF(ch_table[Day], ch_table[[#This Row],[Day]], ch_table[Duration]))</f>
        <v/>
      </c>
      <c r="I465" s="40">
        <f>SUM(INDEX(ch_table[Duration],1):ch_table[[#This Row],[Duration]])</f>
        <v>11.241666666666671</v>
      </c>
      <c r="J465" s="3" cm="1">
        <f t="array" ref="J4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5" s="3" t="str" cm="1">
        <f t="array" ref="K4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5" s="3" t="str">
        <f>IF(ch_table[[#This Row],[Subject 1]]&lt;&gt;"House rose", "",SUMIF(ch_table[Day], ch_table[[#This Row],[Day]], ch_table[AAT]))</f>
        <v/>
      </c>
      <c r="M465" s="38">
        <f>SUM(INDEX(ch_table[AAT],1):ch_table[[#This Row],[AAT]])</f>
        <v>0.55625000000000013</v>
      </c>
    </row>
    <row r="466" spans="1:13" x14ac:dyDescent="0.25">
      <c r="A466" s="42">
        <v>32</v>
      </c>
      <c r="B466" s="39">
        <v>44389</v>
      </c>
      <c r="C466" s="37">
        <v>0.71458333333333335</v>
      </c>
      <c r="D466" t="s">
        <v>16</v>
      </c>
      <c r="E466" s="41"/>
      <c r="F466"/>
      <c r="G466" s="3" cm="1">
        <f t="array" ref="G46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66" s="3" t="str">
        <f>IF(ch_table[[#This Row],[Subject 1]]&lt;&gt;"House rose", "",SUMIF(ch_table[Day], ch_table[[#This Row],[Day]], ch_table[Duration]))</f>
        <v/>
      </c>
      <c r="I466" s="40">
        <f>SUM(INDEX(ch_table[Duration],1):ch_table[[#This Row],[Duration]])</f>
        <v>11.243750000000004</v>
      </c>
      <c r="J466" s="3" cm="1">
        <f t="array" ref="J4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6" s="3" t="str" cm="1">
        <f t="array" ref="K4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6" s="3" t="str">
        <f>IF(ch_table[[#This Row],[Subject 1]]&lt;&gt;"House rose", "",SUMIF(ch_table[Day], ch_table[[#This Row],[Day]], ch_table[AAT]))</f>
        <v/>
      </c>
      <c r="M466" s="38">
        <f>SUM(INDEX(ch_table[AAT],1):ch_table[[#This Row],[AAT]])</f>
        <v>0.55625000000000013</v>
      </c>
    </row>
    <row r="467" spans="1:13" x14ac:dyDescent="0.25">
      <c r="A467" s="42">
        <v>32</v>
      </c>
      <c r="B467" s="39">
        <v>44389</v>
      </c>
      <c r="C467" s="37">
        <v>0.71666666666666667</v>
      </c>
      <c r="D467" t="s">
        <v>123</v>
      </c>
      <c r="E467" s="41" t="s">
        <v>283</v>
      </c>
      <c r="F467" t="s">
        <v>159</v>
      </c>
      <c r="G467" s="3" cm="1">
        <f t="array" ref="G467">IF(MIN(ROW(ch_table[[Day]:[AAT session total (cum.)]]))+ROWS(ch_table[[Day]:[AAT session total (cum.)]])-1=ROW(),"",IF(ch_table[[#This Row],[Subject 1]]="House rose","", IF(INDEX(ch_table[[#All],[Time]],ROW()+1)="","",(IF(INDEX(ch_table[[#All],[Time]],ROW()+1)&lt;ch_table[[#This Row],[Time]],INDEX(ch_table[[#All],[Time]],ROW()+1)+1,INDEX(ch_table[[#All],[Time]],ROW()+1))-ch_table[[#This Row],[Time]]))))</f>
        <v>0.20138888888888884</v>
      </c>
      <c r="H467" s="3" t="str">
        <f>IF(ch_table[[#This Row],[Subject 1]]&lt;&gt;"House rose", "",SUMIF(ch_table[Day], ch_table[[#This Row],[Day]], ch_table[Duration]))</f>
        <v/>
      </c>
      <c r="I467" s="40">
        <f>SUM(INDEX(ch_table[Duration],1):ch_table[[#This Row],[Duration]])</f>
        <v>11.445138888888893</v>
      </c>
      <c r="J467" s="3" cm="1">
        <f t="array" ref="J4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7" s="3" cm="1">
        <f t="array" ref="K4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467" s="3" t="str">
        <f>IF(ch_table[[#This Row],[Subject 1]]&lt;&gt;"House rose", "",SUMIF(ch_table[Day], ch_table[[#This Row],[Day]], ch_table[AAT]))</f>
        <v/>
      </c>
      <c r="M467" s="38">
        <f>SUM(INDEX(ch_table[AAT],1):ch_table[[#This Row],[AAT]])</f>
        <v>0.55763888888888902</v>
      </c>
    </row>
    <row r="468" spans="1:13" ht="30" x14ac:dyDescent="0.25">
      <c r="A468" s="42">
        <v>32</v>
      </c>
      <c r="B468" s="39">
        <v>44389</v>
      </c>
      <c r="C468" s="37">
        <v>0.91805555555555551</v>
      </c>
      <c r="D468" t="s">
        <v>21</v>
      </c>
      <c r="E468" s="41" t="s">
        <v>284</v>
      </c>
      <c r="F468"/>
      <c r="G468" s="3" cm="1">
        <f t="array" ref="G468">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468" s="3" t="str">
        <f>IF(ch_table[[#This Row],[Subject 1]]&lt;&gt;"House rose", "",SUMIF(ch_table[Day], ch_table[[#This Row],[Day]], ch_table[Duration]))</f>
        <v/>
      </c>
      <c r="I468" s="40">
        <f>SUM(INDEX(ch_table[Duration],1):ch_table[[#This Row],[Duration]])</f>
        <v>11.460416666666671</v>
      </c>
      <c r="J468" s="3" cm="1">
        <f t="array" ref="J4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8" s="3" cm="1">
        <f t="array" ref="K4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468" s="3" t="str">
        <f>IF(ch_table[[#This Row],[Subject 1]]&lt;&gt;"House rose", "",SUMIF(ch_table[Day], ch_table[[#This Row],[Day]], ch_table[AAT]))</f>
        <v/>
      </c>
      <c r="M468" s="38">
        <f>SUM(INDEX(ch_table[AAT],1):ch_table[[#This Row],[AAT]])</f>
        <v>0.57291666666666685</v>
      </c>
    </row>
    <row r="469" spans="1:13" x14ac:dyDescent="0.25">
      <c r="A469" s="42">
        <v>32</v>
      </c>
      <c r="B469" s="39">
        <v>44389</v>
      </c>
      <c r="C469" s="37">
        <v>0.93333333333333335</v>
      </c>
      <c r="D469" t="s">
        <v>23</v>
      </c>
      <c r="E469" s="41"/>
      <c r="F469"/>
      <c r="G469" s="3" t="str" cm="1">
        <f t="array" ref="G469">IF(MIN(ROW(ch_table[[Day]:[AAT session total (cum.)]]))+ROWS(ch_table[[Day]:[AAT session total (cum.)]])-1=ROW(),"",IF(ch_table[[#This Row],[Subject 1]]="House rose","", IF(INDEX(ch_table[[#All],[Time]],ROW()+1)="","",(IF(INDEX(ch_table[[#All],[Time]],ROW()+1)&lt;ch_table[[#This Row],[Time]],INDEX(ch_table[[#All],[Time]],ROW()+1)+1,INDEX(ch_table[[#All],[Time]],ROW()+1))-ch_table[[#This Row],[Time]]))))</f>
        <v/>
      </c>
      <c r="H469" s="3">
        <f>IF(ch_table[[#This Row],[Subject 1]]&lt;&gt;"House rose", "",SUMIF(ch_table[Day], ch_table[[#This Row],[Day]], ch_table[Duration]))</f>
        <v>0.32916666666666672</v>
      </c>
      <c r="I469" s="40">
        <f>SUM(INDEX(ch_table[Duration],1):ch_table[[#This Row],[Duration]])</f>
        <v>11.460416666666671</v>
      </c>
      <c r="J469" s="3" cm="1">
        <f t="array" ref="J4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469" s="3" t="str" cm="1">
        <f t="array" ref="K4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69" s="3">
        <f>IF(ch_table[[#This Row],[Subject 1]]&lt;&gt;"House rose", "",SUMIF(ch_table[Day], ch_table[[#This Row],[Day]], ch_table[AAT]))</f>
        <v>1.6666666666666718E-2</v>
      </c>
      <c r="M469" s="38">
        <f>SUM(INDEX(ch_table[AAT],1):ch_table[[#This Row],[AAT]])</f>
        <v>0.57291666666666685</v>
      </c>
    </row>
    <row r="470" spans="1:13" x14ac:dyDescent="0.25">
      <c r="A470" s="42">
        <v>33</v>
      </c>
      <c r="B470" s="39">
        <v>44390</v>
      </c>
      <c r="C470" s="37">
        <v>0.47916666666666669</v>
      </c>
      <c r="D470" t="s">
        <v>24</v>
      </c>
      <c r="E470" s="41"/>
      <c r="F470"/>
      <c r="G470" s="3" cm="1">
        <f t="array" ref="G47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70" s="3" t="str">
        <f>IF(ch_table[[#This Row],[Subject 1]]&lt;&gt;"House rose", "",SUMIF(ch_table[Day], ch_table[[#This Row],[Day]], ch_table[Duration]))</f>
        <v/>
      </c>
      <c r="I470" s="40">
        <f>SUM(INDEX(ch_table[Duration],1):ch_table[[#This Row],[Duration]])</f>
        <v>11.462500000000004</v>
      </c>
      <c r="J470" s="3" cm="1">
        <f t="array" ref="J4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0" s="3" t="str" cm="1">
        <f t="array" ref="K4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0" s="3" t="str">
        <f>IF(ch_table[[#This Row],[Subject 1]]&lt;&gt;"House rose", "",SUMIF(ch_table[Day], ch_table[[#This Row],[Day]], ch_table[AAT]))</f>
        <v/>
      </c>
      <c r="M470" s="38">
        <f>SUM(INDEX(ch_table[AAT],1):ch_table[[#This Row],[AAT]])</f>
        <v>0.57291666666666685</v>
      </c>
    </row>
    <row r="471" spans="1:13" x14ac:dyDescent="0.25">
      <c r="A471" s="42">
        <v>33</v>
      </c>
      <c r="B471" s="39">
        <v>44390</v>
      </c>
      <c r="C471" s="37">
        <v>0.48125000000000001</v>
      </c>
      <c r="D471" t="s">
        <v>44</v>
      </c>
      <c r="E471" s="41" t="s">
        <v>285</v>
      </c>
      <c r="F471"/>
      <c r="G471" s="3" cm="1">
        <f t="array" ref="G471">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471" s="3" t="str">
        <f>IF(ch_table[[#This Row],[Subject 1]]&lt;&gt;"House rose", "",SUMIF(ch_table[Day], ch_table[[#This Row],[Day]], ch_table[Duration]))</f>
        <v/>
      </c>
      <c r="I471" s="40">
        <f>SUM(INDEX(ch_table[Duration],1):ch_table[[#This Row],[Duration]])</f>
        <v>11.491666666666671</v>
      </c>
      <c r="J471" s="3" cm="1">
        <f t="array" ref="J4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1" s="3" t="str" cm="1">
        <f t="array" ref="K4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1" s="3" t="str">
        <f>IF(ch_table[[#This Row],[Subject 1]]&lt;&gt;"House rose", "",SUMIF(ch_table[Day], ch_table[[#This Row],[Day]], ch_table[AAT]))</f>
        <v/>
      </c>
      <c r="M471" s="38">
        <f>SUM(INDEX(ch_table[AAT],1):ch_table[[#This Row],[AAT]])</f>
        <v>0.57291666666666685</v>
      </c>
    </row>
    <row r="472" spans="1:13" x14ac:dyDescent="0.25">
      <c r="A472" s="42">
        <v>33</v>
      </c>
      <c r="B472" s="39">
        <v>44390</v>
      </c>
      <c r="C472" s="37">
        <v>0.51041666666666663</v>
      </c>
      <c r="D472" t="s">
        <v>53</v>
      </c>
      <c r="E472" s="41" t="s">
        <v>285</v>
      </c>
      <c r="F472"/>
      <c r="G472" s="3" cm="1">
        <f t="array" ref="G472">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472" s="3" t="str">
        <f>IF(ch_table[[#This Row],[Subject 1]]&lt;&gt;"House rose", "",SUMIF(ch_table[Day], ch_table[[#This Row],[Day]], ch_table[Duration]))</f>
        <v/>
      </c>
      <c r="I472" s="40">
        <f>SUM(INDEX(ch_table[Duration],1):ch_table[[#This Row],[Duration]])</f>
        <v>11.50416666666667</v>
      </c>
      <c r="J472" s="3" cm="1">
        <f t="array" ref="J4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2" s="3" t="str" cm="1">
        <f t="array" ref="K4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2" s="3" t="str">
        <f>IF(ch_table[[#This Row],[Subject 1]]&lt;&gt;"House rose", "",SUMIF(ch_table[Day], ch_table[[#This Row],[Day]], ch_table[AAT]))</f>
        <v/>
      </c>
      <c r="M472" s="38">
        <f>SUM(INDEX(ch_table[AAT],1):ch_table[[#This Row],[AAT]])</f>
        <v>0.57291666666666685</v>
      </c>
    </row>
    <row r="473" spans="1:13" x14ac:dyDescent="0.25">
      <c r="A473" s="42">
        <v>33</v>
      </c>
      <c r="B473" s="39">
        <v>44390</v>
      </c>
      <c r="C473" s="37">
        <v>0.5229166666666667</v>
      </c>
      <c r="D473" t="s">
        <v>16</v>
      </c>
      <c r="E473" s="41"/>
      <c r="F473"/>
      <c r="G473" s="3" cm="1">
        <f t="array" ref="G47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73" s="3" t="str">
        <f>IF(ch_table[[#This Row],[Subject 1]]&lt;&gt;"House rose", "",SUMIF(ch_table[Day], ch_table[[#This Row],[Day]], ch_table[Duration]))</f>
        <v/>
      </c>
      <c r="I473" s="40">
        <f>SUM(INDEX(ch_table[Duration],1):ch_table[[#This Row],[Duration]])</f>
        <v>11.506944444444448</v>
      </c>
      <c r="J473" s="3" cm="1">
        <f t="array" ref="J4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3" s="3" t="str" cm="1">
        <f t="array" ref="K4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3" s="3" t="str">
        <f>IF(ch_table[[#This Row],[Subject 1]]&lt;&gt;"House rose", "",SUMIF(ch_table[Day], ch_table[[#This Row],[Day]], ch_table[AAT]))</f>
        <v/>
      </c>
      <c r="M473" s="38">
        <f>SUM(INDEX(ch_table[AAT],1):ch_table[[#This Row],[AAT]])</f>
        <v>0.57291666666666685</v>
      </c>
    </row>
    <row r="474" spans="1:13" ht="45" x14ac:dyDescent="0.25">
      <c r="A474" s="42">
        <v>33</v>
      </c>
      <c r="B474" s="39">
        <v>44390</v>
      </c>
      <c r="C474" s="37">
        <v>0.52569444444444446</v>
      </c>
      <c r="D474" t="s">
        <v>92</v>
      </c>
      <c r="E474" s="41" t="s">
        <v>286</v>
      </c>
      <c r="F474"/>
      <c r="G474" s="3" cm="1">
        <f t="array" ref="G4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474" s="3" t="str">
        <f>IF(ch_table[[#This Row],[Subject 1]]&lt;&gt;"House rose", "",SUMIF(ch_table[Day], ch_table[[#This Row],[Day]], ch_table[Duration]))</f>
        <v/>
      </c>
      <c r="I474" s="40">
        <f>SUM(INDEX(ch_table[Duration],1):ch_table[[#This Row],[Duration]])</f>
        <v>11.509722222222226</v>
      </c>
      <c r="J474" s="3" cm="1">
        <f t="array" ref="J4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4" s="3" t="str" cm="1">
        <f t="array" ref="K4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4" s="3" t="str">
        <f>IF(ch_table[[#This Row],[Subject 1]]&lt;&gt;"House rose", "",SUMIF(ch_table[Day], ch_table[[#This Row],[Day]], ch_table[AAT]))</f>
        <v/>
      </c>
      <c r="M474" s="38">
        <f>SUM(INDEX(ch_table[AAT],1):ch_table[[#This Row],[AAT]])</f>
        <v>0.57291666666666685</v>
      </c>
    </row>
    <row r="475" spans="1:13" ht="30" x14ac:dyDescent="0.25">
      <c r="A475" s="42">
        <v>33</v>
      </c>
      <c r="B475" s="39">
        <v>44390</v>
      </c>
      <c r="C475" s="37">
        <v>0.52847222222222223</v>
      </c>
      <c r="D475" t="s">
        <v>230</v>
      </c>
      <c r="E475" s="41" t="s">
        <v>287</v>
      </c>
      <c r="F475"/>
      <c r="G475" s="3" cm="1">
        <f t="array" ref="G47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475" s="3" t="str">
        <f>IF(ch_table[[#This Row],[Subject 1]]&lt;&gt;"House rose", "",SUMIF(ch_table[Day], ch_table[[#This Row],[Day]], ch_table[Duration]))</f>
        <v/>
      </c>
      <c r="I475" s="40">
        <f>SUM(INDEX(ch_table[Duration],1):ch_table[[#This Row],[Duration]])</f>
        <v>11.515972222222226</v>
      </c>
      <c r="J475" s="3" cm="1">
        <f t="array" ref="J4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5" s="3" t="str" cm="1">
        <f t="array" ref="K4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5" s="3" t="str">
        <f>IF(ch_table[[#This Row],[Subject 1]]&lt;&gt;"House rose", "",SUMIF(ch_table[Day], ch_table[[#This Row],[Day]], ch_table[AAT]))</f>
        <v/>
      </c>
      <c r="M475" s="38">
        <f>SUM(INDEX(ch_table[AAT],1):ch_table[[#This Row],[AAT]])</f>
        <v>0.57291666666666685</v>
      </c>
    </row>
    <row r="476" spans="1:13" x14ac:dyDescent="0.25">
      <c r="A476" s="42">
        <v>33</v>
      </c>
      <c r="B476" s="39">
        <v>44390</v>
      </c>
      <c r="C476" s="37">
        <v>0.53472222222222221</v>
      </c>
      <c r="D476" t="s">
        <v>16</v>
      </c>
      <c r="E476" s="41"/>
      <c r="F476"/>
      <c r="G476" s="3" cm="1">
        <f t="array" ref="G47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76" s="3" t="str">
        <f>IF(ch_table[[#This Row],[Subject 1]]&lt;&gt;"House rose", "",SUMIF(ch_table[Day], ch_table[[#This Row],[Day]], ch_table[Duration]))</f>
        <v/>
      </c>
      <c r="I476" s="40">
        <f>SUM(INDEX(ch_table[Duration],1):ch_table[[#This Row],[Duration]])</f>
        <v>11.516666666666671</v>
      </c>
      <c r="J476" s="3" cm="1">
        <f t="array" ref="J4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6" s="3" t="str" cm="1">
        <f t="array" ref="K4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6" s="3" t="str">
        <f>IF(ch_table[[#This Row],[Subject 1]]&lt;&gt;"House rose", "",SUMIF(ch_table[Day], ch_table[[#This Row],[Day]], ch_table[AAT]))</f>
        <v/>
      </c>
      <c r="M476" s="38">
        <f>SUM(INDEX(ch_table[AAT],1):ch_table[[#This Row],[AAT]])</f>
        <v>0.57291666666666685</v>
      </c>
    </row>
    <row r="477" spans="1:13" x14ac:dyDescent="0.25">
      <c r="A477" s="42">
        <v>33</v>
      </c>
      <c r="B477" s="39">
        <v>44390</v>
      </c>
      <c r="C477" s="37">
        <v>0.53541666666666665</v>
      </c>
      <c r="D477" t="s">
        <v>17</v>
      </c>
      <c r="E477" s="41" t="s">
        <v>288</v>
      </c>
      <c r="F477" t="s">
        <v>15</v>
      </c>
      <c r="G477" s="3" cm="1">
        <f t="array" ref="G47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77" s="3" t="str">
        <f>IF(ch_table[[#This Row],[Subject 1]]&lt;&gt;"House rose", "",SUMIF(ch_table[Day], ch_table[[#This Row],[Day]], ch_table[Duration]))</f>
        <v/>
      </c>
      <c r="I477" s="40">
        <f>SUM(INDEX(ch_table[Duration],1):ch_table[[#This Row],[Duration]])</f>
        <v>11.518055555555559</v>
      </c>
      <c r="J477" s="3" cm="1">
        <f t="array" ref="J4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7" s="3" t="str" cm="1">
        <f t="array" ref="K4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7" s="3" t="str">
        <f>IF(ch_table[[#This Row],[Subject 1]]&lt;&gt;"House rose", "",SUMIF(ch_table[Day], ch_table[[#This Row],[Day]], ch_table[AAT]))</f>
        <v/>
      </c>
      <c r="M477" s="38">
        <f>SUM(INDEX(ch_table[AAT],1):ch_table[[#This Row],[AAT]])</f>
        <v>0.57291666666666685</v>
      </c>
    </row>
    <row r="478" spans="1:13" x14ac:dyDescent="0.25">
      <c r="A478" s="42">
        <v>33</v>
      </c>
      <c r="B478" s="39">
        <v>44390</v>
      </c>
      <c r="C478" s="37">
        <v>0.53680555555555554</v>
      </c>
      <c r="D478" t="s">
        <v>125</v>
      </c>
      <c r="E478" s="41" t="s">
        <v>288</v>
      </c>
      <c r="F478"/>
      <c r="G478" s="3" cm="1">
        <f t="array" ref="G478">IF(MIN(ROW(ch_table[[Day]:[AAT session total (cum.)]]))+ROWS(ch_table[[Day]:[AAT session total (cum.)]])-1=ROW(),"",IF(ch_table[[#This Row],[Subject 1]]="House rose","", IF(INDEX(ch_table[[#All],[Time]],ROW()+1)="","",(IF(INDEX(ch_table[[#All],[Time]],ROW()+1)&lt;ch_table[[#This Row],[Time]],INDEX(ch_table[[#All],[Time]],ROW()+1)+1,INDEX(ch_table[[#All],[Time]],ROW()+1))-ch_table[[#This Row],[Time]]))))</f>
        <v>0.13611111111111118</v>
      </c>
      <c r="H478" s="3" t="str">
        <f>IF(ch_table[[#This Row],[Subject 1]]&lt;&gt;"House rose", "",SUMIF(ch_table[Day], ch_table[[#This Row],[Day]], ch_table[Duration]))</f>
        <v/>
      </c>
      <c r="I478" s="40">
        <f>SUM(INDEX(ch_table[Duration],1):ch_table[[#This Row],[Duration]])</f>
        <v>11.65416666666667</v>
      </c>
      <c r="J478" s="3" cm="1">
        <f t="array" ref="J4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8" s="3" t="str" cm="1">
        <f t="array" ref="K4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8" s="3" t="str">
        <f>IF(ch_table[[#This Row],[Subject 1]]&lt;&gt;"House rose", "",SUMIF(ch_table[Day], ch_table[[#This Row],[Day]], ch_table[AAT]))</f>
        <v/>
      </c>
      <c r="M478" s="38">
        <f>SUM(INDEX(ch_table[AAT],1):ch_table[[#This Row],[AAT]])</f>
        <v>0.57291666666666685</v>
      </c>
    </row>
    <row r="479" spans="1:13" x14ac:dyDescent="0.25">
      <c r="A479" s="42">
        <v>33</v>
      </c>
      <c r="B479" s="39">
        <v>44390</v>
      </c>
      <c r="C479" s="37">
        <v>0.67291666666666672</v>
      </c>
      <c r="D479" t="s">
        <v>85</v>
      </c>
      <c r="E479" s="41" t="s">
        <v>210</v>
      </c>
      <c r="F479" t="s">
        <v>60</v>
      </c>
      <c r="G479" s="3" cm="1">
        <f t="array" ref="G479">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479" s="3" t="str">
        <f>IF(ch_table[[#This Row],[Subject 1]]&lt;&gt;"House rose", "",SUMIF(ch_table[Day], ch_table[[#This Row],[Day]], ch_table[Duration]))</f>
        <v/>
      </c>
      <c r="I479" s="40">
        <f>SUM(INDEX(ch_table[Duration],1):ch_table[[#This Row],[Duration]])</f>
        <v>11.718055555555559</v>
      </c>
      <c r="J479" s="3" cm="1">
        <f t="array" ref="J4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79" s="3" t="str" cm="1">
        <f t="array" ref="K4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79" s="3" t="str">
        <f>IF(ch_table[[#This Row],[Subject 1]]&lt;&gt;"House rose", "",SUMIF(ch_table[Day], ch_table[[#This Row],[Day]], ch_table[AAT]))</f>
        <v/>
      </c>
      <c r="M479" s="38">
        <f>SUM(INDEX(ch_table[AAT],1):ch_table[[#This Row],[AAT]])</f>
        <v>0.57291666666666685</v>
      </c>
    </row>
    <row r="480" spans="1:13" x14ac:dyDescent="0.25">
      <c r="A480" s="42">
        <v>33</v>
      </c>
      <c r="B480" s="39">
        <v>44390</v>
      </c>
      <c r="C480" s="37">
        <v>0.7368055555555556</v>
      </c>
      <c r="D480" t="s">
        <v>259</v>
      </c>
      <c r="E480" s="41" t="s">
        <v>210</v>
      </c>
      <c r="F480"/>
      <c r="G480" s="3" cm="1">
        <f t="array" ref="G480">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480" s="3" t="str">
        <f>IF(ch_table[[#This Row],[Subject 1]]&lt;&gt;"House rose", "",SUMIF(ch_table[Day], ch_table[[#This Row],[Day]], ch_table[Duration]))</f>
        <v/>
      </c>
      <c r="I480" s="40">
        <f>SUM(INDEX(ch_table[Duration],1):ch_table[[#This Row],[Duration]])</f>
        <v>11.723611111111115</v>
      </c>
      <c r="J480" s="3" cm="1">
        <f t="array" ref="J4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0" s="3" t="str" cm="1">
        <f t="array" ref="K4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0" s="3" t="str">
        <f>IF(ch_table[[#This Row],[Subject 1]]&lt;&gt;"House rose", "",SUMIF(ch_table[Day], ch_table[[#This Row],[Day]], ch_table[AAT]))</f>
        <v/>
      </c>
      <c r="M480" s="38">
        <f>SUM(INDEX(ch_table[AAT],1):ch_table[[#This Row],[AAT]])</f>
        <v>0.57291666666666685</v>
      </c>
    </row>
    <row r="481" spans="1:13" x14ac:dyDescent="0.25">
      <c r="A481" s="42">
        <v>33</v>
      </c>
      <c r="B481" s="39">
        <v>44390</v>
      </c>
      <c r="C481" s="37">
        <v>0.74236111111111114</v>
      </c>
      <c r="D481" t="s">
        <v>16</v>
      </c>
      <c r="E481" s="41"/>
      <c r="F481"/>
      <c r="G481" s="3" cm="1">
        <f t="array" ref="G48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481" s="3" t="str">
        <f>IF(ch_table[[#This Row],[Subject 1]]&lt;&gt;"House rose", "",SUMIF(ch_table[Day], ch_table[[#This Row],[Day]], ch_table[Duration]))</f>
        <v/>
      </c>
      <c r="I481" s="40">
        <f>SUM(INDEX(ch_table[Duration],1):ch_table[[#This Row],[Duration]])</f>
        <v>11.725000000000003</v>
      </c>
      <c r="J481" s="3" cm="1">
        <f t="array" ref="J4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1" s="3" t="str" cm="1">
        <f t="array" ref="K4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1" s="3" t="str">
        <f>IF(ch_table[[#This Row],[Subject 1]]&lt;&gt;"House rose", "",SUMIF(ch_table[Day], ch_table[[#This Row],[Day]], ch_table[AAT]))</f>
        <v/>
      </c>
      <c r="M481" s="38">
        <f>SUM(INDEX(ch_table[AAT],1):ch_table[[#This Row],[AAT]])</f>
        <v>0.57291666666666685</v>
      </c>
    </row>
    <row r="482" spans="1:13" x14ac:dyDescent="0.25">
      <c r="A482" s="42">
        <v>33</v>
      </c>
      <c r="B482" s="39">
        <v>44390</v>
      </c>
      <c r="C482" s="37">
        <v>0.74375000000000002</v>
      </c>
      <c r="D482" t="s">
        <v>125</v>
      </c>
      <c r="E482" s="41" t="s">
        <v>289</v>
      </c>
      <c r="F482"/>
      <c r="G482" s="3" cm="1">
        <f t="array" ref="G482">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482" s="3" t="str">
        <f>IF(ch_table[[#This Row],[Subject 1]]&lt;&gt;"House rose", "",SUMIF(ch_table[Day], ch_table[[#This Row],[Day]], ch_table[Duration]))</f>
        <v/>
      </c>
      <c r="I482" s="40">
        <f>SUM(INDEX(ch_table[Duration],1):ch_table[[#This Row],[Duration]])</f>
        <v>11.763194444444448</v>
      </c>
      <c r="J482" s="3" cm="1">
        <f t="array" ref="J4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2" s="3" t="str" cm="1">
        <f t="array" ref="K4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2" s="3" t="str">
        <f>IF(ch_table[[#This Row],[Subject 1]]&lt;&gt;"House rose", "",SUMIF(ch_table[Day], ch_table[[#This Row],[Day]], ch_table[AAT]))</f>
        <v/>
      </c>
      <c r="M482" s="38">
        <f>SUM(INDEX(ch_table[AAT],1):ch_table[[#This Row],[AAT]])</f>
        <v>0.57291666666666685</v>
      </c>
    </row>
    <row r="483" spans="1:13" x14ac:dyDescent="0.25">
      <c r="A483" s="42">
        <v>33</v>
      </c>
      <c r="B483" s="39">
        <v>44390</v>
      </c>
      <c r="C483" s="37">
        <v>0.78194444444444444</v>
      </c>
      <c r="D483" t="s">
        <v>133</v>
      </c>
      <c r="E483" s="41" t="s">
        <v>234</v>
      </c>
      <c r="F483"/>
      <c r="G483" s="3" cm="1">
        <f t="array" ref="G48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83" s="3" t="str">
        <f>IF(ch_table[[#This Row],[Subject 1]]&lt;&gt;"House rose", "",SUMIF(ch_table[Day], ch_table[[#This Row],[Day]], ch_table[Duration]))</f>
        <v/>
      </c>
      <c r="I483" s="40">
        <f>SUM(INDEX(ch_table[Duration],1):ch_table[[#This Row],[Duration]])</f>
        <v>11.763888888888893</v>
      </c>
      <c r="J483" s="3" cm="1">
        <f t="array" ref="J4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3" s="3" t="str" cm="1">
        <f t="array" ref="K4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83" s="3" t="str">
        <f>IF(ch_table[[#This Row],[Subject 1]]&lt;&gt;"House rose", "",SUMIF(ch_table[Day], ch_table[[#This Row],[Day]], ch_table[AAT]))</f>
        <v/>
      </c>
      <c r="M483" s="38">
        <f>SUM(INDEX(ch_table[AAT],1):ch_table[[#This Row],[AAT]])</f>
        <v>0.57291666666666685</v>
      </c>
    </row>
    <row r="484" spans="1:13" x14ac:dyDescent="0.25">
      <c r="A484" s="42">
        <v>33</v>
      </c>
      <c r="B484" s="39">
        <v>44390</v>
      </c>
      <c r="C484" s="37">
        <v>0.78263888888888888</v>
      </c>
      <c r="D484" t="s">
        <v>125</v>
      </c>
      <c r="E484" s="41" t="s">
        <v>290</v>
      </c>
      <c r="F484" t="s">
        <v>60</v>
      </c>
      <c r="G484" s="3" cm="1">
        <f t="array" ref="G484">IF(MIN(ROW(ch_table[[Day]:[AAT session total (cum.)]]))+ROWS(ch_table[[Day]:[AAT session total (cum.)]])-1=ROW(),"",IF(ch_table[[#This Row],[Subject 1]]="House rose","", IF(INDEX(ch_table[[#All],[Time]],ROW()+1)="","",(IF(INDEX(ch_table[[#All],[Time]],ROW()+1)&lt;ch_table[[#This Row],[Time]],INDEX(ch_table[[#All],[Time]],ROW()+1)+1,INDEX(ch_table[[#All],[Time]],ROW()+1))-ch_table[[#This Row],[Time]]))))</f>
        <v>3.125E-2</v>
      </c>
      <c r="H484" s="3" t="str">
        <f>IF(ch_table[[#This Row],[Subject 1]]&lt;&gt;"House rose", "",SUMIF(ch_table[Day], ch_table[[#This Row],[Day]], ch_table[Duration]))</f>
        <v/>
      </c>
      <c r="I484" s="40">
        <f>SUM(INDEX(ch_table[Duration],1):ch_table[[#This Row],[Duration]])</f>
        <v>11.795138888888893</v>
      </c>
      <c r="J484" s="3" cm="1">
        <f t="array" ref="J4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4" s="3" cm="1">
        <f t="array" ref="K4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2.2222222222222254E-2</v>
      </c>
      <c r="L484" s="3" t="str">
        <f>IF(ch_table[[#This Row],[Subject 1]]&lt;&gt;"House rose", "",SUMIF(ch_table[Day], ch_table[[#This Row],[Day]], ch_table[AAT]))</f>
        <v/>
      </c>
      <c r="M484" s="38">
        <f>SUM(INDEX(ch_table[AAT],1):ch_table[[#This Row],[AAT]])</f>
        <v>0.59513888888888911</v>
      </c>
    </row>
    <row r="485" spans="1:13" x14ac:dyDescent="0.25">
      <c r="A485" s="42">
        <v>33</v>
      </c>
      <c r="B485" s="39">
        <v>44390</v>
      </c>
      <c r="C485" s="37">
        <v>0.81388888888888888</v>
      </c>
      <c r="D485" t="s">
        <v>125</v>
      </c>
      <c r="E485" s="41" t="s">
        <v>291</v>
      </c>
      <c r="F485"/>
      <c r="G485" s="3" cm="1">
        <f t="array" ref="G485">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485" s="3" t="str">
        <f>IF(ch_table[[#This Row],[Subject 1]]&lt;&gt;"House rose", "",SUMIF(ch_table[Day], ch_table[[#This Row],[Day]], ch_table[Duration]))</f>
        <v/>
      </c>
      <c r="I485" s="40">
        <f>SUM(INDEX(ch_table[Duration],1):ch_table[[#This Row],[Duration]])</f>
        <v>11.808333333333337</v>
      </c>
      <c r="J485" s="3" cm="1">
        <f t="array" ref="J4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5" s="3" cm="1">
        <f t="array" ref="K4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1.3194444444444398E-2</v>
      </c>
      <c r="L485" s="3" t="str">
        <f>IF(ch_table[[#This Row],[Subject 1]]&lt;&gt;"House rose", "",SUMIF(ch_table[Day], ch_table[[#This Row],[Day]], ch_table[AAT]))</f>
        <v/>
      </c>
      <c r="M485" s="38">
        <f>SUM(INDEX(ch_table[AAT],1):ch_table[[#This Row],[AAT]])</f>
        <v>0.6083333333333335</v>
      </c>
    </row>
    <row r="486" spans="1:13" x14ac:dyDescent="0.25">
      <c r="A486" s="42">
        <v>33</v>
      </c>
      <c r="B486" s="39">
        <v>44390</v>
      </c>
      <c r="C486" s="37">
        <v>0.82708333333333328</v>
      </c>
      <c r="D486" t="s">
        <v>16</v>
      </c>
      <c r="E486" s="41"/>
      <c r="F486"/>
      <c r="G486" s="3" cm="1">
        <f t="array" ref="G486">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486" s="3" t="str">
        <f>IF(ch_table[[#This Row],[Subject 1]]&lt;&gt;"House rose", "",SUMIF(ch_table[Day], ch_table[[#This Row],[Day]], ch_table[Duration]))</f>
        <v/>
      </c>
      <c r="I486" s="40">
        <f>SUM(INDEX(ch_table[Duration],1):ch_table[[#This Row],[Duration]])</f>
        <v>11.809722222222225</v>
      </c>
      <c r="J486" s="3" cm="1">
        <f t="array" ref="J4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6" s="3" cm="1">
        <f t="array" ref="K4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486" s="3" t="str">
        <f>IF(ch_table[[#This Row],[Subject 1]]&lt;&gt;"House rose", "",SUMIF(ch_table[Day], ch_table[[#This Row],[Day]], ch_table[AAT]))</f>
        <v/>
      </c>
      <c r="M486" s="38">
        <f>SUM(INDEX(ch_table[AAT],1):ch_table[[#This Row],[AAT]])</f>
        <v>0.6097222222222225</v>
      </c>
    </row>
    <row r="487" spans="1:13" x14ac:dyDescent="0.25">
      <c r="A487" s="42">
        <v>33</v>
      </c>
      <c r="B487" s="39">
        <v>44390</v>
      </c>
      <c r="C487" s="37">
        <v>0.82847222222222228</v>
      </c>
      <c r="D487" t="s">
        <v>125</v>
      </c>
      <c r="E487" s="41" t="s">
        <v>292</v>
      </c>
      <c r="F487"/>
      <c r="G487" s="3" cm="1">
        <f t="array" ref="G487">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487" s="3" t="str">
        <f>IF(ch_table[[#This Row],[Subject 1]]&lt;&gt;"House rose", "",SUMIF(ch_table[Day], ch_table[[#This Row],[Day]], ch_table[Duration]))</f>
        <v/>
      </c>
      <c r="I487" s="40">
        <f>SUM(INDEX(ch_table[Duration],1):ch_table[[#This Row],[Duration]])</f>
        <v>11.818750000000003</v>
      </c>
      <c r="J487" s="3" cm="1">
        <f t="array" ref="J4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7" s="3" cm="1">
        <f t="array" ref="K4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9.0277777777777457E-3</v>
      </c>
      <c r="L487" s="3" t="str">
        <f>IF(ch_table[[#This Row],[Subject 1]]&lt;&gt;"House rose", "",SUMIF(ch_table[Day], ch_table[[#This Row],[Day]], ch_table[AAT]))</f>
        <v/>
      </c>
      <c r="M487" s="38">
        <f>SUM(INDEX(ch_table[AAT],1):ch_table[[#This Row],[AAT]])</f>
        <v>0.61875000000000024</v>
      </c>
    </row>
    <row r="488" spans="1:13" x14ac:dyDescent="0.25">
      <c r="A488" s="42">
        <v>33</v>
      </c>
      <c r="B488" s="39">
        <v>44390</v>
      </c>
      <c r="C488" s="37">
        <v>0.83750000000000002</v>
      </c>
      <c r="D488" t="s">
        <v>133</v>
      </c>
      <c r="E488" s="41" t="s">
        <v>146</v>
      </c>
      <c r="F488"/>
      <c r="G488" s="3" cm="1">
        <f t="array" ref="G48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488" s="3" t="str">
        <f>IF(ch_table[[#This Row],[Subject 1]]&lt;&gt;"House rose", "",SUMIF(ch_table[Day], ch_table[[#This Row],[Day]], ch_table[Duration]))</f>
        <v/>
      </c>
      <c r="I488" s="40">
        <f>SUM(INDEX(ch_table[Duration],1):ch_table[[#This Row],[Duration]])</f>
        <v>11.819444444444448</v>
      </c>
      <c r="J488" s="3" cm="1">
        <f t="array" ref="J4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8" s="3" cm="1">
        <f t="array" ref="K4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488" s="3" t="str">
        <f>IF(ch_table[[#This Row],[Subject 1]]&lt;&gt;"House rose", "",SUMIF(ch_table[Day], ch_table[[#This Row],[Day]], ch_table[AAT]))</f>
        <v/>
      </c>
      <c r="M488" s="38">
        <f>SUM(INDEX(ch_table[AAT],1):ch_table[[#This Row],[AAT]])</f>
        <v>0.61944444444444469</v>
      </c>
    </row>
    <row r="489" spans="1:13" x14ac:dyDescent="0.25">
      <c r="A489" s="42">
        <v>33</v>
      </c>
      <c r="B489" s="39">
        <v>44390</v>
      </c>
      <c r="C489" s="37">
        <v>0.83819444444444446</v>
      </c>
      <c r="D489" t="s">
        <v>125</v>
      </c>
      <c r="E489" s="41" t="s">
        <v>293</v>
      </c>
      <c r="F489"/>
      <c r="G489" s="3" cm="1">
        <f t="array" ref="G489">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489" s="3" t="str">
        <f>IF(ch_table[[#This Row],[Subject 1]]&lt;&gt;"House rose", "",SUMIF(ch_table[Day], ch_table[[#This Row],[Day]], ch_table[Duration]))</f>
        <v/>
      </c>
      <c r="I489" s="40">
        <f>SUM(INDEX(ch_table[Duration],1):ch_table[[#This Row],[Duration]])</f>
        <v>11.851388888888893</v>
      </c>
      <c r="J489" s="3" cm="1">
        <f t="array" ref="J4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89" s="3" cm="1">
        <f t="array" ref="K4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3.1944444444444442E-2</v>
      </c>
      <c r="L489" s="3" t="str">
        <f>IF(ch_table[[#This Row],[Subject 1]]&lt;&gt;"House rose", "",SUMIF(ch_table[Day], ch_table[[#This Row],[Day]], ch_table[AAT]))</f>
        <v/>
      </c>
      <c r="M489" s="38">
        <f>SUM(INDEX(ch_table[AAT],1):ch_table[[#This Row],[AAT]])</f>
        <v>0.65138888888888913</v>
      </c>
    </row>
    <row r="490" spans="1:13" x14ac:dyDescent="0.25">
      <c r="A490" s="42">
        <v>33</v>
      </c>
      <c r="B490" s="39">
        <v>44390</v>
      </c>
      <c r="C490" s="37">
        <v>0.87013888888888891</v>
      </c>
      <c r="D490" t="s">
        <v>125</v>
      </c>
      <c r="E490" s="41" t="s">
        <v>294</v>
      </c>
      <c r="F490"/>
      <c r="G490" s="3" cm="1">
        <f t="array" ref="G490">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490" s="3" t="str">
        <f>IF(ch_table[[#This Row],[Subject 1]]&lt;&gt;"House rose", "",SUMIF(ch_table[Day], ch_table[[#This Row],[Day]], ch_table[Duration]))</f>
        <v/>
      </c>
      <c r="I490" s="40">
        <f>SUM(INDEX(ch_table[Duration],1):ch_table[[#This Row],[Duration]])</f>
        <v>11.85555555555556</v>
      </c>
      <c r="J490" s="3" cm="1">
        <f t="array" ref="J4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0" s="3" cm="1">
        <f t="array" ref="K4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4.1666666666666519E-3</v>
      </c>
      <c r="L490" s="3" t="str">
        <f>IF(ch_table[[#This Row],[Subject 1]]&lt;&gt;"House rose", "",SUMIF(ch_table[Day], ch_table[[#This Row],[Day]], ch_table[AAT]))</f>
        <v/>
      </c>
      <c r="M490" s="38">
        <f>SUM(INDEX(ch_table[AAT],1):ch_table[[#This Row],[AAT]])</f>
        <v>0.65555555555555578</v>
      </c>
    </row>
    <row r="491" spans="1:13" x14ac:dyDescent="0.25">
      <c r="A491" s="42">
        <v>33</v>
      </c>
      <c r="B491" s="39">
        <v>44390</v>
      </c>
      <c r="C491" s="37">
        <v>0.87430555555555556</v>
      </c>
      <c r="D491" t="s">
        <v>21</v>
      </c>
      <c r="E491" s="41" t="s">
        <v>295</v>
      </c>
      <c r="F491"/>
      <c r="G491" s="3" cm="1">
        <f t="array" ref="G491">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491" s="3" t="str">
        <f>IF(ch_table[[#This Row],[Subject 1]]&lt;&gt;"House rose", "",SUMIF(ch_table[Day], ch_table[[#This Row],[Day]], ch_table[Duration]))</f>
        <v/>
      </c>
      <c r="I491" s="40">
        <f>SUM(INDEX(ch_table[Duration],1):ch_table[[#This Row],[Duration]])</f>
        <v>11.870833333333337</v>
      </c>
      <c r="J491" s="3" cm="1">
        <f t="array" ref="J4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1" s="3" cm="1">
        <f t="array" ref="K4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491" s="3" t="str">
        <f>IF(ch_table[[#This Row],[Subject 1]]&lt;&gt;"House rose", "",SUMIF(ch_table[Day], ch_table[[#This Row],[Day]], ch_table[AAT]))</f>
        <v/>
      </c>
      <c r="M491" s="38">
        <f>SUM(INDEX(ch_table[AAT],1):ch_table[[#This Row],[AAT]])</f>
        <v>0.6708333333333335</v>
      </c>
    </row>
    <row r="492" spans="1:13" x14ac:dyDescent="0.25">
      <c r="A492" s="42">
        <v>33</v>
      </c>
      <c r="B492" s="39">
        <v>44390</v>
      </c>
      <c r="C492" s="37">
        <v>0.88958333333333328</v>
      </c>
      <c r="D492" t="s">
        <v>23</v>
      </c>
      <c r="E492" s="41"/>
      <c r="F492"/>
      <c r="G492" s="3" t="str" cm="1">
        <f t="array" ref="G492">IF(MIN(ROW(ch_table[[Day]:[AAT session total (cum.)]]))+ROWS(ch_table[[Day]:[AAT session total (cum.)]])-1=ROW(),"",IF(ch_table[[#This Row],[Subject 1]]="House rose","", IF(INDEX(ch_table[[#All],[Time]],ROW()+1)="","",(IF(INDEX(ch_table[[#All],[Time]],ROW()+1)&lt;ch_table[[#This Row],[Time]],INDEX(ch_table[[#All],[Time]],ROW()+1)+1,INDEX(ch_table[[#All],[Time]],ROW()+1))-ch_table[[#This Row],[Time]]))))</f>
        <v/>
      </c>
      <c r="H492" s="3">
        <f>IF(ch_table[[#This Row],[Subject 1]]&lt;&gt;"House rose", "",SUMIF(ch_table[Day], ch_table[[#This Row],[Day]], ch_table[Duration]))</f>
        <v>0.4104166666666666</v>
      </c>
      <c r="I492" s="40">
        <f>SUM(INDEX(ch_table[Duration],1):ch_table[[#This Row],[Duration]])</f>
        <v>11.870833333333337</v>
      </c>
      <c r="J492" s="3" cm="1">
        <f t="array" ref="J4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2" s="3" t="str" cm="1">
        <f t="array" ref="K4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2" s="3">
        <f>IF(ch_table[[#This Row],[Subject 1]]&lt;&gt;"House rose", "",SUMIF(ch_table[Day], ch_table[[#This Row],[Day]], ch_table[AAT]))</f>
        <v>9.7916666666666652E-2</v>
      </c>
      <c r="M492" s="38">
        <f>SUM(INDEX(ch_table[AAT],1):ch_table[[#This Row],[AAT]])</f>
        <v>0.6708333333333335</v>
      </c>
    </row>
    <row r="493" spans="1:13" x14ac:dyDescent="0.25">
      <c r="A493" s="42">
        <v>34</v>
      </c>
      <c r="B493" s="39">
        <v>44391</v>
      </c>
      <c r="C493" s="37">
        <v>0.47916666666666669</v>
      </c>
      <c r="D493" t="s">
        <v>24</v>
      </c>
      <c r="E493" s="41"/>
      <c r="F493"/>
      <c r="G493" s="3" cm="1">
        <f t="array" ref="G49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493" s="3" t="str">
        <f>IF(ch_table[[#This Row],[Subject 1]]&lt;&gt;"House rose", "",SUMIF(ch_table[Day], ch_table[[#This Row],[Day]], ch_table[Duration]))</f>
        <v/>
      </c>
      <c r="I493" s="40">
        <f>SUM(INDEX(ch_table[Duration],1):ch_table[[#This Row],[Duration]])</f>
        <v>11.87291666666667</v>
      </c>
      <c r="J493" s="3" cm="1">
        <f t="array" ref="J4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3" s="3" t="str" cm="1">
        <f t="array" ref="K4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3" s="3" t="str">
        <f>IF(ch_table[[#This Row],[Subject 1]]&lt;&gt;"House rose", "",SUMIF(ch_table[Day], ch_table[[#This Row],[Day]], ch_table[AAT]))</f>
        <v/>
      </c>
      <c r="M493" s="38">
        <f>SUM(INDEX(ch_table[AAT],1):ch_table[[#This Row],[AAT]])</f>
        <v>0.6708333333333335</v>
      </c>
    </row>
    <row r="494" spans="1:13" x14ac:dyDescent="0.25">
      <c r="A494" s="42">
        <v>34</v>
      </c>
      <c r="B494" s="39">
        <v>44391</v>
      </c>
      <c r="C494" s="37">
        <v>0.48125000000000001</v>
      </c>
      <c r="D494" t="s">
        <v>44</v>
      </c>
      <c r="E494" s="41" t="s">
        <v>128</v>
      </c>
      <c r="F494"/>
      <c r="G494" s="3" cm="1">
        <f t="array" ref="G49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494" s="3" t="str">
        <f>IF(ch_table[[#This Row],[Subject 1]]&lt;&gt;"House rose", "",SUMIF(ch_table[Day], ch_table[[#This Row],[Day]], ch_table[Duration]))</f>
        <v/>
      </c>
      <c r="I494" s="40">
        <f>SUM(INDEX(ch_table[Duration],1):ch_table[[#This Row],[Duration]])</f>
        <v>11.88680555555556</v>
      </c>
      <c r="J494" s="3" cm="1">
        <f t="array" ref="J4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4" s="3" t="str" cm="1">
        <f t="array" ref="K4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4" s="3" t="str">
        <f>IF(ch_table[[#This Row],[Subject 1]]&lt;&gt;"House rose", "",SUMIF(ch_table[Day], ch_table[[#This Row],[Day]], ch_table[AAT]))</f>
        <v/>
      </c>
      <c r="M494" s="38">
        <f>SUM(INDEX(ch_table[AAT],1):ch_table[[#This Row],[AAT]])</f>
        <v>0.6708333333333335</v>
      </c>
    </row>
    <row r="495" spans="1:13" x14ac:dyDescent="0.25">
      <c r="A495" s="42">
        <v>34</v>
      </c>
      <c r="B495" s="39">
        <v>44391</v>
      </c>
      <c r="C495" s="37">
        <v>0.49513888888888891</v>
      </c>
      <c r="D495" t="s">
        <v>53</v>
      </c>
      <c r="E495" s="41" t="s">
        <v>128</v>
      </c>
      <c r="F495"/>
      <c r="G495" s="3" cm="1">
        <f t="array" ref="G495">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495" s="3" t="str">
        <f>IF(ch_table[[#This Row],[Subject 1]]&lt;&gt;"House rose", "",SUMIF(ch_table[Day], ch_table[[#This Row],[Day]], ch_table[Duration]))</f>
        <v/>
      </c>
      <c r="I495" s="40">
        <f>SUM(INDEX(ch_table[Duration],1):ch_table[[#This Row],[Duration]])</f>
        <v>11.891666666666671</v>
      </c>
      <c r="J495" s="3" cm="1">
        <f t="array" ref="J4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5" s="3" t="str" cm="1">
        <f t="array" ref="K4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5" s="3" t="str">
        <f>IF(ch_table[[#This Row],[Subject 1]]&lt;&gt;"House rose", "",SUMIF(ch_table[Day], ch_table[[#This Row],[Day]], ch_table[AAT]))</f>
        <v/>
      </c>
      <c r="M495" s="38">
        <f>SUM(INDEX(ch_table[AAT],1):ch_table[[#This Row],[AAT]])</f>
        <v>0.6708333333333335</v>
      </c>
    </row>
    <row r="496" spans="1:13" x14ac:dyDescent="0.25">
      <c r="A496" s="42">
        <v>34</v>
      </c>
      <c r="B496" s="39">
        <v>44391</v>
      </c>
      <c r="C496" s="37">
        <v>0.5</v>
      </c>
      <c r="D496" t="s">
        <v>44</v>
      </c>
      <c r="E496" s="41" t="s">
        <v>65</v>
      </c>
      <c r="F496"/>
      <c r="G496" s="3" cm="1">
        <f t="array" ref="G496">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496" s="3" t="str">
        <f>IF(ch_table[[#This Row],[Subject 1]]&lt;&gt;"House rose", "",SUMIF(ch_table[Day], ch_table[[#This Row],[Day]], ch_table[Duration]))</f>
        <v/>
      </c>
      <c r="I496" s="40">
        <f>SUM(INDEX(ch_table[Duration],1):ch_table[[#This Row],[Duration]])</f>
        <v>11.91805555555556</v>
      </c>
      <c r="J496" s="3" cm="1">
        <f t="array" ref="J4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6" s="3" t="str" cm="1">
        <f t="array" ref="K4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6" s="3" t="str">
        <f>IF(ch_table[[#This Row],[Subject 1]]&lt;&gt;"House rose", "",SUMIF(ch_table[Day], ch_table[[#This Row],[Day]], ch_table[AAT]))</f>
        <v/>
      </c>
      <c r="M496" s="38">
        <f>SUM(INDEX(ch_table[AAT],1):ch_table[[#This Row],[AAT]])</f>
        <v>0.6708333333333335</v>
      </c>
    </row>
    <row r="497" spans="1:13" x14ac:dyDescent="0.25">
      <c r="A497" s="42">
        <v>34</v>
      </c>
      <c r="B497" s="39">
        <v>44391</v>
      </c>
      <c r="C497" s="37">
        <v>0.52638888888888891</v>
      </c>
      <c r="D497" t="s">
        <v>16</v>
      </c>
      <c r="E497" s="41"/>
      <c r="F497"/>
      <c r="G497" s="3" cm="1">
        <f t="array" ref="G497">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497" s="3" t="str">
        <f>IF(ch_table[[#This Row],[Subject 1]]&lt;&gt;"House rose", "",SUMIF(ch_table[Day], ch_table[[#This Row],[Day]], ch_table[Duration]))</f>
        <v/>
      </c>
      <c r="I497" s="40">
        <f>SUM(INDEX(ch_table[Duration],1):ch_table[[#This Row],[Duration]])</f>
        <v>11.922222222222226</v>
      </c>
      <c r="J497" s="3" cm="1">
        <f t="array" ref="J4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7" s="3" t="str" cm="1">
        <f t="array" ref="K4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7" s="3" t="str">
        <f>IF(ch_table[[#This Row],[Subject 1]]&lt;&gt;"House rose", "",SUMIF(ch_table[Day], ch_table[[#This Row],[Day]], ch_table[AAT]))</f>
        <v/>
      </c>
      <c r="M497" s="38">
        <f>SUM(INDEX(ch_table[AAT],1):ch_table[[#This Row],[AAT]])</f>
        <v>0.6708333333333335</v>
      </c>
    </row>
    <row r="498" spans="1:13" ht="45" x14ac:dyDescent="0.25">
      <c r="A498" s="42">
        <v>34</v>
      </c>
      <c r="B498" s="39">
        <v>44391</v>
      </c>
      <c r="C498" s="37">
        <v>0.53055555555555556</v>
      </c>
      <c r="D498" t="s">
        <v>27</v>
      </c>
      <c r="E498" s="41" t="s">
        <v>296</v>
      </c>
      <c r="F498"/>
      <c r="G498" s="3" cm="1">
        <f t="array" ref="G498">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498" s="3" t="str">
        <f>IF(ch_table[[#This Row],[Subject 1]]&lt;&gt;"House rose", "",SUMIF(ch_table[Day], ch_table[[#This Row],[Day]], ch_table[Duration]))</f>
        <v/>
      </c>
      <c r="I498" s="40">
        <f>SUM(INDEX(ch_table[Duration],1):ch_table[[#This Row],[Duration]])</f>
        <v>11.959027777777781</v>
      </c>
      <c r="J498" s="3" cm="1">
        <f t="array" ref="J4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8" s="3" t="str" cm="1">
        <f t="array" ref="K4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8" s="3" t="str">
        <f>IF(ch_table[[#This Row],[Subject 1]]&lt;&gt;"House rose", "",SUMIF(ch_table[Day], ch_table[[#This Row],[Day]], ch_table[AAT]))</f>
        <v/>
      </c>
      <c r="M498" s="38">
        <f>SUM(INDEX(ch_table[AAT],1):ch_table[[#This Row],[AAT]])</f>
        <v>0.6708333333333335</v>
      </c>
    </row>
    <row r="499" spans="1:13" x14ac:dyDescent="0.25">
      <c r="A499" s="42">
        <v>34</v>
      </c>
      <c r="B499" s="39">
        <v>44391</v>
      </c>
      <c r="C499" s="37">
        <v>0.56736111111111109</v>
      </c>
      <c r="D499" t="s">
        <v>16</v>
      </c>
      <c r="E499" s="41"/>
      <c r="F499"/>
      <c r="G499" s="3" cm="1">
        <f t="array" ref="G49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499" s="3" t="str">
        <f>IF(ch_table[[#This Row],[Subject 1]]&lt;&gt;"House rose", "",SUMIF(ch_table[Day], ch_table[[#This Row],[Day]], ch_table[Duration]))</f>
        <v/>
      </c>
      <c r="I499" s="40">
        <f>SUM(INDEX(ch_table[Duration],1):ch_table[[#This Row],[Duration]])</f>
        <v>11.962500000000002</v>
      </c>
      <c r="J499" s="3" cm="1">
        <f t="array" ref="J4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499" s="3" t="str" cm="1">
        <f t="array" ref="K4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499" s="3" t="str">
        <f>IF(ch_table[[#This Row],[Subject 1]]&lt;&gt;"House rose", "",SUMIF(ch_table[Day], ch_table[[#This Row],[Day]], ch_table[AAT]))</f>
        <v/>
      </c>
      <c r="M499" s="38">
        <f>SUM(INDEX(ch_table[AAT],1):ch_table[[#This Row],[AAT]])</f>
        <v>0.6708333333333335</v>
      </c>
    </row>
    <row r="500" spans="1:13" x14ac:dyDescent="0.25">
      <c r="A500" s="42">
        <v>34</v>
      </c>
      <c r="B500" s="39">
        <v>44391</v>
      </c>
      <c r="C500" s="37">
        <v>0.5708333333333333</v>
      </c>
      <c r="D500" t="s">
        <v>17</v>
      </c>
      <c r="E500" s="41" t="s">
        <v>297</v>
      </c>
      <c r="F500" t="s">
        <v>15</v>
      </c>
      <c r="G500" s="3" cm="1">
        <f t="array" ref="G50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00" s="3" t="str">
        <f>IF(ch_table[[#This Row],[Subject 1]]&lt;&gt;"House rose", "",SUMIF(ch_table[Day], ch_table[[#This Row],[Day]], ch_table[Duration]))</f>
        <v/>
      </c>
      <c r="I500" s="40">
        <f>SUM(INDEX(ch_table[Duration],1):ch_table[[#This Row],[Duration]])</f>
        <v>11.96527777777778</v>
      </c>
      <c r="J500" s="3" cm="1">
        <f t="array" ref="J5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0" s="3" t="str" cm="1">
        <f t="array" ref="K5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0" s="3" t="str">
        <f>IF(ch_table[[#This Row],[Subject 1]]&lt;&gt;"House rose", "",SUMIF(ch_table[Day], ch_table[[#This Row],[Day]], ch_table[AAT]))</f>
        <v/>
      </c>
      <c r="M500" s="38">
        <f>SUM(INDEX(ch_table[AAT],1):ch_table[[#This Row],[AAT]])</f>
        <v>0.6708333333333335</v>
      </c>
    </row>
    <row r="501" spans="1:13" ht="30" x14ac:dyDescent="0.25">
      <c r="A501" s="42">
        <v>34</v>
      </c>
      <c r="B501" s="39">
        <v>44391</v>
      </c>
      <c r="C501" s="37">
        <v>0.57361111111111107</v>
      </c>
      <c r="D501" t="s">
        <v>29</v>
      </c>
      <c r="E501" s="41" t="s">
        <v>298</v>
      </c>
      <c r="F501"/>
      <c r="G501" s="3" cm="1">
        <f t="array" ref="G501">IF(MIN(ROW(ch_table[[Day]:[AAT session total (cum.)]]))+ROWS(ch_table[[Day]:[AAT session total (cum.)]])-1=ROW(),"",IF(ch_table[[#This Row],[Subject 1]]="House rose","", IF(INDEX(ch_table[[#All],[Time]],ROW()+1)="","",(IF(INDEX(ch_table[[#All],[Time]],ROW()+1)&lt;ch_table[[#This Row],[Time]],INDEX(ch_table[[#All],[Time]],ROW()+1)+1,INDEX(ch_table[[#All],[Time]],ROW()+1))-ch_table[[#This Row],[Time]]))))</f>
        <v>3.6111111111111205E-2</v>
      </c>
      <c r="H501" s="3" t="str">
        <f>IF(ch_table[[#This Row],[Subject 1]]&lt;&gt;"House rose", "",SUMIF(ch_table[Day], ch_table[[#This Row],[Day]], ch_table[Duration]))</f>
        <v/>
      </c>
      <c r="I501" s="40">
        <f>SUM(INDEX(ch_table[Duration],1):ch_table[[#This Row],[Duration]])</f>
        <v>12.001388888888892</v>
      </c>
      <c r="J501" s="3" cm="1">
        <f t="array" ref="J5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1" s="3" t="str" cm="1">
        <f t="array" ref="K5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1" s="3" t="str">
        <f>IF(ch_table[[#This Row],[Subject 1]]&lt;&gt;"House rose", "",SUMIF(ch_table[Day], ch_table[[#This Row],[Day]], ch_table[AAT]))</f>
        <v/>
      </c>
      <c r="M501" s="38">
        <f>SUM(INDEX(ch_table[AAT],1):ch_table[[#This Row],[AAT]])</f>
        <v>0.6708333333333335</v>
      </c>
    </row>
    <row r="502" spans="1:13" x14ac:dyDescent="0.25">
      <c r="A502" s="42">
        <v>34</v>
      </c>
      <c r="B502" s="39">
        <v>44391</v>
      </c>
      <c r="C502" s="37">
        <v>0.60972222222222228</v>
      </c>
      <c r="D502" t="s">
        <v>16</v>
      </c>
      <c r="E502" s="41"/>
      <c r="F502"/>
      <c r="G502" s="3" cm="1">
        <f t="array" ref="G50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02" s="3" t="str">
        <f>IF(ch_table[[#This Row],[Subject 1]]&lt;&gt;"House rose", "",SUMIF(ch_table[Day], ch_table[[#This Row],[Day]], ch_table[Duration]))</f>
        <v/>
      </c>
      <c r="I502" s="40">
        <f>SUM(INDEX(ch_table[Duration],1):ch_table[[#This Row],[Duration]])</f>
        <v>12.00416666666667</v>
      </c>
      <c r="J502" s="3" cm="1">
        <f t="array" ref="J5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2" s="3" t="str" cm="1">
        <f t="array" ref="K5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2" s="3" t="str">
        <f>IF(ch_table[[#This Row],[Subject 1]]&lt;&gt;"House rose", "",SUMIF(ch_table[Day], ch_table[[#This Row],[Day]], ch_table[AAT]))</f>
        <v/>
      </c>
      <c r="M502" s="38">
        <f>SUM(INDEX(ch_table[AAT],1):ch_table[[#This Row],[AAT]])</f>
        <v>0.6708333333333335</v>
      </c>
    </row>
    <row r="503" spans="1:13" ht="30" x14ac:dyDescent="0.25">
      <c r="A503" s="42">
        <v>34</v>
      </c>
      <c r="B503" s="39">
        <v>44391</v>
      </c>
      <c r="C503" s="37">
        <v>0.61250000000000004</v>
      </c>
      <c r="D503" t="s">
        <v>29</v>
      </c>
      <c r="E503" s="41" t="s">
        <v>299</v>
      </c>
      <c r="F503"/>
      <c r="G503" s="3" cm="1">
        <f t="array" ref="G503">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503" s="3" t="str">
        <f>IF(ch_table[[#This Row],[Subject 1]]&lt;&gt;"House rose", "",SUMIF(ch_table[Day], ch_table[[#This Row],[Day]], ch_table[Duration]))</f>
        <v/>
      </c>
      <c r="I503" s="40">
        <f>SUM(INDEX(ch_table[Duration],1):ch_table[[#This Row],[Duration]])</f>
        <v>12.038194444444448</v>
      </c>
      <c r="J503" s="3" cm="1">
        <f t="array" ref="J5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3" s="3" t="str" cm="1">
        <f t="array" ref="K5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3" s="3" t="str">
        <f>IF(ch_table[[#This Row],[Subject 1]]&lt;&gt;"House rose", "",SUMIF(ch_table[Day], ch_table[[#This Row],[Day]], ch_table[AAT]))</f>
        <v/>
      </c>
      <c r="M503" s="38">
        <f>SUM(INDEX(ch_table[AAT],1):ch_table[[#This Row],[AAT]])</f>
        <v>0.6708333333333335</v>
      </c>
    </row>
    <row r="504" spans="1:13" ht="30" x14ac:dyDescent="0.25">
      <c r="A504" s="42">
        <v>34</v>
      </c>
      <c r="B504" s="39">
        <v>44391</v>
      </c>
      <c r="C504" s="37">
        <v>0.64652777777777781</v>
      </c>
      <c r="D504" t="s">
        <v>92</v>
      </c>
      <c r="E504" s="41" t="s">
        <v>300</v>
      </c>
      <c r="F504"/>
      <c r="G504" s="3" cm="1">
        <f t="array" ref="G504">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504" s="3" t="str">
        <f>IF(ch_table[[#This Row],[Subject 1]]&lt;&gt;"House rose", "",SUMIF(ch_table[Day], ch_table[[#This Row],[Day]], ch_table[Duration]))</f>
        <v/>
      </c>
      <c r="I504" s="40">
        <f>SUM(INDEX(ch_table[Duration],1):ch_table[[#This Row],[Duration]])</f>
        <v>12.04166666666667</v>
      </c>
      <c r="J504" s="3" cm="1">
        <f t="array" ref="J5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4" s="3" t="str" cm="1">
        <f t="array" ref="K5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4" s="3" t="str">
        <f>IF(ch_table[[#This Row],[Subject 1]]&lt;&gt;"House rose", "",SUMIF(ch_table[Day], ch_table[[#This Row],[Day]], ch_table[AAT]))</f>
        <v/>
      </c>
      <c r="M504" s="38">
        <f>SUM(INDEX(ch_table[AAT],1):ch_table[[#This Row],[AAT]])</f>
        <v>0.6708333333333335</v>
      </c>
    </row>
    <row r="505" spans="1:13" x14ac:dyDescent="0.25">
      <c r="A505" s="42">
        <v>34</v>
      </c>
      <c r="B505" s="39">
        <v>44391</v>
      </c>
      <c r="C505" s="37">
        <v>0.65</v>
      </c>
      <c r="D505" t="s">
        <v>16</v>
      </c>
      <c r="E505" s="41"/>
      <c r="F505"/>
      <c r="G505" s="3" cm="1">
        <f t="array" ref="G50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05" s="3" t="str">
        <f>IF(ch_table[[#This Row],[Subject 1]]&lt;&gt;"House rose", "",SUMIF(ch_table[Day], ch_table[[#This Row],[Day]], ch_table[Duration]))</f>
        <v/>
      </c>
      <c r="I505" s="40">
        <f>SUM(INDEX(ch_table[Duration],1):ch_table[[#This Row],[Duration]])</f>
        <v>12.043055555555558</v>
      </c>
      <c r="J505" s="3" cm="1">
        <f t="array" ref="J5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5" s="3" t="str" cm="1">
        <f t="array" ref="K5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5" s="3" t="str">
        <f>IF(ch_table[[#This Row],[Subject 1]]&lt;&gt;"House rose", "",SUMIF(ch_table[Day], ch_table[[#This Row],[Day]], ch_table[AAT]))</f>
        <v/>
      </c>
      <c r="M505" s="38">
        <f>SUM(INDEX(ch_table[AAT],1):ch_table[[#This Row],[AAT]])</f>
        <v>0.6708333333333335</v>
      </c>
    </row>
    <row r="506" spans="1:13" x14ac:dyDescent="0.25">
      <c r="A506" s="42">
        <v>34</v>
      </c>
      <c r="B506" s="39">
        <v>44391</v>
      </c>
      <c r="C506" s="37">
        <v>0.65138888888888891</v>
      </c>
      <c r="D506" t="s">
        <v>230</v>
      </c>
      <c r="E506" s="41" t="s">
        <v>301</v>
      </c>
      <c r="F506" t="s">
        <v>60</v>
      </c>
      <c r="G506" s="3" cm="1">
        <f t="array" ref="G506">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506" s="3" t="str">
        <f>IF(ch_table[[#This Row],[Subject 1]]&lt;&gt;"House rose", "",SUMIF(ch_table[Day], ch_table[[#This Row],[Day]], ch_table[Duration]))</f>
        <v/>
      </c>
      <c r="I506" s="40">
        <f>SUM(INDEX(ch_table[Duration],1):ch_table[[#This Row],[Duration]])</f>
        <v>12.05763888888889</v>
      </c>
      <c r="J506" s="3" cm="1">
        <f t="array" ref="J5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6" s="3" t="str" cm="1">
        <f t="array" ref="K5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6" s="3" t="str">
        <f>IF(ch_table[[#This Row],[Subject 1]]&lt;&gt;"House rose", "",SUMIF(ch_table[Day], ch_table[[#This Row],[Day]], ch_table[AAT]))</f>
        <v/>
      </c>
      <c r="M506" s="38">
        <f>SUM(INDEX(ch_table[AAT],1):ch_table[[#This Row],[AAT]])</f>
        <v>0.6708333333333335</v>
      </c>
    </row>
    <row r="507" spans="1:13" x14ac:dyDescent="0.25">
      <c r="A507" s="42">
        <v>34</v>
      </c>
      <c r="B507" s="39">
        <v>44391</v>
      </c>
      <c r="C507" s="37">
        <v>0.66597222222222219</v>
      </c>
      <c r="D507" t="s">
        <v>123</v>
      </c>
      <c r="E507" s="41" t="s">
        <v>302</v>
      </c>
      <c r="F507" t="s">
        <v>159</v>
      </c>
      <c r="G507" s="3" cm="1">
        <f t="array" ref="G507">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507" s="3" t="str">
        <f>IF(ch_table[[#This Row],[Subject 1]]&lt;&gt;"House rose", "",SUMIF(ch_table[Day], ch_table[[#This Row],[Day]], ch_table[Duration]))</f>
        <v/>
      </c>
      <c r="I507" s="40">
        <f>SUM(INDEX(ch_table[Duration],1):ch_table[[#This Row],[Duration]])</f>
        <v>12.075000000000001</v>
      </c>
      <c r="J507" s="3" cm="1">
        <f t="array" ref="J5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7" s="3" t="str" cm="1">
        <f t="array" ref="K5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7" s="3" t="str">
        <f>IF(ch_table[[#This Row],[Subject 1]]&lt;&gt;"House rose", "",SUMIF(ch_table[Day], ch_table[[#This Row],[Day]], ch_table[AAT]))</f>
        <v/>
      </c>
      <c r="M507" s="38">
        <f>SUM(INDEX(ch_table[AAT],1):ch_table[[#This Row],[AAT]])</f>
        <v>0.6708333333333335</v>
      </c>
    </row>
    <row r="508" spans="1:13" x14ac:dyDescent="0.25">
      <c r="A508" s="42">
        <v>34</v>
      </c>
      <c r="B508" s="39">
        <v>44391</v>
      </c>
      <c r="C508" s="37">
        <v>0.68333333333333335</v>
      </c>
      <c r="D508" t="s">
        <v>133</v>
      </c>
      <c r="E508" s="41" t="s">
        <v>146</v>
      </c>
      <c r="F508"/>
      <c r="G508" s="3" cm="1">
        <f t="array" ref="G50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08" s="3" t="str">
        <f>IF(ch_table[[#This Row],[Subject 1]]&lt;&gt;"House rose", "",SUMIF(ch_table[Day], ch_table[[#This Row],[Day]], ch_table[Duration]))</f>
        <v/>
      </c>
      <c r="I508" s="40">
        <f>SUM(INDEX(ch_table[Duration],1):ch_table[[#This Row],[Duration]])</f>
        <v>12.075694444444446</v>
      </c>
      <c r="J508" s="3" cm="1">
        <f t="array" ref="J5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8" s="3" t="str" cm="1">
        <f t="array" ref="K5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08" s="3" t="str">
        <f>IF(ch_table[[#This Row],[Subject 1]]&lt;&gt;"House rose", "",SUMIF(ch_table[Day], ch_table[[#This Row],[Day]], ch_table[AAT]))</f>
        <v/>
      </c>
      <c r="M508" s="38">
        <f>SUM(INDEX(ch_table[AAT],1):ch_table[[#This Row],[AAT]])</f>
        <v>0.6708333333333335</v>
      </c>
    </row>
    <row r="509" spans="1:13" x14ac:dyDescent="0.25">
      <c r="A509" s="42">
        <v>34</v>
      </c>
      <c r="B509" s="39">
        <v>44391</v>
      </c>
      <c r="C509" s="37">
        <v>0.68402777777777779</v>
      </c>
      <c r="D509" t="s">
        <v>123</v>
      </c>
      <c r="E509" s="41" t="s">
        <v>303</v>
      </c>
      <c r="F509" t="s">
        <v>304</v>
      </c>
      <c r="G509" s="3" cm="1">
        <f t="array" ref="G509">IF(MIN(ROW(ch_table[[Day]:[AAT session total (cum.)]]))+ROWS(ch_table[[Day]:[AAT session total (cum.)]])-1=ROW(),"",IF(ch_table[[#This Row],[Subject 1]]="House rose","", IF(INDEX(ch_table[[#All],[Time]],ROW()+1)="","",(IF(INDEX(ch_table[[#All],[Time]],ROW()+1)&lt;ch_table[[#This Row],[Time]],INDEX(ch_table[[#All],[Time]],ROW()+1)+1,INDEX(ch_table[[#All],[Time]],ROW()+1))-ch_table[[#This Row],[Time]]))))</f>
        <v>0.12083333333333335</v>
      </c>
      <c r="H509" s="3" t="str">
        <f>IF(ch_table[[#This Row],[Subject 1]]&lt;&gt;"House rose", "",SUMIF(ch_table[Day], ch_table[[#This Row],[Day]], ch_table[Duration]))</f>
        <v/>
      </c>
      <c r="I509" s="40">
        <f>SUM(INDEX(ch_table[Duration],1):ch_table[[#This Row],[Duration]])</f>
        <v>12.19652777777778</v>
      </c>
      <c r="J509" s="3" cm="1">
        <f t="array" ref="J5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09" s="3" cm="1">
        <f t="array" ref="K5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509" s="3" t="str">
        <f>IF(ch_table[[#This Row],[Subject 1]]&lt;&gt;"House rose", "",SUMIF(ch_table[Day], ch_table[[#This Row],[Day]], ch_table[AAT]))</f>
        <v/>
      </c>
      <c r="M509" s="38">
        <f>SUM(INDEX(ch_table[AAT],1):ch_table[[#This Row],[AAT]])</f>
        <v>0.68402777777777801</v>
      </c>
    </row>
    <row r="510" spans="1:13" x14ac:dyDescent="0.25">
      <c r="A510" s="42">
        <v>34</v>
      </c>
      <c r="B510" s="39">
        <v>44391</v>
      </c>
      <c r="C510" s="37">
        <v>0.80486111111111114</v>
      </c>
      <c r="D510" t="s">
        <v>61</v>
      </c>
      <c r="E510" s="41" t="s">
        <v>305</v>
      </c>
      <c r="F510"/>
      <c r="G510" s="3" cm="1">
        <f t="array" ref="G51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10" s="3" t="str">
        <f>IF(ch_table[[#This Row],[Subject 1]]&lt;&gt;"House rose", "",SUMIF(ch_table[Day], ch_table[[#This Row],[Day]], ch_table[Duration]))</f>
        <v/>
      </c>
      <c r="I510" s="40">
        <f>SUM(INDEX(ch_table[Duration],1):ch_table[[#This Row],[Duration]])</f>
        <v>12.197222222222225</v>
      </c>
      <c r="J510" s="3" cm="1">
        <f t="array" ref="J5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10" s="3" cm="1">
        <f t="array" ref="K5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510" s="3" t="str">
        <f>IF(ch_table[[#This Row],[Subject 1]]&lt;&gt;"House rose", "",SUMIF(ch_table[Day], ch_table[[#This Row],[Day]], ch_table[AAT]))</f>
        <v/>
      </c>
      <c r="M510" s="38">
        <f>SUM(INDEX(ch_table[AAT],1):ch_table[[#This Row],[AAT]])</f>
        <v>0.68472222222222245</v>
      </c>
    </row>
    <row r="511" spans="1:13" x14ac:dyDescent="0.25">
      <c r="A511" s="42">
        <v>34</v>
      </c>
      <c r="B511" s="39">
        <v>44391</v>
      </c>
      <c r="C511" s="37">
        <v>0.80555555555555558</v>
      </c>
      <c r="D511" t="s">
        <v>61</v>
      </c>
      <c r="E511" s="41" t="s">
        <v>306</v>
      </c>
      <c r="F511"/>
      <c r="G511" s="3" cm="1">
        <f t="array" ref="G51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11" s="3" t="str">
        <f>IF(ch_table[[#This Row],[Subject 1]]&lt;&gt;"House rose", "",SUMIF(ch_table[Day], ch_table[[#This Row],[Day]], ch_table[Duration]))</f>
        <v/>
      </c>
      <c r="I511" s="40">
        <f>SUM(INDEX(ch_table[Duration],1):ch_table[[#This Row],[Duration]])</f>
        <v>12.19791666666667</v>
      </c>
      <c r="J511" s="3" cm="1">
        <f t="array" ref="J5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11" s="3" cm="1">
        <f t="array" ref="K5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511" s="3" t="str">
        <f>IF(ch_table[[#This Row],[Subject 1]]&lt;&gt;"House rose", "",SUMIF(ch_table[Day], ch_table[[#This Row],[Day]], ch_table[AAT]))</f>
        <v/>
      </c>
      <c r="M511" s="38">
        <f>SUM(INDEX(ch_table[AAT],1):ch_table[[#This Row],[AAT]])</f>
        <v>0.6854166666666669</v>
      </c>
    </row>
    <row r="512" spans="1:13" x14ac:dyDescent="0.25">
      <c r="A512" s="42">
        <v>34</v>
      </c>
      <c r="B512" s="39">
        <v>44391</v>
      </c>
      <c r="C512" s="37">
        <v>0.80625000000000002</v>
      </c>
      <c r="D512" t="s">
        <v>61</v>
      </c>
      <c r="E512" s="41" t="s">
        <v>307</v>
      </c>
      <c r="F512"/>
      <c r="G512" s="3" cm="1">
        <f t="array" ref="G51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12" s="3" t="str">
        <f>IF(ch_table[[#This Row],[Subject 1]]&lt;&gt;"House rose", "",SUMIF(ch_table[Day], ch_table[[#This Row],[Day]], ch_table[Duration]))</f>
        <v/>
      </c>
      <c r="I512" s="40">
        <f>SUM(INDEX(ch_table[Duration],1):ch_table[[#This Row],[Duration]])</f>
        <v>12.200000000000003</v>
      </c>
      <c r="J512" s="3" cm="1">
        <f t="array" ref="J5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12" s="3" cm="1">
        <f t="array" ref="K5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512" s="3" t="str">
        <f>IF(ch_table[[#This Row],[Subject 1]]&lt;&gt;"House rose", "",SUMIF(ch_table[Day], ch_table[[#This Row],[Day]], ch_table[AAT]))</f>
        <v/>
      </c>
      <c r="M512" s="38">
        <f>SUM(INDEX(ch_table[AAT],1):ch_table[[#This Row],[AAT]])</f>
        <v>0.68750000000000022</v>
      </c>
    </row>
    <row r="513" spans="1:13" x14ac:dyDescent="0.25">
      <c r="A513" s="42">
        <v>34</v>
      </c>
      <c r="B513" s="39">
        <v>44391</v>
      </c>
      <c r="C513" s="37">
        <v>0.80833333333333335</v>
      </c>
      <c r="D513" t="s">
        <v>21</v>
      </c>
      <c r="E513" s="41" t="s">
        <v>308</v>
      </c>
      <c r="F513"/>
      <c r="G513" s="3" cm="1">
        <f t="array" ref="G513">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513" s="3" t="str">
        <f>IF(ch_table[[#This Row],[Subject 1]]&lt;&gt;"House rose", "",SUMIF(ch_table[Day], ch_table[[#This Row],[Day]], ch_table[Duration]))</f>
        <v/>
      </c>
      <c r="I513" s="40">
        <f>SUM(INDEX(ch_table[Duration],1):ch_table[[#This Row],[Duration]])</f>
        <v>12.214583333333335</v>
      </c>
      <c r="J513" s="3" cm="1">
        <f t="array" ref="J5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13" s="3" cm="1">
        <f t="array" ref="K5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513" s="3" t="str">
        <f>IF(ch_table[[#This Row],[Subject 1]]&lt;&gt;"House rose", "",SUMIF(ch_table[Day], ch_table[[#This Row],[Day]], ch_table[AAT]))</f>
        <v/>
      </c>
      <c r="M513" s="38">
        <f>SUM(INDEX(ch_table[AAT],1):ch_table[[#This Row],[AAT]])</f>
        <v>0.7020833333333335</v>
      </c>
    </row>
    <row r="514" spans="1:13" x14ac:dyDescent="0.25">
      <c r="A514" s="42">
        <v>34</v>
      </c>
      <c r="B514" s="39">
        <v>44391</v>
      </c>
      <c r="C514" s="37">
        <v>0.82291666666666663</v>
      </c>
      <c r="D514" t="s">
        <v>23</v>
      </c>
      <c r="E514" s="41"/>
      <c r="F514"/>
      <c r="G514" s="3" t="str" cm="1">
        <f t="array" ref="G514">IF(MIN(ROW(ch_table[[Day]:[AAT session total (cum.)]]))+ROWS(ch_table[[Day]:[AAT session total (cum.)]])-1=ROW(),"",IF(ch_table[[#This Row],[Subject 1]]="House rose","", IF(INDEX(ch_table[[#All],[Time]],ROW()+1)="","",(IF(INDEX(ch_table[[#All],[Time]],ROW()+1)&lt;ch_table[[#This Row],[Time]],INDEX(ch_table[[#All],[Time]],ROW()+1)+1,INDEX(ch_table[[#All],[Time]],ROW()+1))-ch_table[[#This Row],[Time]]))))</f>
        <v/>
      </c>
      <c r="H514" s="3">
        <f>IF(ch_table[[#This Row],[Subject 1]]&lt;&gt;"House rose", "",SUMIF(ch_table[Day], ch_table[[#This Row],[Day]], ch_table[Duration]))</f>
        <v>0.34374999999999994</v>
      </c>
      <c r="I514" s="40">
        <f>SUM(INDEX(ch_table[Duration],1):ch_table[[#This Row],[Duration]])</f>
        <v>12.214583333333335</v>
      </c>
      <c r="J514" s="3" cm="1">
        <f t="array" ref="J5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14" s="3" t="str" cm="1">
        <f t="array" ref="K5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4" s="3">
        <f>IF(ch_table[[#This Row],[Subject 1]]&lt;&gt;"House rose", "",SUMIF(ch_table[Day], ch_table[[#This Row],[Day]], ch_table[AAT]))</f>
        <v>3.125E-2</v>
      </c>
      <c r="M514" s="38">
        <f>SUM(INDEX(ch_table[AAT],1):ch_table[[#This Row],[AAT]])</f>
        <v>0.7020833333333335</v>
      </c>
    </row>
    <row r="515" spans="1:13" x14ac:dyDescent="0.25">
      <c r="A515" s="42">
        <v>35</v>
      </c>
      <c r="B515" s="39">
        <v>44392</v>
      </c>
      <c r="C515" s="37">
        <v>0.39583333333333331</v>
      </c>
      <c r="D515" t="s">
        <v>24</v>
      </c>
      <c r="E515" s="41"/>
      <c r="F515"/>
      <c r="G515" s="3" cm="1">
        <f t="array" ref="G515">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515" s="3" t="str">
        <f>IF(ch_table[[#This Row],[Subject 1]]&lt;&gt;"House rose", "",SUMIF(ch_table[Day], ch_table[[#This Row],[Day]], ch_table[Duration]))</f>
        <v/>
      </c>
      <c r="I515" s="40">
        <f>SUM(INDEX(ch_table[Duration],1):ch_table[[#This Row],[Duration]])</f>
        <v>12.216666666666669</v>
      </c>
      <c r="J515" s="3" cm="1">
        <f t="array" ref="J5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5" s="3" t="str" cm="1">
        <f t="array" ref="K5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5" s="3" t="str">
        <f>IF(ch_table[[#This Row],[Subject 1]]&lt;&gt;"House rose", "",SUMIF(ch_table[Day], ch_table[[#This Row],[Day]], ch_table[AAT]))</f>
        <v/>
      </c>
      <c r="M515" s="38">
        <f>SUM(INDEX(ch_table[AAT],1):ch_table[[#This Row],[AAT]])</f>
        <v>0.7020833333333335</v>
      </c>
    </row>
    <row r="516" spans="1:13" x14ac:dyDescent="0.25">
      <c r="A516" s="42">
        <v>35</v>
      </c>
      <c r="B516" s="39">
        <v>44392</v>
      </c>
      <c r="C516" s="37">
        <v>0.39791666666666659</v>
      </c>
      <c r="D516" t="s">
        <v>44</v>
      </c>
      <c r="E516" s="41" t="s">
        <v>309</v>
      </c>
      <c r="F516"/>
      <c r="G516" s="3" cm="1">
        <f t="array" ref="G516">IF(MIN(ROW(ch_table[[Day]:[AAT session total (cum.)]]))+ROWS(ch_table[[Day]:[AAT session total (cum.)]])-1=ROW(),"",IF(ch_table[[#This Row],[Subject 1]]="House rose","", IF(INDEX(ch_table[[#All],[Time]],ROW()+1)="","",(IF(INDEX(ch_table[[#All],[Time]],ROW()+1)&lt;ch_table[[#This Row],[Time]],INDEX(ch_table[[#All],[Time]],ROW()+1)+1,INDEX(ch_table[[#All],[Time]],ROW()+1))-ch_table[[#This Row],[Time]]))))</f>
        <v>2.9861111111111227E-2</v>
      </c>
      <c r="H516" s="3" t="str">
        <f>IF(ch_table[[#This Row],[Subject 1]]&lt;&gt;"House rose", "",SUMIF(ch_table[Day], ch_table[[#This Row],[Day]], ch_table[Duration]))</f>
        <v/>
      </c>
      <c r="I516" s="40">
        <f>SUM(INDEX(ch_table[Duration],1):ch_table[[#This Row],[Duration]])</f>
        <v>12.24652777777778</v>
      </c>
      <c r="J516" s="3" cm="1">
        <f t="array" ref="J5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6" s="3" t="str" cm="1">
        <f t="array" ref="K5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6" s="3" t="str">
        <f>IF(ch_table[[#This Row],[Subject 1]]&lt;&gt;"House rose", "",SUMIF(ch_table[Day], ch_table[[#This Row],[Day]], ch_table[AAT]))</f>
        <v/>
      </c>
      <c r="M516" s="38">
        <f>SUM(INDEX(ch_table[AAT],1):ch_table[[#This Row],[AAT]])</f>
        <v>0.7020833333333335</v>
      </c>
    </row>
    <row r="517" spans="1:13" x14ac:dyDescent="0.25">
      <c r="A517" s="42">
        <v>35</v>
      </c>
      <c r="B517" s="39">
        <v>44392</v>
      </c>
      <c r="C517" s="37">
        <v>0.42777777777777781</v>
      </c>
      <c r="D517" t="s">
        <v>53</v>
      </c>
      <c r="E517" s="41" t="s">
        <v>309</v>
      </c>
      <c r="F517"/>
      <c r="G517" s="3" cm="1">
        <f t="array" ref="G517">IF(MIN(ROW(ch_table[[Day]:[AAT session total (cum.)]]))+ROWS(ch_table[[Day]:[AAT session total (cum.)]])-1=ROW(),"",IF(ch_table[[#This Row],[Subject 1]]="House rose","", IF(INDEX(ch_table[[#All],[Time]],ROW()+1)="","",(IF(INDEX(ch_table[[#All],[Time]],ROW()+1)&lt;ch_table[[#This Row],[Time]],INDEX(ch_table[[#All],[Time]],ROW()+1)+1,INDEX(ch_table[[#All],[Time]],ROW()+1))-ch_table[[#This Row],[Time]]))))</f>
        <v>1.0416666666666574E-2</v>
      </c>
      <c r="H517" s="3" t="str">
        <f>IF(ch_table[[#This Row],[Subject 1]]&lt;&gt;"House rose", "",SUMIF(ch_table[Day], ch_table[[#This Row],[Day]], ch_table[Duration]))</f>
        <v/>
      </c>
      <c r="I517" s="40">
        <f>SUM(INDEX(ch_table[Duration],1):ch_table[[#This Row],[Duration]])</f>
        <v>12.256944444444446</v>
      </c>
      <c r="J517" s="3" cm="1">
        <f t="array" ref="J5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7" s="3" t="str" cm="1">
        <f t="array" ref="K5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7" s="3" t="str">
        <f>IF(ch_table[[#This Row],[Subject 1]]&lt;&gt;"House rose", "",SUMIF(ch_table[Day], ch_table[[#This Row],[Day]], ch_table[AAT]))</f>
        <v/>
      </c>
      <c r="M517" s="38">
        <f>SUM(INDEX(ch_table[AAT],1):ch_table[[#This Row],[AAT]])</f>
        <v>0.7020833333333335</v>
      </c>
    </row>
    <row r="518" spans="1:13" x14ac:dyDescent="0.25">
      <c r="A518" s="42">
        <v>35</v>
      </c>
      <c r="B518" s="39">
        <v>44392</v>
      </c>
      <c r="C518" s="37">
        <v>0.43819444444444439</v>
      </c>
      <c r="D518" t="s">
        <v>16</v>
      </c>
      <c r="E518" s="41"/>
      <c r="F518"/>
      <c r="G518" s="3" cm="1">
        <f t="array" ref="G518">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518" s="3" t="str">
        <f>IF(ch_table[[#This Row],[Subject 1]]&lt;&gt;"House rose", "",SUMIF(ch_table[Day], ch_table[[#This Row],[Day]], ch_table[Duration]))</f>
        <v/>
      </c>
      <c r="I518" s="40">
        <f>SUM(INDEX(ch_table[Duration],1):ch_table[[#This Row],[Duration]])</f>
        <v>12.25902777777778</v>
      </c>
      <c r="J518" s="3" cm="1">
        <f t="array" ref="J5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8" s="3" t="str" cm="1">
        <f t="array" ref="K5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8" s="3" t="str">
        <f>IF(ch_table[[#This Row],[Subject 1]]&lt;&gt;"House rose", "",SUMIF(ch_table[Day], ch_table[[#This Row],[Day]], ch_table[AAT]))</f>
        <v/>
      </c>
      <c r="M518" s="38">
        <f>SUM(INDEX(ch_table[AAT],1):ch_table[[#This Row],[AAT]])</f>
        <v>0.7020833333333335</v>
      </c>
    </row>
    <row r="519" spans="1:13" ht="60" x14ac:dyDescent="0.25">
      <c r="A519" s="42">
        <v>35</v>
      </c>
      <c r="B519" s="39">
        <v>44392</v>
      </c>
      <c r="C519" s="37">
        <v>0.44027777777777782</v>
      </c>
      <c r="D519" t="s">
        <v>27</v>
      </c>
      <c r="E519" s="41" t="s">
        <v>310</v>
      </c>
      <c r="F519"/>
      <c r="G519" s="3" cm="1">
        <f t="array" ref="G519">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519" s="3" t="str">
        <f>IF(ch_table[[#This Row],[Subject 1]]&lt;&gt;"House rose", "",SUMIF(ch_table[Day], ch_table[[#This Row],[Day]], ch_table[Duration]))</f>
        <v/>
      </c>
      <c r="I519" s="40">
        <f>SUM(INDEX(ch_table[Duration],1):ch_table[[#This Row],[Duration]])</f>
        <v>12.278472222222224</v>
      </c>
      <c r="J519" s="3" cm="1">
        <f t="array" ref="J5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19" s="3" t="str" cm="1">
        <f t="array" ref="K5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19" s="3" t="str">
        <f>IF(ch_table[[#This Row],[Subject 1]]&lt;&gt;"House rose", "",SUMIF(ch_table[Day], ch_table[[#This Row],[Day]], ch_table[AAT]))</f>
        <v/>
      </c>
      <c r="M519" s="38">
        <f>SUM(INDEX(ch_table[AAT],1):ch_table[[#This Row],[AAT]])</f>
        <v>0.7020833333333335</v>
      </c>
    </row>
    <row r="520" spans="1:13" x14ac:dyDescent="0.25">
      <c r="A520" s="42">
        <v>35</v>
      </c>
      <c r="B520" s="39">
        <v>44392</v>
      </c>
      <c r="C520" s="37">
        <v>0.4597222222222222</v>
      </c>
      <c r="D520" t="s">
        <v>16</v>
      </c>
      <c r="E520" s="41"/>
      <c r="F520"/>
      <c r="G520" s="3" cm="1">
        <f t="array" ref="G520">IF(MIN(ROW(ch_table[[Day]:[AAT session total (cum.)]]))+ROWS(ch_table[[Day]:[AAT session total (cum.)]])-1=ROW(),"",IF(ch_table[[#This Row],[Subject 1]]="House rose","", IF(INDEX(ch_table[[#All],[Time]],ROW()+1)="","",(IF(INDEX(ch_table[[#All],[Time]],ROW()+1)&lt;ch_table[[#This Row],[Time]],INDEX(ch_table[[#All],[Time]],ROW()+1)+1,INDEX(ch_table[[#All],[Time]],ROW()+1))-ch_table[[#This Row],[Time]]))))</f>
        <v>4.1666666666667074E-3</v>
      </c>
      <c r="H520" s="3" t="str">
        <f>IF(ch_table[[#This Row],[Subject 1]]&lt;&gt;"House rose", "",SUMIF(ch_table[Day], ch_table[[#This Row],[Day]], ch_table[Duration]))</f>
        <v/>
      </c>
      <c r="I520" s="40">
        <f>SUM(INDEX(ch_table[Duration],1):ch_table[[#This Row],[Duration]])</f>
        <v>12.28263888888889</v>
      </c>
      <c r="J520" s="3" cm="1">
        <f t="array" ref="J5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0" s="3" t="str" cm="1">
        <f t="array" ref="K5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0" s="3" t="str">
        <f>IF(ch_table[[#This Row],[Subject 1]]&lt;&gt;"House rose", "",SUMIF(ch_table[Day], ch_table[[#This Row],[Day]], ch_table[AAT]))</f>
        <v/>
      </c>
      <c r="M520" s="38">
        <f>SUM(INDEX(ch_table[AAT],1):ch_table[[#This Row],[AAT]])</f>
        <v>0.7020833333333335</v>
      </c>
    </row>
    <row r="521" spans="1:13" x14ac:dyDescent="0.25">
      <c r="A521" s="42">
        <v>35</v>
      </c>
      <c r="B521" s="39">
        <v>44392</v>
      </c>
      <c r="C521" s="37">
        <v>0.46388888888888891</v>
      </c>
      <c r="D521" t="s">
        <v>35</v>
      </c>
      <c r="E521" s="41" t="s">
        <v>36</v>
      </c>
      <c r="F521"/>
      <c r="G521" s="3" cm="1">
        <f t="array" ref="G521">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521" s="3" t="str">
        <f>IF(ch_table[[#This Row],[Subject 1]]&lt;&gt;"House rose", "",SUMIF(ch_table[Day], ch_table[[#This Row],[Day]], ch_table[Duration]))</f>
        <v/>
      </c>
      <c r="I521" s="40">
        <f>SUM(INDEX(ch_table[Duration],1):ch_table[[#This Row],[Duration]])</f>
        <v>12.328472222222222</v>
      </c>
      <c r="J521" s="3" cm="1">
        <f t="array" ref="J5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1" s="3" t="str" cm="1">
        <f t="array" ref="K5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1" s="3" t="str">
        <f>IF(ch_table[[#This Row],[Subject 1]]&lt;&gt;"House rose", "",SUMIF(ch_table[Day], ch_table[[#This Row],[Day]], ch_table[AAT]))</f>
        <v/>
      </c>
      <c r="M521" s="38">
        <f>SUM(INDEX(ch_table[AAT],1):ch_table[[#This Row],[AAT]])</f>
        <v>0.7020833333333335</v>
      </c>
    </row>
    <row r="522" spans="1:13" x14ac:dyDescent="0.25">
      <c r="A522" s="42">
        <v>35</v>
      </c>
      <c r="B522" s="39">
        <v>44392</v>
      </c>
      <c r="C522" s="37">
        <v>0.50972222222222219</v>
      </c>
      <c r="D522" t="s">
        <v>16</v>
      </c>
      <c r="E522" s="41"/>
      <c r="F522"/>
      <c r="G522" s="3" cm="1">
        <f t="array" ref="G52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522" s="3" t="str">
        <f>IF(ch_table[[#This Row],[Subject 1]]&lt;&gt;"House rose", "",SUMIF(ch_table[Day], ch_table[[#This Row],[Day]], ch_table[Duration]))</f>
        <v/>
      </c>
      <c r="I522" s="40">
        <f>SUM(INDEX(ch_table[Duration],1):ch_table[[#This Row],[Duration]])</f>
        <v>12.332638888888889</v>
      </c>
      <c r="J522" s="3" cm="1">
        <f t="array" ref="J5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2" s="3" t="str" cm="1">
        <f t="array" ref="K5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2" s="3" t="str">
        <f>IF(ch_table[[#This Row],[Subject 1]]&lt;&gt;"House rose", "",SUMIF(ch_table[Day], ch_table[[#This Row],[Day]], ch_table[AAT]))</f>
        <v/>
      </c>
      <c r="M522" s="38">
        <f>SUM(INDEX(ch_table[AAT],1):ch_table[[#This Row],[AAT]])</f>
        <v>0.7020833333333335</v>
      </c>
    </row>
    <row r="523" spans="1:13" x14ac:dyDescent="0.25">
      <c r="A523" s="42">
        <v>35</v>
      </c>
      <c r="B523" s="39">
        <v>44392</v>
      </c>
      <c r="C523" s="37">
        <v>0.51388888888888884</v>
      </c>
      <c r="D523" t="s">
        <v>187</v>
      </c>
      <c r="E523" s="41" t="s">
        <v>311</v>
      </c>
      <c r="F523"/>
      <c r="G523" s="3" cm="1">
        <f t="array" ref="G523">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523" s="3" t="str">
        <f>IF(ch_table[[#This Row],[Subject 1]]&lt;&gt;"House rose", "",SUMIF(ch_table[Day], ch_table[[#This Row],[Day]], ch_table[Duration]))</f>
        <v/>
      </c>
      <c r="I523" s="40">
        <f>SUM(INDEX(ch_table[Duration],1):ch_table[[#This Row],[Duration]])</f>
        <v>12.34375</v>
      </c>
      <c r="J523" s="3" cm="1">
        <f t="array" ref="J5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3" s="3" t="str" cm="1">
        <f t="array" ref="K5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3" s="3" t="str">
        <f>IF(ch_table[[#This Row],[Subject 1]]&lt;&gt;"House rose", "",SUMIF(ch_table[Day], ch_table[[#This Row],[Day]], ch_table[AAT]))</f>
        <v/>
      </c>
      <c r="M523" s="38">
        <f>SUM(INDEX(ch_table[AAT],1):ch_table[[#This Row],[AAT]])</f>
        <v>0.7020833333333335</v>
      </c>
    </row>
    <row r="524" spans="1:13" x14ac:dyDescent="0.25">
      <c r="A524" s="42">
        <v>35</v>
      </c>
      <c r="B524" s="39">
        <v>44392</v>
      </c>
      <c r="C524" s="37">
        <v>0.52500000000000002</v>
      </c>
      <c r="D524" t="s">
        <v>133</v>
      </c>
      <c r="E524" s="41" t="s">
        <v>134</v>
      </c>
      <c r="F524"/>
      <c r="G524" s="3" cm="1">
        <f t="array" ref="G52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24" s="3" t="str">
        <f>IF(ch_table[[#This Row],[Subject 1]]&lt;&gt;"House rose", "",SUMIF(ch_table[Day], ch_table[[#This Row],[Day]], ch_table[Duration]))</f>
        <v/>
      </c>
      <c r="I524" s="40">
        <f>SUM(INDEX(ch_table[Duration],1):ch_table[[#This Row],[Duration]])</f>
        <v>12.344444444444445</v>
      </c>
      <c r="J524" s="3" cm="1">
        <f t="array" ref="J5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4" s="3" t="str" cm="1">
        <f t="array" ref="K5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4" s="3" t="str">
        <f>IF(ch_table[[#This Row],[Subject 1]]&lt;&gt;"House rose", "",SUMIF(ch_table[Day], ch_table[[#This Row],[Day]], ch_table[AAT]))</f>
        <v/>
      </c>
      <c r="M524" s="38">
        <f>SUM(INDEX(ch_table[AAT],1):ch_table[[#This Row],[AAT]])</f>
        <v>0.7020833333333335</v>
      </c>
    </row>
    <row r="525" spans="1:13" x14ac:dyDescent="0.25">
      <c r="A525" s="42">
        <v>35</v>
      </c>
      <c r="B525" s="39">
        <v>44392</v>
      </c>
      <c r="C525" s="37">
        <v>0.52569444444444446</v>
      </c>
      <c r="D525" t="s">
        <v>187</v>
      </c>
      <c r="E525" s="41" t="s">
        <v>312</v>
      </c>
      <c r="F525"/>
      <c r="G525" s="3" cm="1">
        <f t="array" ref="G525">IF(MIN(ROW(ch_table[[Day]:[AAT session total (cum.)]]))+ROWS(ch_table[[Day]:[AAT session total (cum.)]])-1=ROW(),"",IF(ch_table[[#This Row],[Subject 1]]="House rose","", IF(INDEX(ch_table[[#All],[Time]],ROW()+1)="","",(IF(INDEX(ch_table[[#All],[Time]],ROW()+1)&lt;ch_table[[#This Row],[Time]],INDEX(ch_table[[#All],[Time]],ROW()+1)+1,INDEX(ch_table[[#All],[Time]],ROW()+1))-ch_table[[#This Row],[Time]]))))</f>
        <v>0.10833333333333328</v>
      </c>
      <c r="H525" s="3" t="str">
        <f>IF(ch_table[[#This Row],[Subject 1]]&lt;&gt;"House rose", "",SUMIF(ch_table[Day], ch_table[[#This Row],[Day]], ch_table[Duration]))</f>
        <v/>
      </c>
      <c r="I525" s="40">
        <f>SUM(INDEX(ch_table[Duration],1):ch_table[[#This Row],[Duration]])</f>
        <v>12.452777777777778</v>
      </c>
      <c r="J525" s="3" cm="1">
        <f t="array" ref="J5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5" s="3" t="str" cm="1">
        <f t="array" ref="K5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5" s="3" t="str">
        <f>IF(ch_table[[#This Row],[Subject 1]]&lt;&gt;"House rose", "",SUMIF(ch_table[Day], ch_table[[#This Row],[Day]], ch_table[AAT]))</f>
        <v/>
      </c>
      <c r="M525" s="38">
        <f>SUM(INDEX(ch_table[AAT],1):ch_table[[#This Row],[AAT]])</f>
        <v>0.7020833333333335</v>
      </c>
    </row>
    <row r="526" spans="1:13" x14ac:dyDescent="0.25">
      <c r="A526" s="42">
        <v>35</v>
      </c>
      <c r="B526" s="39">
        <v>44392</v>
      </c>
      <c r="C526" s="37">
        <v>0.63402777777777775</v>
      </c>
      <c r="D526" t="s">
        <v>16</v>
      </c>
      <c r="E526" s="41"/>
      <c r="F526"/>
      <c r="G526" s="3" cm="1">
        <f t="array" ref="G52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26" s="3" t="str">
        <f>IF(ch_table[[#This Row],[Subject 1]]&lt;&gt;"House rose", "",SUMIF(ch_table[Day], ch_table[[#This Row],[Day]], ch_table[Duration]))</f>
        <v/>
      </c>
      <c r="I526" s="40">
        <f>SUM(INDEX(ch_table[Duration],1):ch_table[[#This Row],[Duration]])</f>
        <v>12.454861111111111</v>
      </c>
      <c r="J526" s="3" cm="1">
        <f t="array" ref="J5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6" s="3" t="str" cm="1">
        <f t="array" ref="K5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6" s="3" t="str">
        <f>IF(ch_table[[#This Row],[Subject 1]]&lt;&gt;"House rose", "",SUMIF(ch_table[Day], ch_table[[#This Row],[Day]], ch_table[AAT]))</f>
        <v/>
      </c>
      <c r="M526" s="38">
        <f>SUM(INDEX(ch_table[AAT],1):ch_table[[#This Row],[AAT]])</f>
        <v>0.7020833333333335</v>
      </c>
    </row>
    <row r="527" spans="1:13" ht="30" x14ac:dyDescent="0.25">
      <c r="A527" s="42">
        <v>35</v>
      </c>
      <c r="B527" s="39">
        <v>44392</v>
      </c>
      <c r="C527" s="37">
        <v>0.63611111111111107</v>
      </c>
      <c r="D527" t="s">
        <v>187</v>
      </c>
      <c r="E527" s="41" t="s">
        <v>313</v>
      </c>
      <c r="F527"/>
      <c r="G527" s="3" cm="1">
        <f t="array" ref="G527">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527" s="3" t="str">
        <f>IF(ch_table[[#This Row],[Subject 1]]&lt;&gt;"House rose", "",SUMIF(ch_table[Day], ch_table[[#This Row],[Day]], ch_table[Duration]))</f>
        <v/>
      </c>
      <c r="I527" s="40">
        <f>SUM(INDEX(ch_table[Duration],1):ch_table[[#This Row],[Duration]])</f>
        <v>12.497222222222222</v>
      </c>
      <c r="J527" s="3" cm="1">
        <f t="array" ref="J5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7" s="3" t="str" cm="1">
        <f t="array" ref="K5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7" s="3" t="str">
        <f>IF(ch_table[[#This Row],[Subject 1]]&lt;&gt;"House rose", "",SUMIF(ch_table[Day], ch_table[[#This Row],[Day]], ch_table[AAT]))</f>
        <v/>
      </c>
      <c r="M527" s="38">
        <f>SUM(INDEX(ch_table[AAT],1):ch_table[[#This Row],[AAT]])</f>
        <v>0.7020833333333335</v>
      </c>
    </row>
    <row r="528" spans="1:13" x14ac:dyDescent="0.25">
      <c r="A528" s="42">
        <v>35</v>
      </c>
      <c r="B528" s="39">
        <v>44392</v>
      </c>
      <c r="C528" s="37">
        <v>0.67847222222222225</v>
      </c>
      <c r="D528" t="s">
        <v>133</v>
      </c>
      <c r="E528" s="41" t="s">
        <v>314</v>
      </c>
      <c r="F528"/>
      <c r="G528" s="3" cm="1">
        <f t="array" ref="G52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28" s="3" t="str">
        <f>IF(ch_table[[#This Row],[Subject 1]]&lt;&gt;"House rose", "",SUMIF(ch_table[Day], ch_table[[#This Row],[Day]], ch_table[Duration]))</f>
        <v/>
      </c>
      <c r="I528" s="40">
        <f>SUM(INDEX(ch_table[Duration],1):ch_table[[#This Row],[Duration]])</f>
        <v>12.497916666666667</v>
      </c>
      <c r="J528" s="3" cm="1">
        <f t="array" ref="J5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8" s="3" t="str" cm="1">
        <f t="array" ref="K5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8" s="3" t="str">
        <f>IF(ch_table[[#This Row],[Subject 1]]&lt;&gt;"House rose", "",SUMIF(ch_table[Day], ch_table[[#This Row],[Day]], ch_table[AAT]))</f>
        <v/>
      </c>
      <c r="M528" s="38">
        <f>SUM(INDEX(ch_table[AAT],1):ch_table[[#This Row],[AAT]])</f>
        <v>0.7020833333333335</v>
      </c>
    </row>
    <row r="529" spans="1:13" ht="30" x14ac:dyDescent="0.25">
      <c r="A529" s="42">
        <v>35</v>
      </c>
      <c r="B529" s="39">
        <v>44392</v>
      </c>
      <c r="C529" s="37">
        <v>0.6791666666666667</v>
      </c>
      <c r="D529" t="s">
        <v>187</v>
      </c>
      <c r="E529" s="41" t="s">
        <v>315</v>
      </c>
      <c r="F529"/>
      <c r="G529" s="3" cm="1">
        <f t="array" ref="G529">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529" s="3" t="str">
        <f>IF(ch_table[[#This Row],[Subject 1]]&lt;&gt;"House rose", "",SUMIF(ch_table[Day], ch_table[[#This Row],[Day]], ch_table[Duration]))</f>
        <v/>
      </c>
      <c r="I529" s="40">
        <f>SUM(INDEX(ch_table[Duration],1):ch_table[[#This Row],[Duration]])</f>
        <v>12.527083333333334</v>
      </c>
      <c r="J529" s="3" cm="1">
        <f t="array" ref="J5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29" s="3" t="str" cm="1">
        <f t="array" ref="K5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29" s="3" t="str">
        <f>IF(ch_table[[#This Row],[Subject 1]]&lt;&gt;"House rose", "",SUMIF(ch_table[Day], ch_table[[#This Row],[Day]], ch_table[AAT]))</f>
        <v/>
      </c>
      <c r="M529" s="38">
        <f>SUM(INDEX(ch_table[AAT],1):ch_table[[#This Row],[AAT]])</f>
        <v>0.7020833333333335</v>
      </c>
    </row>
    <row r="530" spans="1:13" x14ac:dyDescent="0.25">
      <c r="A530" s="42">
        <v>35</v>
      </c>
      <c r="B530" s="39">
        <v>44392</v>
      </c>
      <c r="C530" s="37">
        <v>0.70833333333333337</v>
      </c>
      <c r="D530" t="s">
        <v>21</v>
      </c>
      <c r="E530" s="41" t="s">
        <v>316</v>
      </c>
      <c r="F530"/>
      <c r="G530" s="3" cm="1">
        <f t="array" ref="G530">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530" s="3" t="str">
        <f>IF(ch_table[[#This Row],[Subject 1]]&lt;&gt;"House rose", "",SUMIF(ch_table[Day], ch_table[[#This Row],[Day]], ch_table[Duration]))</f>
        <v/>
      </c>
      <c r="I530" s="40">
        <f>SUM(INDEX(ch_table[Duration],1):ch_table[[#This Row],[Duration]])</f>
        <v>12.543055555555556</v>
      </c>
      <c r="J530" s="3" cm="1">
        <f t="array" ref="J5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30" s="3" cm="1">
        <f t="array" ref="K5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530" s="3" t="str">
        <f>IF(ch_table[[#This Row],[Subject 1]]&lt;&gt;"House rose", "",SUMIF(ch_table[Day], ch_table[[#This Row],[Day]], ch_table[AAT]))</f>
        <v/>
      </c>
      <c r="M530" s="38">
        <f>SUM(INDEX(ch_table[AAT],1):ch_table[[#This Row],[AAT]])</f>
        <v>0.71805555555555567</v>
      </c>
    </row>
    <row r="531" spans="1:13" x14ac:dyDescent="0.25">
      <c r="A531" s="42">
        <v>35</v>
      </c>
      <c r="B531" s="39">
        <v>44392</v>
      </c>
      <c r="C531" s="37">
        <v>0.72430555555555554</v>
      </c>
      <c r="D531" t="s">
        <v>23</v>
      </c>
      <c r="E531" s="41"/>
      <c r="F531"/>
      <c r="G531" s="3" t="str" cm="1">
        <f t="array" ref="G531">IF(MIN(ROW(ch_table[[Day]:[AAT session total (cum.)]]))+ROWS(ch_table[[Day]:[AAT session total (cum.)]])-1=ROW(),"",IF(ch_table[[#This Row],[Subject 1]]="House rose","", IF(INDEX(ch_table[[#All],[Time]],ROW()+1)="","",(IF(INDEX(ch_table[[#All],[Time]],ROW()+1)&lt;ch_table[[#This Row],[Time]],INDEX(ch_table[[#All],[Time]],ROW()+1)+1,INDEX(ch_table[[#All],[Time]],ROW()+1))-ch_table[[#This Row],[Time]]))))</f>
        <v/>
      </c>
      <c r="H531" s="3">
        <f>IF(ch_table[[#This Row],[Subject 1]]&lt;&gt;"House rose", "",SUMIF(ch_table[Day], ch_table[[#This Row],[Day]], ch_table[Duration]))</f>
        <v>0.32847222222222222</v>
      </c>
      <c r="I531" s="40">
        <f>SUM(INDEX(ch_table[Duration],1):ch_table[[#This Row],[Duration]])</f>
        <v>12.543055555555556</v>
      </c>
      <c r="J531" s="3" cm="1">
        <f t="array" ref="J5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31" s="3" t="str" cm="1">
        <f t="array" ref="K5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1" s="3">
        <f>IF(ch_table[[#This Row],[Subject 1]]&lt;&gt;"House rose", "",SUMIF(ch_table[Day], ch_table[[#This Row],[Day]], ch_table[AAT]))</f>
        <v>1.5972222222222165E-2</v>
      </c>
      <c r="M531" s="38">
        <f>SUM(INDEX(ch_table[AAT],1):ch_table[[#This Row],[AAT]])</f>
        <v>0.71805555555555567</v>
      </c>
    </row>
    <row r="532" spans="1:13" x14ac:dyDescent="0.25">
      <c r="A532" s="42">
        <v>36</v>
      </c>
      <c r="B532" s="39">
        <v>44396</v>
      </c>
      <c r="C532" s="37">
        <v>0.60416666666666663</v>
      </c>
      <c r="D532" t="s">
        <v>24</v>
      </c>
      <c r="E532" s="41"/>
      <c r="F532"/>
      <c r="G532" s="3" cm="1">
        <f t="array" ref="G53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32" s="3" t="str">
        <f>IF(ch_table[[#This Row],[Subject 1]]&lt;&gt;"House rose", "",SUMIF(ch_table[Day], ch_table[[#This Row],[Day]], ch_table[Duration]))</f>
        <v/>
      </c>
      <c r="I532" s="40">
        <f>SUM(INDEX(ch_table[Duration],1):ch_table[[#This Row],[Duration]])</f>
        <v>12.545138888888889</v>
      </c>
      <c r="J532" s="3" cm="1">
        <f t="array" ref="J5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32" s="3" t="str" cm="1">
        <f t="array" ref="K5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2" s="3" t="str">
        <f>IF(ch_table[[#This Row],[Subject 1]]&lt;&gt;"House rose", "",SUMIF(ch_table[Day], ch_table[[#This Row],[Day]], ch_table[AAT]))</f>
        <v/>
      </c>
      <c r="M532" s="38">
        <f>SUM(INDEX(ch_table[AAT],1):ch_table[[#This Row],[AAT]])</f>
        <v>0.71805555555555567</v>
      </c>
    </row>
    <row r="533" spans="1:13" x14ac:dyDescent="0.25">
      <c r="A533" s="42">
        <v>36</v>
      </c>
      <c r="B533" s="39">
        <v>44396</v>
      </c>
      <c r="C533" s="37">
        <v>0.60624999999999996</v>
      </c>
      <c r="D533" t="s">
        <v>17</v>
      </c>
      <c r="E533" s="41" t="s">
        <v>317</v>
      </c>
      <c r="F533" t="s">
        <v>15</v>
      </c>
      <c r="G533" s="3" cm="1">
        <f t="array" ref="G53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33" s="3" t="str">
        <f>IF(ch_table[[#This Row],[Subject 1]]&lt;&gt;"House rose", "",SUMIF(ch_table[Day], ch_table[[#This Row],[Day]], ch_table[Duration]))</f>
        <v/>
      </c>
      <c r="I533" s="40">
        <f>SUM(INDEX(ch_table[Duration],1):ch_table[[#This Row],[Duration]])</f>
        <v>12.546527777777778</v>
      </c>
      <c r="J533" s="3" cm="1">
        <f t="array" ref="J5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33" s="3" t="str" cm="1">
        <f t="array" ref="K5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3" s="3" t="str">
        <f>IF(ch_table[[#This Row],[Subject 1]]&lt;&gt;"House rose", "",SUMIF(ch_table[Day], ch_table[[#This Row],[Day]], ch_table[AAT]))</f>
        <v/>
      </c>
      <c r="M533" s="38">
        <f>SUM(INDEX(ch_table[AAT],1):ch_table[[#This Row],[AAT]])</f>
        <v>0.71805555555555567</v>
      </c>
    </row>
    <row r="534" spans="1:13" x14ac:dyDescent="0.25">
      <c r="A534" s="42">
        <v>36</v>
      </c>
      <c r="B534" s="39">
        <v>44396</v>
      </c>
      <c r="C534" s="37">
        <v>0.60763888888888884</v>
      </c>
      <c r="D534" t="s">
        <v>44</v>
      </c>
      <c r="E534" s="41" t="s">
        <v>318</v>
      </c>
      <c r="F534"/>
      <c r="G534" s="3" cm="1">
        <f t="array" ref="G53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534" s="3" t="str">
        <f>IF(ch_table[[#This Row],[Subject 1]]&lt;&gt;"House rose", "",SUMIF(ch_table[Day], ch_table[[#This Row],[Day]], ch_table[Duration]))</f>
        <v/>
      </c>
      <c r="I534" s="40">
        <f>SUM(INDEX(ch_table[Duration],1):ch_table[[#This Row],[Duration]])</f>
        <v>12.576388888888889</v>
      </c>
      <c r="J534" s="3" cm="1">
        <f t="array" ref="J5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34" s="3" t="str" cm="1">
        <f t="array" ref="K5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4" s="3" t="str">
        <f>IF(ch_table[[#This Row],[Subject 1]]&lt;&gt;"House rose", "",SUMIF(ch_table[Day], ch_table[[#This Row],[Day]], ch_table[AAT]))</f>
        <v/>
      </c>
      <c r="M534" s="38">
        <f>SUM(INDEX(ch_table[AAT],1):ch_table[[#This Row],[AAT]])</f>
        <v>0.71805555555555567</v>
      </c>
    </row>
    <row r="535" spans="1:13" x14ac:dyDescent="0.25">
      <c r="A535" s="42">
        <v>36</v>
      </c>
      <c r="B535" s="39">
        <v>44396</v>
      </c>
      <c r="C535" s="37">
        <v>0.63749999999999996</v>
      </c>
      <c r="D535" t="s">
        <v>53</v>
      </c>
      <c r="E535" s="41" t="s">
        <v>318</v>
      </c>
      <c r="F535"/>
      <c r="G535" s="3" cm="1">
        <f t="array" ref="G535">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535" s="3" t="str">
        <f>IF(ch_table[[#This Row],[Subject 1]]&lt;&gt;"House rose", "",SUMIF(ch_table[Day], ch_table[[#This Row],[Day]], ch_table[Duration]))</f>
        <v/>
      </c>
      <c r="I535" s="40">
        <f>SUM(INDEX(ch_table[Duration],1):ch_table[[#This Row],[Duration]])</f>
        <v>12.589583333333334</v>
      </c>
      <c r="J535" s="3" cm="1">
        <f t="array" ref="J5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35" s="3" t="str" cm="1">
        <f t="array" ref="K5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5" s="3" t="str">
        <f>IF(ch_table[[#This Row],[Subject 1]]&lt;&gt;"House rose", "",SUMIF(ch_table[Day], ch_table[[#This Row],[Day]], ch_table[AAT]))</f>
        <v/>
      </c>
      <c r="M535" s="38">
        <f>SUM(INDEX(ch_table[AAT],1):ch_table[[#This Row],[AAT]])</f>
        <v>0.71805555555555567</v>
      </c>
    </row>
    <row r="536" spans="1:13" x14ac:dyDescent="0.25">
      <c r="A536" s="42">
        <v>36</v>
      </c>
      <c r="B536" s="39">
        <v>44396</v>
      </c>
      <c r="C536" s="37">
        <v>0.65069444444444446</v>
      </c>
      <c r="D536" t="s">
        <v>16</v>
      </c>
      <c r="E536" s="41"/>
      <c r="F536"/>
      <c r="G536" s="3" cm="1">
        <f t="array" ref="G53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36" s="3" t="str">
        <f>IF(ch_table[[#This Row],[Subject 1]]&lt;&gt;"House rose", "",SUMIF(ch_table[Day], ch_table[[#This Row],[Day]], ch_table[Duration]))</f>
        <v/>
      </c>
      <c r="I536" s="40">
        <f>SUM(INDEX(ch_table[Duration],1):ch_table[[#This Row],[Duration]])</f>
        <v>12.592361111111112</v>
      </c>
      <c r="J536" s="3" cm="1">
        <f t="array" ref="J5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36" s="3" t="str" cm="1">
        <f t="array" ref="K5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6" s="3" t="str">
        <f>IF(ch_table[[#This Row],[Subject 1]]&lt;&gt;"House rose", "",SUMIF(ch_table[Day], ch_table[[#This Row],[Day]], ch_table[AAT]))</f>
        <v/>
      </c>
      <c r="M536" s="38">
        <f>SUM(INDEX(ch_table[AAT],1):ch_table[[#This Row],[AAT]])</f>
        <v>0.71805555555555567</v>
      </c>
    </row>
    <row r="537" spans="1:13" ht="45" x14ac:dyDescent="0.25">
      <c r="A537" s="42">
        <v>36</v>
      </c>
      <c r="B537" s="39">
        <v>44396</v>
      </c>
      <c r="C537" s="37">
        <v>0.65347222222222223</v>
      </c>
      <c r="D537" t="s">
        <v>27</v>
      </c>
      <c r="E537" s="41" t="s">
        <v>319</v>
      </c>
      <c r="F537"/>
      <c r="G537" s="3" cm="1">
        <f t="array" ref="G537">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537" s="3" t="str">
        <f>IF(ch_table[[#This Row],[Subject 1]]&lt;&gt;"House rose", "",SUMIF(ch_table[Day], ch_table[[#This Row],[Day]], ch_table[Duration]))</f>
        <v/>
      </c>
      <c r="I537" s="40">
        <f>SUM(INDEX(ch_table[Duration],1):ch_table[[#This Row],[Duration]])</f>
        <v>12.628472222222223</v>
      </c>
      <c r="J537" s="3" cm="1">
        <f t="array" ref="J5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37" s="3" t="str" cm="1">
        <f t="array" ref="K5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7" s="3" t="str">
        <f>IF(ch_table[[#This Row],[Subject 1]]&lt;&gt;"House rose", "",SUMIF(ch_table[Day], ch_table[[#This Row],[Day]], ch_table[AAT]))</f>
        <v/>
      </c>
      <c r="M537" s="38">
        <f>SUM(INDEX(ch_table[AAT],1):ch_table[[#This Row],[AAT]])</f>
        <v>0.71805555555555567</v>
      </c>
    </row>
    <row r="538" spans="1:13" x14ac:dyDescent="0.25">
      <c r="A538" s="42">
        <v>36</v>
      </c>
      <c r="B538" s="39">
        <v>44396</v>
      </c>
      <c r="C538" s="37">
        <v>0.68958333333333333</v>
      </c>
      <c r="D538" t="s">
        <v>16</v>
      </c>
      <c r="E538" s="41"/>
      <c r="F538"/>
      <c r="G538" s="3" cm="1">
        <f t="array" ref="G53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38" s="3" t="str">
        <f>IF(ch_table[[#This Row],[Subject 1]]&lt;&gt;"House rose", "",SUMIF(ch_table[Day], ch_table[[#This Row],[Day]], ch_table[Duration]))</f>
        <v/>
      </c>
      <c r="I538" s="40">
        <f>SUM(INDEX(ch_table[Duration],1):ch_table[[#This Row],[Duration]])</f>
        <v>12.631250000000001</v>
      </c>
      <c r="J538" s="3" cm="1">
        <f t="array" ref="J5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38" s="3" t="str" cm="1">
        <f t="array" ref="K5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8" s="3" t="str">
        <f>IF(ch_table[[#This Row],[Subject 1]]&lt;&gt;"House rose", "",SUMIF(ch_table[Day], ch_table[[#This Row],[Day]], ch_table[AAT]))</f>
        <v/>
      </c>
      <c r="M538" s="38">
        <f>SUM(INDEX(ch_table[AAT],1):ch_table[[#This Row],[AAT]])</f>
        <v>0.71805555555555567</v>
      </c>
    </row>
    <row r="539" spans="1:13" ht="30" x14ac:dyDescent="0.25">
      <c r="A539" s="42">
        <v>36</v>
      </c>
      <c r="B539" s="39">
        <v>44396</v>
      </c>
      <c r="C539" s="37">
        <v>0.69236111111111109</v>
      </c>
      <c r="D539" t="s">
        <v>29</v>
      </c>
      <c r="E539" s="41" t="s">
        <v>320</v>
      </c>
      <c r="F539"/>
      <c r="G539" s="3" cm="1">
        <f t="array" ref="G539">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539" s="3" t="str">
        <f>IF(ch_table[[#This Row],[Subject 1]]&lt;&gt;"House rose", "",SUMIF(ch_table[Day], ch_table[[#This Row],[Day]], ch_table[Duration]))</f>
        <v/>
      </c>
      <c r="I539" s="40">
        <f>SUM(INDEX(ch_table[Duration],1):ch_table[[#This Row],[Duration]])</f>
        <v>12.68263888888889</v>
      </c>
      <c r="J539" s="3" cm="1">
        <f t="array" ref="J5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39" s="3" t="str" cm="1">
        <f t="array" ref="K5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39" s="3" t="str">
        <f>IF(ch_table[[#This Row],[Subject 1]]&lt;&gt;"House rose", "",SUMIF(ch_table[Day], ch_table[[#This Row],[Day]], ch_table[AAT]))</f>
        <v/>
      </c>
      <c r="M539" s="38">
        <f>SUM(INDEX(ch_table[AAT],1):ch_table[[#This Row],[AAT]])</f>
        <v>0.71805555555555567</v>
      </c>
    </row>
    <row r="540" spans="1:13" x14ac:dyDescent="0.25">
      <c r="A540" s="42">
        <v>36</v>
      </c>
      <c r="B540" s="39">
        <v>44396</v>
      </c>
      <c r="C540" s="37">
        <v>0.74375000000000002</v>
      </c>
      <c r="D540" t="s">
        <v>16</v>
      </c>
      <c r="E540" s="41"/>
      <c r="F540"/>
      <c r="G540" s="3" cm="1">
        <f t="array" ref="G54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40" s="3" t="str">
        <f>IF(ch_table[[#This Row],[Subject 1]]&lt;&gt;"House rose", "",SUMIF(ch_table[Day], ch_table[[#This Row],[Day]], ch_table[Duration]))</f>
        <v/>
      </c>
      <c r="I540" s="40">
        <f>SUM(INDEX(ch_table[Duration],1):ch_table[[#This Row],[Duration]])</f>
        <v>12.685416666666669</v>
      </c>
      <c r="J540" s="3" cm="1">
        <f t="array" ref="J5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0" s="3" t="str" cm="1">
        <f t="array" ref="K5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0" s="3" t="str">
        <f>IF(ch_table[[#This Row],[Subject 1]]&lt;&gt;"House rose", "",SUMIF(ch_table[Day], ch_table[[#This Row],[Day]], ch_table[AAT]))</f>
        <v/>
      </c>
      <c r="M540" s="38">
        <f>SUM(INDEX(ch_table[AAT],1):ch_table[[#This Row],[AAT]])</f>
        <v>0.71805555555555567</v>
      </c>
    </row>
    <row r="541" spans="1:13" x14ac:dyDescent="0.25">
      <c r="A541" s="42">
        <v>36</v>
      </c>
      <c r="B541" s="39">
        <v>44396</v>
      </c>
      <c r="C541" s="37">
        <v>0.74652777777777779</v>
      </c>
      <c r="D541" t="s">
        <v>123</v>
      </c>
      <c r="E541" s="41" t="s">
        <v>321</v>
      </c>
      <c r="F541" t="s">
        <v>159</v>
      </c>
      <c r="G541" s="3" cm="1">
        <f t="array" ref="G541">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541" s="3" t="str">
        <f>IF(ch_table[[#This Row],[Subject 1]]&lt;&gt;"House rose", "",SUMIF(ch_table[Day], ch_table[[#This Row],[Day]], ch_table[Duration]))</f>
        <v/>
      </c>
      <c r="I541" s="40">
        <f>SUM(INDEX(ch_table[Duration],1):ch_table[[#This Row],[Duration]])</f>
        <v>12.717361111111114</v>
      </c>
      <c r="J541" s="3" cm="1">
        <f t="array" ref="J5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1" s="3" t="str" cm="1">
        <f t="array" ref="K5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1" s="3" t="str">
        <f>IF(ch_table[[#This Row],[Subject 1]]&lt;&gt;"House rose", "",SUMIF(ch_table[Day], ch_table[[#This Row],[Day]], ch_table[AAT]))</f>
        <v/>
      </c>
      <c r="M541" s="38">
        <f>SUM(INDEX(ch_table[AAT],1):ch_table[[#This Row],[AAT]])</f>
        <v>0.71805555555555567</v>
      </c>
    </row>
    <row r="542" spans="1:13" x14ac:dyDescent="0.25">
      <c r="A542" s="42">
        <v>36</v>
      </c>
      <c r="B542" s="39">
        <v>44396</v>
      </c>
      <c r="C542" s="37">
        <v>0.77847222222222223</v>
      </c>
      <c r="D542" t="s">
        <v>133</v>
      </c>
      <c r="E542" s="41" t="s">
        <v>257</v>
      </c>
      <c r="F542"/>
      <c r="G542" s="3" cm="1">
        <f t="array" ref="G54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42" s="3" t="str">
        <f>IF(ch_table[[#This Row],[Subject 1]]&lt;&gt;"House rose", "",SUMIF(ch_table[Day], ch_table[[#This Row],[Day]], ch_table[Duration]))</f>
        <v/>
      </c>
      <c r="I542" s="40">
        <f>SUM(INDEX(ch_table[Duration],1):ch_table[[#This Row],[Duration]])</f>
        <v>12.718055555555559</v>
      </c>
      <c r="J542" s="3" cm="1">
        <f t="array" ref="J5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2" s="3" t="str" cm="1">
        <f t="array" ref="K5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2" s="3" t="str">
        <f>IF(ch_table[[#This Row],[Subject 1]]&lt;&gt;"House rose", "",SUMIF(ch_table[Day], ch_table[[#This Row],[Day]], ch_table[AAT]))</f>
        <v/>
      </c>
      <c r="M542" s="38">
        <f>SUM(INDEX(ch_table[AAT],1):ch_table[[#This Row],[AAT]])</f>
        <v>0.71805555555555567</v>
      </c>
    </row>
    <row r="543" spans="1:13" ht="30" x14ac:dyDescent="0.25">
      <c r="A543" s="42">
        <v>36</v>
      </c>
      <c r="B543" s="39">
        <v>44396</v>
      </c>
      <c r="C543" s="37">
        <v>0.77916666666666667</v>
      </c>
      <c r="D543" t="s">
        <v>123</v>
      </c>
      <c r="E543" s="41" t="s">
        <v>322</v>
      </c>
      <c r="F543" t="s">
        <v>159</v>
      </c>
      <c r="G543" s="3" cm="1">
        <f t="array" ref="G543">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543" s="3" t="str">
        <f>IF(ch_table[[#This Row],[Subject 1]]&lt;&gt;"House rose", "",SUMIF(ch_table[Day], ch_table[[#This Row],[Day]], ch_table[Duration]))</f>
        <v/>
      </c>
      <c r="I543" s="40">
        <f>SUM(INDEX(ch_table[Duration],1):ch_table[[#This Row],[Duration]])</f>
        <v>12.774305555555559</v>
      </c>
      <c r="J543" s="3" cm="1">
        <f t="array" ref="J5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3" s="3" t="str" cm="1">
        <f t="array" ref="K5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3" s="3" t="str">
        <f>IF(ch_table[[#This Row],[Subject 1]]&lt;&gt;"House rose", "",SUMIF(ch_table[Day], ch_table[[#This Row],[Day]], ch_table[AAT]))</f>
        <v/>
      </c>
      <c r="M543" s="38">
        <f>SUM(INDEX(ch_table[AAT],1):ch_table[[#This Row],[AAT]])</f>
        <v>0.71805555555555567</v>
      </c>
    </row>
    <row r="544" spans="1:13" x14ac:dyDescent="0.25">
      <c r="A544" s="42">
        <v>36</v>
      </c>
      <c r="B544" s="39">
        <v>44396</v>
      </c>
      <c r="C544" s="37">
        <v>0.8354166666666667</v>
      </c>
      <c r="D544" t="s">
        <v>133</v>
      </c>
      <c r="E544" s="41" t="s">
        <v>146</v>
      </c>
      <c r="F544"/>
      <c r="G544" s="3" cm="1">
        <f t="array" ref="G54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44" s="3" t="str">
        <f>IF(ch_table[[#This Row],[Subject 1]]&lt;&gt;"House rose", "",SUMIF(ch_table[Day], ch_table[[#This Row],[Day]], ch_table[Duration]))</f>
        <v/>
      </c>
      <c r="I544" s="40">
        <f>SUM(INDEX(ch_table[Duration],1):ch_table[[#This Row],[Duration]])</f>
        <v>12.775000000000004</v>
      </c>
      <c r="J544" s="3" cm="1">
        <f t="array" ref="J5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4" s="3" t="str" cm="1">
        <f t="array" ref="K5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4" s="3" t="str">
        <f>IF(ch_table[[#This Row],[Subject 1]]&lt;&gt;"House rose", "",SUMIF(ch_table[Day], ch_table[[#This Row],[Day]], ch_table[AAT]))</f>
        <v/>
      </c>
      <c r="M544" s="38">
        <f>SUM(INDEX(ch_table[AAT],1):ch_table[[#This Row],[AAT]])</f>
        <v>0.71805555555555567</v>
      </c>
    </row>
    <row r="545" spans="1:13" ht="30" x14ac:dyDescent="0.25">
      <c r="A545" s="42">
        <v>36</v>
      </c>
      <c r="B545" s="39">
        <v>44396</v>
      </c>
      <c r="C545" s="37">
        <v>0.83611111111111114</v>
      </c>
      <c r="D545" t="s">
        <v>123</v>
      </c>
      <c r="E545" s="41" t="s">
        <v>323</v>
      </c>
      <c r="F545" t="s">
        <v>159</v>
      </c>
      <c r="G545" s="3" cm="1">
        <f t="array" ref="G545">IF(MIN(ROW(ch_table[[Day]:[AAT session total (cum.)]]))+ROWS(ch_table[[Day]:[AAT session total (cum.)]])-1=ROW(),"",IF(ch_table[[#This Row],[Subject 1]]="House rose","", IF(INDEX(ch_table[[#All],[Time]],ROW()+1)="","",(IF(INDEX(ch_table[[#All],[Time]],ROW()+1)&lt;ch_table[[#This Row],[Time]],INDEX(ch_table[[#All],[Time]],ROW()+1)+1,INDEX(ch_table[[#All],[Time]],ROW()+1))-ch_table[[#This Row],[Time]]))))</f>
        <v>8.1249999999999933E-2</v>
      </c>
      <c r="H545" s="3" t="str">
        <f>IF(ch_table[[#This Row],[Subject 1]]&lt;&gt;"House rose", "",SUMIF(ch_table[Day], ch_table[[#This Row],[Day]], ch_table[Duration]))</f>
        <v/>
      </c>
      <c r="I545" s="40">
        <f>SUM(INDEX(ch_table[Duration],1):ch_table[[#This Row],[Duration]])</f>
        <v>12.856250000000005</v>
      </c>
      <c r="J545" s="3" cm="1">
        <f t="array" ref="J5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5" s="3" cm="1">
        <f t="array" ref="K5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545" s="3" t="str">
        <f>IF(ch_table[[#This Row],[Subject 1]]&lt;&gt;"House rose", "",SUMIF(ch_table[Day], ch_table[[#This Row],[Day]], ch_table[AAT]))</f>
        <v/>
      </c>
      <c r="M545" s="38">
        <f>SUM(INDEX(ch_table[AAT],1):ch_table[[#This Row],[AAT]])</f>
        <v>0.71875000000000011</v>
      </c>
    </row>
    <row r="546" spans="1:13" x14ac:dyDescent="0.25">
      <c r="A546" s="42">
        <v>36</v>
      </c>
      <c r="B546" s="39">
        <v>44396</v>
      </c>
      <c r="C546" s="37">
        <v>0.91736111111111107</v>
      </c>
      <c r="D546" t="s">
        <v>21</v>
      </c>
      <c r="E546" s="41" t="s">
        <v>324</v>
      </c>
      <c r="F546"/>
      <c r="G546" s="3" cm="1">
        <f t="array" ref="G546">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546" s="3" t="str">
        <f>IF(ch_table[[#This Row],[Subject 1]]&lt;&gt;"House rose", "",SUMIF(ch_table[Day], ch_table[[#This Row],[Day]], ch_table[Duration]))</f>
        <v/>
      </c>
      <c r="I546" s="40">
        <f>SUM(INDEX(ch_table[Duration],1):ch_table[[#This Row],[Duration]])</f>
        <v>12.875000000000005</v>
      </c>
      <c r="J546" s="3" cm="1">
        <f t="array" ref="J5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6" s="3" cm="1">
        <f t="array" ref="K5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546" s="3" t="str">
        <f>IF(ch_table[[#This Row],[Subject 1]]&lt;&gt;"House rose", "",SUMIF(ch_table[Day], ch_table[[#This Row],[Day]], ch_table[AAT]))</f>
        <v/>
      </c>
      <c r="M546" s="38">
        <f>SUM(INDEX(ch_table[AAT],1):ch_table[[#This Row],[AAT]])</f>
        <v>0.73750000000000016</v>
      </c>
    </row>
    <row r="547" spans="1:13" x14ac:dyDescent="0.25">
      <c r="A547" s="42">
        <v>36</v>
      </c>
      <c r="B547" s="39">
        <v>44396</v>
      </c>
      <c r="C547" s="37">
        <v>0.93611111111111112</v>
      </c>
      <c r="D547" t="s">
        <v>23</v>
      </c>
      <c r="E547" s="41"/>
      <c r="F547"/>
      <c r="G547" s="3" t="str" cm="1">
        <f t="array" ref="G547">IF(MIN(ROW(ch_table[[Day]:[AAT session total (cum.)]]))+ROWS(ch_table[[Day]:[AAT session total (cum.)]])-1=ROW(),"",IF(ch_table[[#This Row],[Subject 1]]="House rose","", IF(INDEX(ch_table[[#All],[Time]],ROW()+1)="","",(IF(INDEX(ch_table[[#All],[Time]],ROW()+1)&lt;ch_table[[#This Row],[Time]],INDEX(ch_table[[#All],[Time]],ROW()+1)+1,INDEX(ch_table[[#All],[Time]],ROW()+1))-ch_table[[#This Row],[Time]]))))</f>
        <v/>
      </c>
      <c r="H547" s="3">
        <f>IF(ch_table[[#This Row],[Subject 1]]&lt;&gt;"House rose", "",SUMIF(ch_table[Day], ch_table[[#This Row],[Day]], ch_table[Duration]))</f>
        <v>0.33194444444444449</v>
      </c>
      <c r="I547" s="40">
        <f>SUM(INDEX(ch_table[Duration],1):ch_table[[#This Row],[Duration]])</f>
        <v>12.875000000000005</v>
      </c>
      <c r="J547" s="3" cm="1">
        <f t="array" ref="J5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547" s="3" t="str" cm="1">
        <f t="array" ref="K5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7" s="3">
        <f>IF(ch_table[[#This Row],[Subject 1]]&lt;&gt;"House rose", "",SUMIF(ch_table[Day], ch_table[[#This Row],[Day]], ch_table[AAT]))</f>
        <v>1.9444444444444486E-2</v>
      </c>
      <c r="M547" s="38">
        <f>SUM(INDEX(ch_table[AAT],1):ch_table[[#This Row],[AAT]])</f>
        <v>0.73750000000000016</v>
      </c>
    </row>
    <row r="548" spans="1:13" x14ac:dyDescent="0.25">
      <c r="A548" s="42">
        <v>37</v>
      </c>
      <c r="B548" s="39">
        <v>44397</v>
      </c>
      <c r="C548" s="37">
        <v>0.47916666666666669</v>
      </c>
      <c r="D548" t="s">
        <v>24</v>
      </c>
      <c r="E548" s="41"/>
      <c r="F548"/>
      <c r="G548" s="3" cm="1">
        <f t="array" ref="G54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48" s="3" t="str">
        <f>IF(ch_table[[#This Row],[Subject 1]]&lt;&gt;"House rose", "",SUMIF(ch_table[Day], ch_table[[#This Row],[Day]], ch_table[Duration]))</f>
        <v/>
      </c>
      <c r="I548" s="40">
        <f>SUM(INDEX(ch_table[Duration],1):ch_table[[#This Row],[Duration]])</f>
        <v>12.877083333333339</v>
      </c>
      <c r="J548" s="3" cm="1">
        <f t="array" ref="J5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8" s="3" t="str" cm="1">
        <f t="array" ref="K5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8" s="3" t="str">
        <f>IF(ch_table[[#This Row],[Subject 1]]&lt;&gt;"House rose", "",SUMIF(ch_table[Day], ch_table[[#This Row],[Day]], ch_table[AAT]))</f>
        <v/>
      </c>
      <c r="M548" s="38">
        <f>SUM(INDEX(ch_table[AAT],1):ch_table[[#This Row],[AAT]])</f>
        <v>0.73750000000000016</v>
      </c>
    </row>
    <row r="549" spans="1:13" x14ac:dyDescent="0.25">
      <c r="A549" s="42">
        <v>37</v>
      </c>
      <c r="B549" s="39">
        <v>44397</v>
      </c>
      <c r="C549" s="37">
        <v>0.48125000000000001</v>
      </c>
      <c r="D549" t="s">
        <v>44</v>
      </c>
      <c r="E549" s="41" t="s">
        <v>325</v>
      </c>
      <c r="F549"/>
      <c r="G549" s="3" cm="1">
        <f t="array" ref="G549">IF(MIN(ROW(ch_table[[Day]:[AAT session total (cum.)]]))+ROWS(ch_table[[Day]:[AAT session total (cum.)]])-1=ROW(),"",IF(ch_table[[#This Row],[Subject 1]]="House rose","", IF(INDEX(ch_table[[#All],[Time]],ROW()+1)="","",(IF(INDEX(ch_table[[#All],[Time]],ROW()+1)&lt;ch_table[[#This Row],[Time]],INDEX(ch_table[[#All],[Time]],ROW()+1)+1,INDEX(ch_table[[#All],[Time]],ROW()+1))-ch_table[[#This Row],[Time]]))))</f>
        <v>3.0555555555555503E-2</v>
      </c>
      <c r="H549" s="3" t="str">
        <f>IF(ch_table[[#This Row],[Subject 1]]&lt;&gt;"House rose", "",SUMIF(ch_table[Day], ch_table[[#This Row],[Day]], ch_table[Duration]))</f>
        <v/>
      </c>
      <c r="I549" s="40">
        <f>SUM(INDEX(ch_table[Duration],1):ch_table[[#This Row],[Duration]])</f>
        <v>12.907638888888894</v>
      </c>
      <c r="J549" s="3" cm="1">
        <f t="array" ref="J5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49" s="3" t="str" cm="1">
        <f t="array" ref="K5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49" s="3" t="str">
        <f>IF(ch_table[[#This Row],[Subject 1]]&lt;&gt;"House rose", "",SUMIF(ch_table[Day], ch_table[[#This Row],[Day]], ch_table[AAT]))</f>
        <v/>
      </c>
      <c r="M549" s="38">
        <f>SUM(INDEX(ch_table[AAT],1):ch_table[[#This Row],[AAT]])</f>
        <v>0.73750000000000016</v>
      </c>
    </row>
    <row r="550" spans="1:13" x14ac:dyDescent="0.25">
      <c r="A550" s="42">
        <v>37</v>
      </c>
      <c r="B550" s="39">
        <v>44397</v>
      </c>
      <c r="C550" s="37">
        <v>0.51180555555555551</v>
      </c>
      <c r="D550" t="s">
        <v>53</v>
      </c>
      <c r="E550" s="41" t="s">
        <v>325</v>
      </c>
      <c r="F550"/>
      <c r="G550" s="3" cm="1">
        <f t="array" ref="G550">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550" s="3" t="str">
        <f>IF(ch_table[[#This Row],[Subject 1]]&lt;&gt;"House rose", "",SUMIF(ch_table[Day], ch_table[[#This Row],[Day]], ch_table[Duration]))</f>
        <v/>
      </c>
      <c r="I550" s="40">
        <f>SUM(INDEX(ch_table[Duration],1):ch_table[[#This Row],[Duration]])</f>
        <v>12.91805555555556</v>
      </c>
      <c r="J550" s="3" cm="1">
        <f t="array" ref="J5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0" s="3" t="str" cm="1">
        <f t="array" ref="K5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0" s="3" t="str">
        <f>IF(ch_table[[#This Row],[Subject 1]]&lt;&gt;"House rose", "",SUMIF(ch_table[Day], ch_table[[#This Row],[Day]], ch_table[AAT]))</f>
        <v/>
      </c>
      <c r="M550" s="38">
        <f>SUM(INDEX(ch_table[AAT],1):ch_table[[#This Row],[AAT]])</f>
        <v>0.73750000000000016</v>
      </c>
    </row>
    <row r="551" spans="1:13" x14ac:dyDescent="0.25">
      <c r="A551" s="42">
        <v>37</v>
      </c>
      <c r="B551" s="39">
        <v>44397</v>
      </c>
      <c r="C551" s="37">
        <v>0.52222222222222225</v>
      </c>
      <c r="D551" t="s">
        <v>16</v>
      </c>
      <c r="E551" s="41"/>
      <c r="F551"/>
      <c r="G551" s="3" cm="1">
        <f t="array" ref="G55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51" s="3" t="str">
        <f>IF(ch_table[[#This Row],[Subject 1]]&lt;&gt;"House rose", "",SUMIF(ch_table[Day], ch_table[[#This Row],[Day]], ch_table[Duration]))</f>
        <v/>
      </c>
      <c r="I551" s="40">
        <f>SUM(INDEX(ch_table[Duration],1):ch_table[[#This Row],[Duration]])</f>
        <v>12.920138888888893</v>
      </c>
      <c r="J551" s="3" cm="1">
        <f t="array" ref="J5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1" s="3" t="str" cm="1">
        <f t="array" ref="K5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1" s="3" t="str">
        <f>IF(ch_table[[#This Row],[Subject 1]]&lt;&gt;"House rose", "",SUMIF(ch_table[Day], ch_table[[#This Row],[Day]], ch_table[AAT]))</f>
        <v/>
      </c>
      <c r="M551" s="38">
        <f>SUM(INDEX(ch_table[AAT],1):ch_table[[#This Row],[AAT]])</f>
        <v>0.73750000000000016</v>
      </c>
    </row>
    <row r="552" spans="1:13" ht="45" x14ac:dyDescent="0.25">
      <c r="A552" s="42">
        <v>37</v>
      </c>
      <c r="B552" s="39">
        <v>44397</v>
      </c>
      <c r="C552" s="37">
        <v>0.52430555555555558</v>
      </c>
      <c r="D552" t="s">
        <v>27</v>
      </c>
      <c r="E552" s="41" t="s">
        <v>326</v>
      </c>
      <c r="F552"/>
      <c r="G552" s="3" cm="1">
        <f t="array" ref="G552">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552" s="3" t="str">
        <f>IF(ch_table[[#This Row],[Subject 1]]&lt;&gt;"House rose", "",SUMIF(ch_table[Day], ch_table[[#This Row],[Day]], ch_table[Duration]))</f>
        <v/>
      </c>
      <c r="I552" s="40">
        <f>SUM(INDEX(ch_table[Duration],1):ch_table[[#This Row],[Duration]])</f>
        <v>12.955555555555559</v>
      </c>
      <c r="J552" s="3" cm="1">
        <f t="array" ref="J5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2" s="3" t="str" cm="1">
        <f t="array" ref="K5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2" s="3" t="str">
        <f>IF(ch_table[[#This Row],[Subject 1]]&lt;&gt;"House rose", "",SUMIF(ch_table[Day], ch_table[[#This Row],[Day]], ch_table[AAT]))</f>
        <v/>
      </c>
      <c r="M552" s="38">
        <f>SUM(INDEX(ch_table[AAT],1):ch_table[[#This Row],[AAT]])</f>
        <v>0.73750000000000016</v>
      </c>
    </row>
    <row r="553" spans="1:13" x14ac:dyDescent="0.25">
      <c r="A553" s="42">
        <v>37</v>
      </c>
      <c r="B553" s="39">
        <v>44397</v>
      </c>
      <c r="C553" s="37">
        <v>0.55972222222222223</v>
      </c>
      <c r="D553" t="s">
        <v>92</v>
      </c>
      <c r="E553" s="41" t="s">
        <v>327</v>
      </c>
      <c r="F553"/>
      <c r="G553" s="3" cm="1">
        <f t="array" ref="G55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53" s="3" t="str">
        <f>IF(ch_table[[#This Row],[Subject 1]]&lt;&gt;"House rose", "",SUMIF(ch_table[Day], ch_table[[#This Row],[Day]], ch_table[Duration]))</f>
        <v/>
      </c>
      <c r="I553" s="40">
        <f>SUM(INDEX(ch_table[Duration],1):ch_table[[#This Row],[Duration]])</f>
        <v>12.956944444444447</v>
      </c>
      <c r="J553" s="3" cm="1">
        <f t="array" ref="J5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3" s="3" t="str" cm="1">
        <f t="array" ref="K5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3" s="3" t="str">
        <f>IF(ch_table[[#This Row],[Subject 1]]&lt;&gt;"House rose", "",SUMIF(ch_table[Day], ch_table[[#This Row],[Day]], ch_table[AAT]))</f>
        <v/>
      </c>
      <c r="M553" s="38">
        <f>SUM(INDEX(ch_table[AAT],1):ch_table[[#This Row],[AAT]])</f>
        <v>0.73750000000000016</v>
      </c>
    </row>
    <row r="554" spans="1:13" x14ac:dyDescent="0.25">
      <c r="A554" s="42">
        <v>37</v>
      </c>
      <c r="B554" s="39">
        <v>44397</v>
      </c>
      <c r="C554" s="37">
        <v>0.56111111111111112</v>
      </c>
      <c r="D554" t="s">
        <v>16</v>
      </c>
      <c r="E554" s="41"/>
      <c r="F554"/>
      <c r="G554" s="3" cm="1">
        <f t="array" ref="G554">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554" s="3" t="str">
        <f>IF(ch_table[[#This Row],[Subject 1]]&lt;&gt;"House rose", "",SUMIF(ch_table[Day], ch_table[[#This Row],[Day]], ch_table[Duration]))</f>
        <v/>
      </c>
      <c r="I554" s="40">
        <f>SUM(INDEX(ch_table[Duration],1):ch_table[[#This Row],[Duration]])</f>
        <v>12.961111111111114</v>
      </c>
      <c r="J554" s="3" cm="1">
        <f t="array" ref="J5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4" s="3" t="str" cm="1">
        <f t="array" ref="K5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4" s="3" t="str">
        <f>IF(ch_table[[#This Row],[Subject 1]]&lt;&gt;"House rose", "",SUMIF(ch_table[Day], ch_table[[#This Row],[Day]], ch_table[AAT]))</f>
        <v/>
      </c>
      <c r="M554" s="38">
        <f>SUM(INDEX(ch_table[AAT],1):ch_table[[#This Row],[AAT]])</f>
        <v>0.73750000000000016</v>
      </c>
    </row>
    <row r="555" spans="1:13" x14ac:dyDescent="0.25">
      <c r="A555" s="42">
        <v>37</v>
      </c>
      <c r="B555" s="39">
        <v>44397</v>
      </c>
      <c r="C555" s="37">
        <v>0.56527777777777777</v>
      </c>
      <c r="D555" t="s">
        <v>230</v>
      </c>
      <c r="E555" s="41" t="s">
        <v>328</v>
      </c>
      <c r="F555"/>
      <c r="G555" s="3" cm="1">
        <f t="array" ref="G55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555" s="3" t="str">
        <f>IF(ch_table[[#This Row],[Subject 1]]&lt;&gt;"House rose", "",SUMIF(ch_table[Day], ch_table[[#This Row],[Day]], ch_table[Duration]))</f>
        <v/>
      </c>
      <c r="I555" s="40">
        <f>SUM(INDEX(ch_table[Duration],1):ch_table[[#This Row],[Duration]])</f>
        <v>12.967361111111114</v>
      </c>
      <c r="J555" s="3" cm="1">
        <f t="array" ref="J5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5" s="3" t="str" cm="1">
        <f t="array" ref="K5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5" s="3" t="str">
        <f>IF(ch_table[[#This Row],[Subject 1]]&lt;&gt;"House rose", "",SUMIF(ch_table[Day], ch_table[[#This Row],[Day]], ch_table[AAT]))</f>
        <v/>
      </c>
      <c r="M555" s="38">
        <f>SUM(INDEX(ch_table[AAT],1):ch_table[[#This Row],[AAT]])</f>
        <v>0.73750000000000016</v>
      </c>
    </row>
    <row r="556" spans="1:13" x14ac:dyDescent="0.25">
      <c r="A556" s="42">
        <v>37</v>
      </c>
      <c r="B556" s="39">
        <v>44397</v>
      </c>
      <c r="C556" s="37">
        <v>0.57152777777777775</v>
      </c>
      <c r="D556" t="s">
        <v>123</v>
      </c>
      <c r="E556" s="41" t="s">
        <v>329</v>
      </c>
      <c r="F556" t="s">
        <v>159</v>
      </c>
      <c r="G556" s="3" cm="1">
        <f t="array" ref="G55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556" s="3" t="str">
        <f>IF(ch_table[[#This Row],[Subject 1]]&lt;&gt;"House rose", "",SUMIF(ch_table[Day], ch_table[[#This Row],[Day]], ch_table[Duration]))</f>
        <v/>
      </c>
      <c r="I556" s="40">
        <f>SUM(INDEX(ch_table[Duration],1):ch_table[[#This Row],[Duration]])</f>
        <v>12.970833333333335</v>
      </c>
      <c r="J556" s="3" cm="1">
        <f t="array" ref="J5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6" s="3" t="str" cm="1">
        <f t="array" ref="K5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6" s="3" t="str">
        <f>IF(ch_table[[#This Row],[Subject 1]]&lt;&gt;"House rose", "",SUMIF(ch_table[Day], ch_table[[#This Row],[Day]], ch_table[AAT]))</f>
        <v/>
      </c>
      <c r="M556" s="38">
        <f>SUM(INDEX(ch_table[AAT],1):ch_table[[#This Row],[AAT]])</f>
        <v>0.73750000000000016</v>
      </c>
    </row>
    <row r="557" spans="1:13" x14ac:dyDescent="0.25">
      <c r="A557" s="42">
        <v>37</v>
      </c>
      <c r="B557" s="39">
        <v>44397</v>
      </c>
      <c r="C557" s="37">
        <v>0.57499999999999996</v>
      </c>
      <c r="D557" t="s">
        <v>133</v>
      </c>
      <c r="E557" s="41" t="s">
        <v>134</v>
      </c>
      <c r="F557"/>
      <c r="G557" s="3" cm="1">
        <f t="array" ref="G55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57" s="3" t="str">
        <f>IF(ch_table[[#This Row],[Subject 1]]&lt;&gt;"House rose", "",SUMIF(ch_table[Day], ch_table[[#This Row],[Day]], ch_table[Duration]))</f>
        <v/>
      </c>
      <c r="I557" s="40">
        <f>SUM(INDEX(ch_table[Duration],1):ch_table[[#This Row],[Duration]])</f>
        <v>12.97152777777778</v>
      </c>
      <c r="J557" s="3" cm="1">
        <f t="array" ref="J5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7" s="3" t="str" cm="1">
        <f t="array" ref="K5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7" s="3" t="str">
        <f>IF(ch_table[[#This Row],[Subject 1]]&lt;&gt;"House rose", "",SUMIF(ch_table[Day], ch_table[[#This Row],[Day]], ch_table[AAT]))</f>
        <v/>
      </c>
      <c r="M557" s="38">
        <f>SUM(INDEX(ch_table[AAT],1):ch_table[[#This Row],[AAT]])</f>
        <v>0.73750000000000016</v>
      </c>
    </row>
    <row r="558" spans="1:13" ht="30" x14ac:dyDescent="0.25">
      <c r="A558" s="42">
        <v>37</v>
      </c>
      <c r="B558" s="39">
        <v>44397</v>
      </c>
      <c r="C558" s="37">
        <v>0.5756944444444444</v>
      </c>
      <c r="D558" t="s">
        <v>123</v>
      </c>
      <c r="E558" s="41" t="s">
        <v>330</v>
      </c>
      <c r="F558" t="s">
        <v>159</v>
      </c>
      <c r="G558" s="3" cm="1">
        <f t="array" ref="G558">IF(MIN(ROW(ch_table[[Day]:[AAT session total (cum.)]]))+ROWS(ch_table[[Day]:[AAT session total (cum.)]])-1=ROW(),"",IF(ch_table[[#This Row],[Subject 1]]="House rose","", IF(INDEX(ch_table[[#All],[Time]],ROW()+1)="","",(IF(INDEX(ch_table[[#All],[Time]],ROW()+1)&lt;ch_table[[#This Row],[Time]],INDEX(ch_table[[#All],[Time]],ROW()+1)+1,INDEX(ch_table[[#All],[Time]],ROW()+1))-ch_table[[#This Row],[Time]]))))</f>
        <v>0.10208333333333341</v>
      </c>
      <c r="H558" s="3" t="str">
        <f>IF(ch_table[[#This Row],[Subject 1]]&lt;&gt;"House rose", "",SUMIF(ch_table[Day], ch_table[[#This Row],[Day]], ch_table[Duration]))</f>
        <v/>
      </c>
      <c r="I558" s="40">
        <f>SUM(INDEX(ch_table[Duration],1):ch_table[[#This Row],[Duration]])</f>
        <v>13.073611111111113</v>
      </c>
      <c r="J558" s="3" cm="1">
        <f t="array" ref="J5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8" s="3" t="str" cm="1">
        <f t="array" ref="K5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8" s="3" t="str">
        <f>IF(ch_table[[#This Row],[Subject 1]]&lt;&gt;"House rose", "",SUMIF(ch_table[Day], ch_table[[#This Row],[Day]], ch_table[AAT]))</f>
        <v/>
      </c>
      <c r="M558" s="38">
        <f>SUM(INDEX(ch_table[AAT],1):ch_table[[#This Row],[AAT]])</f>
        <v>0.73750000000000016</v>
      </c>
    </row>
    <row r="559" spans="1:13" x14ac:dyDescent="0.25">
      <c r="A559" s="42">
        <v>37</v>
      </c>
      <c r="B559" s="39">
        <v>44397</v>
      </c>
      <c r="C559" s="37">
        <v>0.67777777777777781</v>
      </c>
      <c r="D559" t="s">
        <v>133</v>
      </c>
      <c r="E559" s="41" t="s">
        <v>245</v>
      </c>
      <c r="F559"/>
      <c r="G559" s="3" cm="1">
        <f t="array" ref="G55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59" s="3" t="str">
        <f>IF(ch_table[[#This Row],[Subject 1]]&lt;&gt;"House rose", "",SUMIF(ch_table[Day], ch_table[[#This Row],[Day]], ch_table[Duration]))</f>
        <v/>
      </c>
      <c r="I559" s="40">
        <f>SUM(INDEX(ch_table[Duration],1):ch_table[[#This Row],[Duration]])</f>
        <v>13.074305555555558</v>
      </c>
      <c r="J559" s="3" cm="1">
        <f t="array" ref="J5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59" s="3" t="str" cm="1">
        <f t="array" ref="K5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59" s="3" t="str">
        <f>IF(ch_table[[#This Row],[Subject 1]]&lt;&gt;"House rose", "",SUMIF(ch_table[Day], ch_table[[#This Row],[Day]], ch_table[AAT]))</f>
        <v/>
      </c>
      <c r="M559" s="38">
        <f>SUM(INDEX(ch_table[AAT],1):ch_table[[#This Row],[AAT]])</f>
        <v>0.73750000000000016</v>
      </c>
    </row>
    <row r="560" spans="1:13" ht="30" x14ac:dyDescent="0.25">
      <c r="A560" s="42">
        <v>37</v>
      </c>
      <c r="B560" s="39">
        <v>44397</v>
      </c>
      <c r="C560" s="37">
        <v>0.67847222222222225</v>
      </c>
      <c r="D560" t="s">
        <v>123</v>
      </c>
      <c r="E560" s="41" t="s">
        <v>330</v>
      </c>
      <c r="F560" t="s">
        <v>159</v>
      </c>
      <c r="G560" s="3" cm="1">
        <f t="array" ref="G560">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560" s="3" t="str">
        <f>IF(ch_table[[#This Row],[Subject 1]]&lt;&gt;"House rose", "",SUMIF(ch_table[Day], ch_table[[#This Row],[Day]], ch_table[Duration]))</f>
        <v/>
      </c>
      <c r="I560" s="40">
        <f>SUM(INDEX(ch_table[Duration],1):ch_table[[#This Row],[Duration]])</f>
        <v>13.086805555555557</v>
      </c>
      <c r="J560" s="3" cm="1">
        <f t="array" ref="J5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0" s="3" t="str" cm="1">
        <f t="array" ref="K5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0" s="3" t="str">
        <f>IF(ch_table[[#This Row],[Subject 1]]&lt;&gt;"House rose", "",SUMIF(ch_table[Day], ch_table[[#This Row],[Day]], ch_table[AAT]))</f>
        <v/>
      </c>
      <c r="M560" s="38">
        <f>SUM(INDEX(ch_table[AAT],1):ch_table[[#This Row],[AAT]])</f>
        <v>0.73750000000000016</v>
      </c>
    </row>
    <row r="561" spans="1:13" x14ac:dyDescent="0.25">
      <c r="A561" s="42">
        <v>37</v>
      </c>
      <c r="B561" s="39">
        <v>44397</v>
      </c>
      <c r="C561" s="37">
        <v>0.69097222222222221</v>
      </c>
      <c r="D561" t="s">
        <v>133</v>
      </c>
      <c r="E561" s="41" t="s">
        <v>331</v>
      </c>
      <c r="F561"/>
      <c r="G561" s="3" cm="1">
        <f t="array" ref="G56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61" s="3" t="str">
        <f>IF(ch_table[[#This Row],[Subject 1]]&lt;&gt;"House rose", "",SUMIF(ch_table[Day], ch_table[[#This Row],[Day]], ch_table[Duration]))</f>
        <v/>
      </c>
      <c r="I561" s="40">
        <f>SUM(INDEX(ch_table[Duration],1):ch_table[[#This Row],[Duration]])</f>
        <v>13.087500000000002</v>
      </c>
      <c r="J561" s="3" cm="1">
        <f t="array" ref="J5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1" s="3" t="str" cm="1">
        <f t="array" ref="K5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1" s="3" t="str">
        <f>IF(ch_table[[#This Row],[Subject 1]]&lt;&gt;"House rose", "",SUMIF(ch_table[Day], ch_table[[#This Row],[Day]], ch_table[AAT]))</f>
        <v/>
      </c>
      <c r="M561" s="38">
        <f>SUM(INDEX(ch_table[AAT],1):ch_table[[#This Row],[AAT]])</f>
        <v>0.73750000000000016</v>
      </c>
    </row>
    <row r="562" spans="1:13" ht="30" x14ac:dyDescent="0.25">
      <c r="A562" s="42">
        <v>37</v>
      </c>
      <c r="B562" s="39">
        <v>44397</v>
      </c>
      <c r="C562" s="37">
        <v>0.69166666666666665</v>
      </c>
      <c r="D562" t="s">
        <v>123</v>
      </c>
      <c r="E562" s="41" t="s">
        <v>330</v>
      </c>
      <c r="F562" t="s">
        <v>159</v>
      </c>
      <c r="G562" s="3" cm="1">
        <f t="array" ref="G562">IF(MIN(ROW(ch_table[[Day]:[AAT session total (cum.)]]))+ROWS(ch_table[[Day]:[AAT session total (cum.)]])-1=ROW(),"",IF(ch_table[[#This Row],[Subject 1]]="House rose","", IF(INDEX(ch_table[[#All],[Time]],ROW()+1)="","",(IF(INDEX(ch_table[[#All],[Time]],ROW()+1)&lt;ch_table[[#This Row],[Time]],INDEX(ch_table[[#All],[Time]],ROW()+1)+1,INDEX(ch_table[[#All],[Time]],ROW()+1))-ch_table[[#This Row],[Time]]))))</f>
        <v>5.6944444444444464E-2</v>
      </c>
      <c r="H562" s="3" t="str">
        <f>IF(ch_table[[#This Row],[Subject 1]]&lt;&gt;"House rose", "",SUMIF(ch_table[Day], ch_table[[#This Row],[Day]], ch_table[Duration]))</f>
        <v/>
      </c>
      <c r="I562" s="40">
        <f>SUM(INDEX(ch_table[Duration],1):ch_table[[#This Row],[Duration]])</f>
        <v>13.144444444444446</v>
      </c>
      <c r="J562" s="3" cm="1">
        <f t="array" ref="J5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2" s="3" t="str" cm="1">
        <f t="array" ref="K5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2" s="3" t="str">
        <f>IF(ch_table[[#This Row],[Subject 1]]&lt;&gt;"House rose", "",SUMIF(ch_table[Day], ch_table[[#This Row],[Day]], ch_table[AAT]))</f>
        <v/>
      </c>
      <c r="M562" s="38">
        <f>SUM(INDEX(ch_table[AAT],1):ch_table[[#This Row],[AAT]])</f>
        <v>0.73750000000000016</v>
      </c>
    </row>
    <row r="563" spans="1:13" x14ac:dyDescent="0.25">
      <c r="A563" s="42">
        <v>37</v>
      </c>
      <c r="B563" s="39">
        <v>44397</v>
      </c>
      <c r="C563" s="37">
        <v>0.74861111111111112</v>
      </c>
      <c r="D563" t="s">
        <v>133</v>
      </c>
      <c r="E563" s="41" t="s">
        <v>234</v>
      </c>
      <c r="F563"/>
      <c r="G563" s="3" cm="1">
        <f t="array" ref="G56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63" s="3" t="str">
        <f>IF(ch_table[[#This Row],[Subject 1]]&lt;&gt;"House rose", "",SUMIF(ch_table[Day], ch_table[[#This Row],[Day]], ch_table[Duration]))</f>
        <v/>
      </c>
      <c r="I563" s="40">
        <f>SUM(INDEX(ch_table[Duration],1):ch_table[[#This Row],[Duration]])</f>
        <v>13.145138888888891</v>
      </c>
      <c r="J563" s="3" cm="1">
        <f t="array" ref="J5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3" s="3" t="str" cm="1">
        <f t="array" ref="K5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3" s="3" t="str">
        <f>IF(ch_table[[#This Row],[Subject 1]]&lt;&gt;"House rose", "",SUMIF(ch_table[Day], ch_table[[#This Row],[Day]], ch_table[AAT]))</f>
        <v/>
      </c>
      <c r="M563" s="38">
        <f>SUM(INDEX(ch_table[AAT],1):ch_table[[#This Row],[AAT]])</f>
        <v>0.73750000000000016</v>
      </c>
    </row>
    <row r="564" spans="1:13" ht="30" x14ac:dyDescent="0.25">
      <c r="A564" s="42">
        <v>37</v>
      </c>
      <c r="B564" s="39">
        <v>44397</v>
      </c>
      <c r="C564" s="37">
        <v>0.74930555555555556</v>
      </c>
      <c r="D564" t="s">
        <v>123</v>
      </c>
      <c r="E564" s="41" t="s">
        <v>330</v>
      </c>
      <c r="F564" t="s">
        <v>304</v>
      </c>
      <c r="G564" s="3" cm="1">
        <f t="array" ref="G564">IF(MIN(ROW(ch_table[[Day]:[AAT session total (cum.)]]))+ROWS(ch_table[[Day]:[AAT session total (cum.)]])-1=ROW(),"",IF(ch_table[[#This Row],[Subject 1]]="House rose","", IF(INDEX(ch_table[[#All],[Time]],ROW()+1)="","",(IF(INDEX(ch_table[[#All],[Time]],ROW()+1)&lt;ch_table[[#This Row],[Time]],INDEX(ch_table[[#All],[Time]],ROW()+1)+1,INDEX(ch_table[[#All],[Time]],ROW()+1))-ch_table[[#This Row],[Time]]))))</f>
        <v>5.6250000000000022E-2</v>
      </c>
      <c r="H564" s="3" t="str">
        <f>IF(ch_table[[#This Row],[Subject 1]]&lt;&gt;"House rose", "",SUMIF(ch_table[Day], ch_table[[#This Row],[Day]], ch_table[Duration]))</f>
        <v/>
      </c>
      <c r="I564" s="40">
        <f>SUM(INDEX(ch_table[Duration],1):ch_table[[#This Row],[Duration]])</f>
        <v>13.201388888888891</v>
      </c>
      <c r="J564" s="3" cm="1">
        <f t="array" ref="J5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4" s="3" cm="1">
        <f t="array" ref="K5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1.3888888888888951E-2</v>
      </c>
      <c r="L564" s="3" t="str">
        <f>IF(ch_table[[#This Row],[Subject 1]]&lt;&gt;"House rose", "",SUMIF(ch_table[Day], ch_table[[#This Row],[Day]], ch_table[AAT]))</f>
        <v/>
      </c>
      <c r="M564" s="38">
        <f>SUM(INDEX(ch_table[AAT],1):ch_table[[#This Row],[AAT]])</f>
        <v>0.75138888888888911</v>
      </c>
    </row>
    <row r="565" spans="1:13" x14ac:dyDescent="0.25">
      <c r="A565" s="42">
        <v>37</v>
      </c>
      <c r="B565" s="39">
        <v>44397</v>
      </c>
      <c r="C565" s="37">
        <v>0.80555555555555558</v>
      </c>
      <c r="D565" t="s">
        <v>61</v>
      </c>
      <c r="E565" s="41" t="s">
        <v>332</v>
      </c>
      <c r="F565"/>
      <c r="G565" s="3" cm="1">
        <f t="array" ref="G56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65" s="3" t="str">
        <f>IF(ch_table[[#This Row],[Subject 1]]&lt;&gt;"House rose", "",SUMIF(ch_table[Day], ch_table[[#This Row],[Day]], ch_table[Duration]))</f>
        <v/>
      </c>
      <c r="I565" s="40">
        <f>SUM(INDEX(ch_table[Duration],1):ch_table[[#This Row],[Duration]])</f>
        <v>13.202083333333336</v>
      </c>
      <c r="J565" s="3" cm="1">
        <f t="array" ref="J5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5" s="3" cm="1">
        <f t="array" ref="K5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565" s="3" t="str">
        <f>IF(ch_table[[#This Row],[Subject 1]]&lt;&gt;"House rose", "",SUMIF(ch_table[Day], ch_table[[#This Row],[Day]], ch_table[AAT]))</f>
        <v/>
      </c>
      <c r="M565" s="38">
        <f>SUM(INDEX(ch_table[AAT],1):ch_table[[#This Row],[AAT]])</f>
        <v>0.75208333333333355</v>
      </c>
    </row>
    <row r="566" spans="1:13" x14ac:dyDescent="0.25">
      <c r="A566" s="42">
        <v>37</v>
      </c>
      <c r="B566" s="39">
        <v>44397</v>
      </c>
      <c r="C566" s="37">
        <v>0.80625000000000002</v>
      </c>
      <c r="D566" t="s">
        <v>61</v>
      </c>
      <c r="E566" s="41" t="s">
        <v>333</v>
      </c>
      <c r="F566"/>
      <c r="G566" s="3" cm="1">
        <f t="array" ref="G56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66" s="3" t="str">
        <f>IF(ch_table[[#This Row],[Subject 1]]&lt;&gt;"House rose", "",SUMIF(ch_table[Day], ch_table[[#This Row],[Day]], ch_table[Duration]))</f>
        <v/>
      </c>
      <c r="I566" s="40">
        <f>SUM(INDEX(ch_table[Duration],1):ch_table[[#This Row],[Duration]])</f>
        <v>13.203472222222224</v>
      </c>
      <c r="J566" s="3" cm="1">
        <f t="array" ref="J5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6" s="3" cm="1">
        <f t="array" ref="K5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566" s="3" t="str">
        <f>IF(ch_table[[#This Row],[Subject 1]]&lt;&gt;"House rose", "",SUMIF(ch_table[Day], ch_table[[#This Row],[Day]], ch_table[AAT]))</f>
        <v/>
      </c>
      <c r="M566" s="38">
        <f>SUM(INDEX(ch_table[AAT],1):ch_table[[#This Row],[AAT]])</f>
        <v>0.75347222222222243</v>
      </c>
    </row>
    <row r="567" spans="1:13" ht="30" x14ac:dyDescent="0.25">
      <c r="A567" s="42">
        <v>37</v>
      </c>
      <c r="B567" s="39">
        <v>44367</v>
      </c>
      <c r="C567" s="37">
        <v>0.80763888888888891</v>
      </c>
      <c r="D567" t="s">
        <v>21</v>
      </c>
      <c r="E567" s="41" t="s">
        <v>334</v>
      </c>
      <c r="F567"/>
      <c r="G567" s="3" cm="1">
        <f t="array" ref="G567">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567" s="3" t="str">
        <f>IF(ch_table[[#This Row],[Subject 1]]&lt;&gt;"House rose", "",SUMIF(ch_table[Day], ch_table[[#This Row],[Day]], ch_table[Duration]))</f>
        <v/>
      </c>
      <c r="I567" s="40">
        <f>SUM(INDEX(ch_table[Duration],1):ch_table[[#This Row],[Duration]])</f>
        <v>13.22152777777778</v>
      </c>
      <c r="J567" s="3" cm="1">
        <f t="array" ref="J5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7" s="3" cm="1">
        <f t="array" ref="K5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567" s="3" t="str">
        <f>IF(ch_table[[#This Row],[Subject 1]]&lt;&gt;"House rose", "",SUMIF(ch_table[Day], ch_table[[#This Row],[Day]], ch_table[AAT]))</f>
        <v/>
      </c>
      <c r="M567" s="38">
        <f>SUM(INDEX(ch_table[AAT],1):ch_table[[#This Row],[AAT]])</f>
        <v>0.77152777777777792</v>
      </c>
    </row>
    <row r="568" spans="1:13" x14ac:dyDescent="0.25">
      <c r="A568" s="42">
        <v>37</v>
      </c>
      <c r="B568" s="39">
        <v>44367</v>
      </c>
      <c r="C568" s="37">
        <v>0.8256944444444444</v>
      </c>
      <c r="D568" t="s">
        <v>23</v>
      </c>
      <c r="E568" s="41"/>
      <c r="F568"/>
      <c r="G568" s="3" t="str" cm="1">
        <f t="array" ref="G568">IF(MIN(ROW(ch_table[[Day]:[AAT session total (cum.)]]))+ROWS(ch_table[[Day]:[AAT session total (cum.)]])-1=ROW(),"",IF(ch_table[[#This Row],[Subject 1]]="House rose","", IF(INDEX(ch_table[[#All],[Time]],ROW()+1)="","",(IF(INDEX(ch_table[[#All],[Time]],ROW()+1)&lt;ch_table[[#This Row],[Time]],INDEX(ch_table[[#All],[Time]],ROW()+1)+1,INDEX(ch_table[[#All],[Time]],ROW()+1))-ch_table[[#This Row],[Time]]))))</f>
        <v/>
      </c>
      <c r="H568" s="3">
        <f>IF(ch_table[[#This Row],[Subject 1]]&lt;&gt;"House rose", "",SUMIF(ch_table[Day], ch_table[[#This Row],[Day]], ch_table[Duration]))</f>
        <v>0.34652777777777771</v>
      </c>
      <c r="I568" s="40">
        <f>SUM(INDEX(ch_table[Duration],1):ch_table[[#This Row],[Duration]])</f>
        <v>13.22152777777778</v>
      </c>
      <c r="J568" s="3" cm="1">
        <f t="array" ref="J5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8" s="3" t="str" cm="1">
        <f t="array" ref="K5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8" s="3">
        <f>IF(ch_table[[#This Row],[Subject 1]]&lt;&gt;"House rose", "",SUMIF(ch_table[Day], ch_table[[#This Row],[Day]], ch_table[AAT]))</f>
        <v>3.4027777777777768E-2</v>
      </c>
      <c r="M568" s="38">
        <f>SUM(INDEX(ch_table[AAT],1):ch_table[[#This Row],[AAT]])</f>
        <v>0.77152777777777792</v>
      </c>
    </row>
    <row r="569" spans="1:13" x14ac:dyDescent="0.25">
      <c r="A569" s="42">
        <v>38</v>
      </c>
      <c r="B569" s="39">
        <v>44398</v>
      </c>
      <c r="C569" s="37">
        <v>0.47916666666666669</v>
      </c>
      <c r="D569" t="s">
        <v>24</v>
      </c>
      <c r="E569" s="41"/>
      <c r="F569"/>
      <c r="G569" s="3" cm="1">
        <f t="array" ref="G56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69" s="3" t="str">
        <f>IF(ch_table[[#This Row],[Subject 1]]&lt;&gt;"House rose", "",SUMIF(ch_table[Day], ch_table[[#This Row],[Day]], ch_table[Duration]))</f>
        <v/>
      </c>
      <c r="I569" s="40">
        <f>SUM(INDEX(ch_table[Duration],1):ch_table[[#This Row],[Duration]])</f>
        <v>13.223611111111113</v>
      </c>
      <c r="J569" s="3" cm="1">
        <f t="array" ref="J5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69" s="3" t="str" cm="1">
        <f t="array" ref="K5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69" s="3" t="str">
        <f>IF(ch_table[[#This Row],[Subject 1]]&lt;&gt;"House rose", "",SUMIF(ch_table[Day], ch_table[[#This Row],[Day]], ch_table[AAT]))</f>
        <v/>
      </c>
      <c r="M569" s="38">
        <f>SUM(INDEX(ch_table[AAT],1):ch_table[[#This Row],[AAT]])</f>
        <v>0.77152777777777792</v>
      </c>
    </row>
    <row r="570" spans="1:13" x14ac:dyDescent="0.25">
      <c r="A570" s="42">
        <v>38</v>
      </c>
      <c r="B570" s="39">
        <v>44398</v>
      </c>
      <c r="C570" s="37">
        <v>0.48125000000000001</v>
      </c>
      <c r="D570" t="s">
        <v>17</v>
      </c>
      <c r="E570" s="41" t="s">
        <v>297</v>
      </c>
      <c r="F570" t="s">
        <v>15</v>
      </c>
      <c r="G570" s="3" cm="1">
        <f t="array" ref="G570">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570" s="3" t="str">
        <f>IF(ch_table[[#This Row],[Subject 1]]&lt;&gt;"House rose", "",SUMIF(ch_table[Day], ch_table[[#This Row],[Day]], ch_table[Duration]))</f>
        <v/>
      </c>
      <c r="I570" s="40">
        <f>SUM(INDEX(ch_table[Duration],1):ch_table[[#This Row],[Duration]])</f>
        <v>13.224305555555558</v>
      </c>
      <c r="J570" s="3" cm="1">
        <f t="array" ref="J5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0" s="3" t="str" cm="1">
        <f t="array" ref="K5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0" s="3" t="str">
        <f>IF(ch_table[[#This Row],[Subject 1]]&lt;&gt;"House rose", "",SUMIF(ch_table[Day], ch_table[[#This Row],[Day]], ch_table[AAT]))</f>
        <v/>
      </c>
      <c r="M570" s="38">
        <f>SUM(INDEX(ch_table[AAT],1):ch_table[[#This Row],[AAT]])</f>
        <v>0.77152777777777792</v>
      </c>
    </row>
    <row r="571" spans="1:13" x14ac:dyDescent="0.25">
      <c r="A571" s="42">
        <v>38</v>
      </c>
      <c r="B571" s="39">
        <v>44398</v>
      </c>
      <c r="C571" s="37">
        <v>0.48194444444444451</v>
      </c>
      <c r="D571" t="s">
        <v>44</v>
      </c>
      <c r="E571" s="41" t="s">
        <v>335</v>
      </c>
      <c r="F571"/>
      <c r="G571" s="3" cm="1">
        <f t="array" ref="G57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571" s="3" t="str">
        <f>IF(ch_table[[#This Row],[Subject 1]]&lt;&gt;"House rose", "",SUMIF(ch_table[Day], ch_table[[#This Row],[Day]], ch_table[Duration]))</f>
        <v/>
      </c>
      <c r="I571" s="40">
        <f>SUM(INDEX(ch_table[Duration],1):ch_table[[#This Row],[Duration]])</f>
        <v>13.241666666666669</v>
      </c>
      <c r="J571" s="3" cm="1">
        <f t="array" ref="J5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1" s="3" t="str" cm="1">
        <f t="array" ref="K5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1" s="3" t="str">
        <f>IF(ch_table[[#This Row],[Subject 1]]&lt;&gt;"House rose", "",SUMIF(ch_table[Day], ch_table[[#This Row],[Day]], ch_table[AAT]))</f>
        <v/>
      </c>
      <c r="M571" s="38">
        <f>SUM(INDEX(ch_table[AAT],1):ch_table[[#This Row],[AAT]])</f>
        <v>0.77152777777777792</v>
      </c>
    </row>
    <row r="572" spans="1:13" x14ac:dyDescent="0.25">
      <c r="A572" s="42">
        <v>38</v>
      </c>
      <c r="B572" s="39">
        <v>44398</v>
      </c>
      <c r="C572" s="37">
        <v>0.49930555555555561</v>
      </c>
      <c r="D572" t="s">
        <v>17</v>
      </c>
      <c r="E572" s="41" t="s">
        <v>336</v>
      </c>
      <c r="F572" t="s">
        <v>15</v>
      </c>
      <c r="G572" s="3" cm="1">
        <f t="array" ref="G572">IF(MIN(ROW(ch_table[[Day]:[AAT session total (cum.)]]))+ROWS(ch_table[[Day]:[AAT session total (cum.)]])-1=ROW(),"",IF(ch_table[[#This Row],[Subject 1]]="House rose","", IF(INDEX(ch_table[[#All],[Time]],ROW()+1)="","",(IF(INDEX(ch_table[[#All],[Time]],ROW()+1)&lt;ch_table[[#This Row],[Time]],INDEX(ch_table[[#All],[Time]],ROW()+1)+1,INDEX(ch_table[[#All],[Time]],ROW()+1))-ch_table[[#This Row],[Time]]))))</f>
        <v>1.3888888888888284E-3</v>
      </c>
      <c r="H572" s="3" t="str">
        <f>IF(ch_table[[#This Row],[Subject 1]]&lt;&gt;"House rose", "",SUMIF(ch_table[Day], ch_table[[#This Row],[Day]], ch_table[Duration]))</f>
        <v/>
      </c>
      <c r="I572" s="40">
        <f>SUM(INDEX(ch_table[Duration],1):ch_table[[#This Row],[Duration]])</f>
        <v>13.243055555555557</v>
      </c>
      <c r="J572" s="3" cm="1">
        <f t="array" ref="J5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2" s="3" t="str" cm="1">
        <f t="array" ref="K5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2" s="3" t="str">
        <f>IF(ch_table[[#This Row],[Subject 1]]&lt;&gt;"House rose", "",SUMIF(ch_table[Day], ch_table[[#This Row],[Day]], ch_table[AAT]))</f>
        <v/>
      </c>
      <c r="M572" s="38">
        <f>SUM(INDEX(ch_table[AAT],1):ch_table[[#This Row],[AAT]])</f>
        <v>0.77152777777777792</v>
      </c>
    </row>
    <row r="573" spans="1:13" x14ac:dyDescent="0.25">
      <c r="A573" s="42">
        <v>38</v>
      </c>
      <c r="B573" s="39">
        <v>44398</v>
      </c>
      <c r="C573" s="37">
        <v>0.50069444444444444</v>
      </c>
      <c r="D573" t="s">
        <v>44</v>
      </c>
      <c r="E573" s="41" t="s">
        <v>65</v>
      </c>
      <c r="F573"/>
      <c r="G573" s="3" cm="1">
        <f t="array" ref="G573">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573" s="3" t="str">
        <f>IF(ch_table[[#This Row],[Subject 1]]&lt;&gt;"House rose", "",SUMIF(ch_table[Day], ch_table[[#This Row],[Day]], ch_table[Duration]))</f>
        <v/>
      </c>
      <c r="I573" s="40">
        <f>SUM(INDEX(ch_table[Duration],1):ch_table[[#This Row],[Duration]])</f>
        <v>13.27638888888889</v>
      </c>
      <c r="J573" s="3" cm="1">
        <f t="array" ref="J5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3" s="3" t="str" cm="1">
        <f t="array" ref="K5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3" s="3" t="str">
        <f>IF(ch_table[[#This Row],[Subject 1]]&lt;&gt;"House rose", "",SUMIF(ch_table[Day], ch_table[[#This Row],[Day]], ch_table[AAT]))</f>
        <v/>
      </c>
      <c r="M573" s="38">
        <f>SUM(INDEX(ch_table[AAT],1):ch_table[[#This Row],[AAT]])</f>
        <v>0.77152777777777792</v>
      </c>
    </row>
    <row r="574" spans="1:13" x14ac:dyDescent="0.25">
      <c r="A574" s="42">
        <v>38</v>
      </c>
      <c r="B574" s="39">
        <v>44398</v>
      </c>
      <c r="C574" s="37">
        <v>0.53402777777777777</v>
      </c>
      <c r="D574" t="s">
        <v>16</v>
      </c>
      <c r="E574" s="41"/>
      <c r="F574"/>
      <c r="G574" s="3" cm="1">
        <f t="array" ref="G5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74" s="3" t="str">
        <f>IF(ch_table[[#This Row],[Subject 1]]&lt;&gt;"House rose", "",SUMIF(ch_table[Day], ch_table[[#This Row],[Day]], ch_table[Duration]))</f>
        <v/>
      </c>
      <c r="I574" s="40">
        <f>SUM(INDEX(ch_table[Duration],1):ch_table[[#This Row],[Duration]])</f>
        <v>13.279166666666669</v>
      </c>
      <c r="J574" s="3" cm="1">
        <f t="array" ref="J5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4" s="3" t="str" cm="1">
        <f t="array" ref="K5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4" s="3" t="str">
        <f>IF(ch_table[[#This Row],[Subject 1]]&lt;&gt;"House rose", "",SUMIF(ch_table[Day], ch_table[[#This Row],[Day]], ch_table[AAT]))</f>
        <v/>
      </c>
      <c r="M574" s="38">
        <f>SUM(INDEX(ch_table[AAT],1):ch_table[[#This Row],[AAT]])</f>
        <v>0.77152777777777792</v>
      </c>
    </row>
    <row r="575" spans="1:13" ht="30" x14ac:dyDescent="0.25">
      <c r="A575" s="42">
        <v>38</v>
      </c>
      <c r="B575" s="39">
        <v>44398</v>
      </c>
      <c r="C575" s="37">
        <v>0.53680555555555554</v>
      </c>
      <c r="D575" t="s">
        <v>29</v>
      </c>
      <c r="E575" s="41" t="s">
        <v>337</v>
      </c>
      <c r="F575"/>
      <c r="G575" s="3" cm="1">
        <f t="array" ref="G575">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575" s="3" t="str">
        <f>IF(ch_table[[#This Row],[Subject 1]]&lt;&gt;"House rose", "",SUMIF(ch_table[Day], ch_table[[#This Row],[Day]], ch_table[Duration]))</f>
        <v/>
      </c>
      <c r="I575" s="40">
        <f>SUM(INDEX(ch_table[Duration],1):ch_table[[#This Row],[Duration]])</f>
        <v>13.318750000000001</v>
      </c>
      <c r="J575" s="3" cm="1">
        <f t="array" ref="J5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5" s="3" t="str" cm="1">
        <f t="array" ref="K5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5" s="3" t="str">
        <f>IF(ch_table[[#This Row],[Subject 1]]&lt;&gt;"House rose", "",SUMIF(ch_table[Day], ch_table[[#This Row],[Day]], ch_table[AAT]))</f>
        <v/>
      </c>
      <c r="M575" s="38">
        <f>SUM(INDEX(ch_table[AAT],1):ch_table[[#This Row],[AAT]])</f>
        <v>0.77152777777777792</v>
      </c>
    </row>
    <row r="576" spans="1:13" x14ac:dyDescent="0.25">
      <c r="A576" s="42">
        <v>38</v>
      </c>
      <c r="B576" s="39">
        <v>44398</v>
      </c>
      <c r="C576" s="37">
        <v>0.57638888888888884</v>
      </c>
      <c r="D576" t="s">
        <v>16</v>
      </c>
      <c r="E576" s="41"/>
      <c r="F576"/>
      <c r="G576" s="3" cm="1">
        <f t="array" ref="G576">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576" s="3" t="str">
        <f>IF(ch_table[[#This Row],[Subject 1]]&lt;&gt;"House rose", "",SUMIF(ch_table[Day], ch_table[[#This Row],[Day]], ch_table[Duration]))</f>
        <v/>
      </c>
      <c r="I576" s="40">
        <f>SUM(INDEX(ch_table[Duration],1):ch_table[[#This Row],[Duration]])</f>
        <v>13.32152777777778</v>
      </c>
      <c r="J576" s="3" cm="1">
        <f t="array" ref="J5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6" s="3" t="str" cm="1">
        <f t="array" ref="K5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6" s="3" t="str">
        <f>IF(ch_table[[#This Row],[Subject 1]]&lt;&gt;"House rose", "",SUMIF(ch_table[Day], ch_table[[#This Row],[Day]], ch_table[AAT]))</f>
        <v/>
      </c>
      <c r="M576" s="38">
        <f>SUM(INDEX(ch_table[AAT],1):ch_table[[#This Row],[AAT]])</f>
        <v>0.77152777777777792</v>
      </c>
    </row>
    <row r="577" spans="1:13" x14ac:dyDescent="0.25">
      <c r="A577" s="42">
        <v>38</v>
      </c>
      <c r="B577" s="39">
        <v>44398</v>
      </c>
      <c r="C577" s="37">
        <v>0.57916666666666672</v>
      </c>
      <c r="D577" t="s">
        <v>29</v>
      </c>
      <c r="E577" s="41" t="s">
        <v>338</v>
      </c>
      <c r="F577"/>
      <c r="G577" s="3" cm="1">
        <f t="array" ref="G577">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577" s="3" t="str">
        <f>IF(ch_table[[#This Row],[Subject 1]]&lt;&gt;"House rose", "",SUMIF(ch_table[Day], ch_table[[#This Row],[Day]], ch_table[Duration]))</f>
        <v/>
      </c>
      <c r="I577" s="40">
        <f>SUM(INDEX(ch_table[Duration],1):ch_table[[#This Row],[Duration]])</f>
        <v>13.359027777777779</v>
      </c>
      <c r="J577" s="3" cm="1">
        <f t="array" ref="J5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7" s="3" t="str" cm="1">
        <f t="array" ref="K5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7" s="3" t="str">
        <f>IF(ch_table[[#This Row],[Subject 1]]&lt;&gt;"House rose", "",SUMIF(ch_table[Day], ch_table[[#This Row],[Day]], ch_table[AAT]))</f>
        <v/>
      </c>
      <c r="M577" s="38">
        <f>SUM(INDEX(ch_table[AAT],1):ch_table[[#This Row],[AAT]])</f>
        <v>0.77152777777777792</v>
      </c>
    </row>
    <row r="578" spans="1:13" ht="30" x14ac:dyDescent="0.25">
      <c r="A578" s="42">
        <v>38</v>
      </c>
      <c r="B578" s="39">
        <v>44398</v>
      </c>
      <c r="C578" s="37">
        <v>0.6166666666666667</v>
      </c>
      <c r="D578" t="s">
        <v>92</v>
      </c>
      <c r="E578" s="41" t="s">
        <v>339</v>
      </c>
      <c r="F578"/>
      <c r="G578" s="3" cm="1">
        <f t="array" ref="G578">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578" s="3" t="str">
        <f>IF(ch_table[[#This Row],[Subject 1]]&lt;&gt;"House rose", "",SUMIF(ch_table[Day], ch_table[[#This Row],[Day]], ch_table[Duration]))</f>
        <v/>
      </c>
      <c r="I578" s="40">
        <f>SUM(INDEX(ch_table[Duration],1):ch_table[[#This Row],[Duration]])</f>
        <v>13.364583333333336</v>
      </c>
      <c r="J578" s="3" cm="1">
        <f t="array" ref="J5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8" s="3" t="str" cm="1">
        <f t="array" ref="K5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8" s="3" t="str">
        <f>IF(ch_table[[#This Row],[Subject 1]]&lt;&gt;"House rose", "",SUMIF(ch_table[Day], ch_table[[#This Row],[Day]], ch_table[AAT]))</f>
        <v/>
      </c>
      <c r="M578" s="38">
        <f>SUM(INDEX(ch_table[AAT],1):ch_table[[#This Row],[AAT]])</f>
        <v>0.77152777777777792</v>
      </c>
    </row>
    <row r="579" spans="1:13" ht="45" x14ac:dyDescent="0.25">
      <c r="A579" s="42">
        <v>38</v>
      </c>
      <c r="B579" s="39">
        <v>44398</v>
      </c>
      <c r="C579" s="37">
        <v>0.62222222222222223</v>
      </c>
      <c r="D579" t="s">
        <v>230</v>
      </c>
      <c r="E579" s="41" t="s">
        <v>340</v>
      </c>
      <c r="F579"/>
      <c r="G579" s="3" cm="1">
        <f t="array" ref="G579">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579" s="3" t="str">
        <f>IF(ch_table[[#This Row],[Subject 1]]&lt;&gt;"House rose", "",SUMIF(ch_table[Day], ch_table[[#This Row],[Day]], ch_table[Duration]))</f>
        <v/>
      </c>
      <c r="I579" s="40">
        <f>SUM(INDEX(ch_table[Duration],1):ch_table[[#This Row],[Duration]])</f>
        <v>13.372222222222225</v>
      </c>
      <c r="J579" s="3" cm="1">
        <f t="array" ref="J5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79" s="3" t="str" cm="1">
        <f t="array" ref="K5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79" s="3" t="str">
        <f>IF(ch_table[[#This Row],[Subject 1]]&lt;&gt;"House rose", "",SUMIF(ch_table[Day], ch_table[[#This Row],[Day]], ch_table[AAT]))</f>
        <v/>
      </c>
      <c r="M579" s="38">
        <f>SUM(INDEX(ch_table[AAT],1):ch_table[[#This Row],[AAT]])</f>
        <v>0.77152777777777792</v>
      </c>
    </row>
    <row r="580" spans="1:13" x14ac:dyDescent="0.25">
      <c r="A580" s="42">
        <v>38</v>
      </c>
      <c r="B580" s="39">
        <v>44398</v>
      </c>
      <c r="C580" s="37">
        <v>0.62986111111111109</v>
      </c>
      <c r="D580" t="s">
        <v>123</v>
      </c>
      <c r="E580" s="41" t="s">
        <v>341</v>
      </c>
      <c r="F580" t="s">
        <v>159</v>
      </c>
      <c r="G580" s="3" cm="1">
        <f t="array" ref="G580">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580" s="3" t="str">
        <f>IF(ch_table[[#This Row],[Subject 1]]&lt;&gt;"House rose", "",SUMIF(ch_table[Day], ch_table[[#This Row],[Day]], ch_table[Duration]))</f>
        <v/>
      </c>
      <c r="I580" s="40">
        <f>SUM(INDEX(ch_table[Duration],1):ch_table[[#This Row],[Duration]])</f>
        <v>13.40277777777778</v>
      </c>
      <c r="J580" s="3" cm="1">
        <f t="array" ref="J5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0" s="3" t="str" cm="1">
        <f t="array" ref="K5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0" s="3" t="str">
        <f>IF(ch_table[[#This Row],[Subject 1]]&lt;&gt;"House rose", "",SUMIF(ch_table[Day], ch_table[[#This Row],[Day]], ch_table[AAT]))</f>
        <v/>
      </c>
      <c r="M580" s="38">
        <f>SUM(INDEX(ch_table[AAT],1):ch_table[[#This Row],[AAT]])</f>
        <v>0.77152777777777792</v>
      </c>
    </row>
    <row r="581" spans="1:13" x14ac:dyDescent="0.25">
      <c r="A581" s="42">
        <v>38</v>
      </c>
      <c r="B581" s="39">
        <v>44398</v>
      </c>
      <c r="C581" s="37">
        <v>0.66041666666666665</v>
      </c>
      <c r="D581" t="s">
        <v>133</v>
      </c>
      <c r="E581" s="41" t="s">
        <v>146</v>
      </c>
      <c r="F581"/>
      <c r="G581" s="3" cm="1">
        <f t="array" ref="G58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81" s="3" t="str">
        <f>IF(ch_table[[#This Row],[Subject 1]]&lt;&gt;"House rose", "",SUMIF(ch_table[Day], ch_table[[#This Row],[Day]], ch_table[Duration]))</f>
        <v/>
      </c>
      <c r="I581" s="40">
        <f>SUM(INDEX(ch_table[Duration],1):ch_table[[#This Row],[Duration]])</f>
        <v>13.403472222222225</v>
      </c>
      <c r="J581" s="3" cm="1">
        <f t="array" ref="J5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1" s="3" t="str" cm="1">
        <f t="array" ref="K5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1" s="3" t="str">
        <f>IF(ch_table[[#This Row],[Subject 1]]&lt;&gt;"House rose", "",SUMIF(ch_table[Day], ch_table[[#This Row],[Day]], ch_table[AAT]))</f>
        <v/>
      </c>
      <c r="M581" s="38">
        <f>SUM(INDEX(ch_table[AAT],1):ch_table[[#This Row],[AAT]])</f>
        <v>0.77152777777777792</v>
      </c>
    </row>
    <row r="582" spans="1:13" x14ac:dyDescent="0.25">
      <c r="A582" s="42">
        <v>38</v>
      </c>
      <c r="B582" s="39">
        <v>44398</v>
      </c>
      <c r="C582" s="37">
        <v>0.66111111111111109</v>
      </c>
      <c r="D582" t="s">
        <v>123</v>
      </c>
      <c r="E582" s="41" t="s">
        <v>342</v>
      </c>
      <c r="F582" t="s">
        <v>343</v>
      </c>
      <c r="G582" s="3" cm="1">
        <f t="array" ref="G582">IF(MIN(ROW(ch_table[[Day]:[AAT session total (cum.)]]))+ROWS(ch_table[[Day]:[AAT session total (cum.)]])-1=ROW(),"",IF(ch_table[[#This Row],[Subject 1]]="House rose","", IF(INDEX(ch_table[[#All],[Time]],ROW()+1)="","",(IF(INDEX(ch_table[[#All],[Time]],ROW()+1)&lt;ch_table[[#This Row],[Time]],INDEX(ch_table[[#All],[Time]],ROW()+1)+1,INDEX(ch_table[[#All],[Time]],ROW()+1))-ch_table[[#This Row],[Time]]))))</f>
        <v>0.13055555555555554</v>
      </c>
      <c r="H582" s="3" t="str">
        <f>IF(ch_table[[#This Row],[Subject 1]]&lt;&gt;"House rose", "",SUMIF(ch_table[Day], ch_table[[#This Row],[Day]], ch_table[Duration]))</f>
        <v/>
      </c>
      <c r="I582" s="40">
        <f>SUM(INDEX(ch_table[Duration],1):ch_table[[#This Row],[Duration]])</f>
        <v>13.53402777777778</v>
      </c>
      <c r="J582" s="3" cm="1">
        <f t="array" ref="J5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2" s="3" t="str" cm="1">
        <f t="array" ref="K5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82" s="3" t="str">
        <f>IF(ch_table[[#This Row],[Subject 1]]&lt;&gt;"House rose", "",SUMIF(ch_table[Day], ch_table[[#This Row],[Day]], ch_table[AAT]))</f>
        <v/>
      </c>
      <c r="M582" s="38">
        <f>SUM(INDEX(ch_table[AAT],1):ch_table[[#This Row],[AAT]])</f>
        <v>0.77152777777777792</v>
      </c>
    </row>
    <row r="583" spans="1:13" x14ac:dyDescent="0.25">
      <c r="A583" s="42">
        <v>38</v>
      </c>
      <c r="B583" s="39">
        <v>44398</v>
      </c>
      <c r="C583" s="37">
        <v>0.79166666666666663</v>
      </c>
      <c r="D583" t="s">
        <v>16</v>
      </c>
      <c r="E583" s="41"/>
      <c r="F583"/>
      <c r="G583" s="3" cm="1">
        <f t="array" ref="G58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83" s="3" t="str">
        <f>IF(ch_table[[#This Row],[Subject 1]]&lt;&gt;"House rose", "",SUMIF(ch_table[Day], ch_table[[#This Row],[Day]], ch_table[Duration]))</f>
        <v/>
      </c>
      <c r="I583" s="40">
        <f>SUM(INDEX(ch_table[Duration],1):ch_table[[#This Row],[Duration]])</f>
        <v>13.536111111111113</v>
      </c>
      <c r="J583" s="3" cm="1">
        <f t="array" ref="J5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3" s="3" cm="1">
        <f t="array" ref="K5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583" s="3" t="str">
        <f>IF(ch_table[[#This Row],[Subject 1]]&lt;&gt;"House rose", "",SUMIF(ch_table[Day], ch_table[[#This Row],[Day]], ch_table[AAT]))</f>
        <v/>
      </c>
      <c r="M583" s="38">
        <f>SUM(INDEX(ch_table[AAT],1):ch_table[[#This Row],[AAT]])</f>
        <v>0.77361111111111125</v>
      </c>
    </row>
    <row r="584" spans="1:13" ht="45" x14ac:dyDescent="0.25">
      <c r="A584" s="42">
        <v>38</v>
      </c>
      <c r="B584" s="39">
        <v>44398</v>
      </c>
      <c r="C584" s="37">
        <v>0.79374999999999996</v>
      </c>
      <c r="D584" t="s">
        <v>29</v>
      </c>
      <c r="E584" s="41" t="s">
        <v>344</v>
      </c>
      <c r="F584"/>
      <c r="G584" s="3" cm="1">
        <f t="array" ref="G584">IF(MIN(ROW(ch_table[[Day]:[AAT session total (cum.)]]))+ROWS(ch_table[[Day]:[AAT session total (cum.)]])-1=ROW(),"",IF(ch_table[[#This Row],[Subject 1]]="House rose","", IF(INDEX(ch_table[[#All],[Time]],ROW()+1)="","",(IF(INDEX(ch_table[[#All],[Time]],ROW()+1)&lt;ch_table[[#This Row],[Time]],INDEX(ch_table[[#All],[Time]],ROW()+1)+1,INDEX(ch_table[[#All],[Time]],ROW()+1))-ch_table[[#This Row],[Time]]))))</f>
        <v>4.1666666666666741E-2</v>
      </c>
      <c r="H584" s="3" t="str">
        <f>IF(ch_table[[#This Row],[Subject 1]]&lt;&gt;"House rose", "",SUMIF(ch_table[Day], ch_table[[#This Row],[Day]], ch_table[Duration]))</f>
        <v/>
      </c>
      <c r="I584" s="40">
        <f>SUM(INDEX(ch_table[Duration],1):ch_table[[#This Row],[Duration]])</f>
        <v>13.577777777777779</v>
      </c>
      <c r="J584" s="3" cm="1">
        <f t="array" ref="J5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4" s="3" cm="1">
        <f t="array" ref="K5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4.1666666666666741E-2</v>
      </c>
      <c r="L584" s="3" t="str">
        <f>IF(ch_table[[#This Row],[Subject 1]]&lt;&gt;"House rose", "",SUMIF(ch_table[Day], ch_table[[#This Row],[Day]], ch_table[AAT]))</f>
        <v/>
      </c>
      <c r="M584" s="38">
        <f>SUM(INDEX(ch_table[AAT],1):ch_table[[#This Row],[AAT]])</f>
        <v>0.81527777777777799</v>
      </c>
    </row>
    <row r="585" spans="1:13" x14ac:dyDescent="0.25">
      <c r="A585" s="42">
        <v>38</v>
      </c>
      <c r="B585" s="39">
        <v>44398</v>
      </c>
      <c r="C585" s="37">
        <v>0.8354166666666667</v>
      </c>
      <c r="D585" t="s">
        <v>16</v>
      </c>
      <c r="E585" s="41"/>
      <c r="F585"/>
      <c r="G585" s="3" cm="1">
        <f t="array" ref="G58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85" s="3" t="str">
        <f>IF(ch_table[[#This Row],[Subject 1]]&lt;&gt;"House rose", "",SUMIF(ch_table[Day], ch_table[[#This Row],[Day]], ch_table[Duration]))</f>
        <v/>
      </c>
      <c r="I585" s="40">
        <f>SUM(INDEX(ch_table[Duration],1):ch_table[[#This Row],[Duration]])</f>
        <v>13.579861111111112</v>
      </c>
      <c r="J585" s="3" cm="1">
        <f t="array" ref="J5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5" s="3" cm="1">
        <f t="array" ref="K5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585" s="3" t="str">
        <f>IF(ch_table[[#This Row],[Subject 1]]&lt;&gt;"House rose", "",SUMIF(ch_table[Day], ch_table[[#This Row],[Day]], ch_table[AAT]))</f>
        <v/>
      </c>
      <c r="M585" s="38">
        <f>SUM(INDEX(ch_table[AAT],1):ch_table[[#This Row],[AAT]])</f>
        <v>0.81736111111111132</v>
      </c>
    </row>
    <row r="586" spans="1:13" ht="30" x14ac:dyDescent="0.25">
      <c r="A586" s="42">
        <v>38</v>
      </c>
      <c r="B586" s="39">
        <v>44398</v>
      </c>
      <c r="C586" s="37">
        <v>0.83750000000000002</v>
      </c>
      <c r="D586" t="s">
        <v>61</v>
      </c>
      <c r="E586" s="41" t="s">
        <v>345</v>
      </c>
      <c r="F586"/>
      <c r="G586" s="3" cm="1">
        <f t="array" ref="G58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586" s="3" t="str">
        <f>IF(ch_table[[#This Row],[Subject 1]]&lt;&gt;"House rose", "",SUMIF(ch_table[Day], ch_table[[#This Row],[Day]], ch_table[Duration]))</f>
        <v/>
      </c>
      <c r="I586" s="40">
        <f>SUM(INDEX(ch_table[Duration],1):ch_table[[#This Row],[Duration]])</f>
        <v>13.580555555555557</v>
      </c>
      <c r="J586" s="3" cm="1">
        <f t="array" ref="J5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6" s="3" cm="1">
        <f t="array" ref="K5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586" s="3" t="str">
        <f>IF(ch_table[[#This Row],[Subject 1]]&lt;&gt;"House rose", "",SUMIF(ch_table[Day], ch_table[[#This Row],[Day]], ch_table[AAT]))</f>
        <v/>
      </c>
      <c r="M586" s="38">
        <f>SUM(INDEX(ch_table[AAT],1):ch_table[[#This Row],[AAT]])</f>
        <v>0.81805555555555576</v>
      </c>
    </row>
    <row r="587" spans="1:13" x14ac:dyDescent="0.25">
      <c r="A587" s="42">
        <v>38</v>
      </c>
      <c r="B587" s="39">
        <v>44398</v>
      </c>
      <c r="C587" s="37">
        <v>0.83819444444444446</v>
      </c>
      <c r="D587" t="s">
        <v>61</v>
      </c>
      <c r="E587" s="41" t="s">
        <v>346</v>
      </c>
      <c r="F587"/>
      <c r="G587" s="3" cm="1">
        <f t="array" ref="G58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87" s="3" t="str">
        <f>IF(ch_table[[#This Row],[Subject 1]]&lt;&gt;"House rose", "",SUMIF(ch_table[Day], ch_table[[#This Row],[Day]], ch_table[Duration]))</f>
        <v/>
      </c>
      <c r="I587" s="40">
        <f>SUM(INDEX(ch_table[Duration],1):ch_table[[#This Row],[Duration]])</f>
        <v>13.581944444444446</v>
      </c>
      <c r="J587" s="3" cm="1">
        <f t="array" ref="J5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7" s="3" cm="1">
        <f t="array" ref="K5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587" s="3" t="str">
        <f>IF(ch_table[[#This Row],[Subject 1]]&lt;&gt;"House rose", "",SUMIF(ch_table[Day], ch_table[[#This Row],[Day]], ch_table[AAT]))</f>
        <v/>
      </c>
      <c r="M587" s="38">
        <f>SUM(INDEX(ch_table[AAT],1):ch_table[[#This Row],[AAT]])</f>
        <v>0.81944444444444464</v>
      </c>
    </row>
    <row r="588" spans="1:13" ht="30" x14ac:dyDescent="0.25">
      <c r="A588" s="42">
        <v>38</v>
      </c>
      <c r="B588" s="39">
        <v>44398</v>
      </c>
      <c r="C588" s="37">
        <v>0.83958333333333335</v>
      </c>
      <c r="D588" t="s">
        <v>61</v>
      </c>
      <c r="E588" s="41" t="s">
        <v>347</v>
      </c>
      <c r="F588"/>
      <c r="G588" s="3" cm="1">
        <f t="array" ref="G58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588" s="3" t="str">
        <f>IF(ch_table[[#This Row],[Subject 1]]&lt;&gt;"House rose", "",SUMIF(ch_table[Day], ch_table[[#This Row],[Day]], ch_table[Duration]))</f>
        <v/>
      </c>
      <c r="I588" s="40">
        <f>SUM(INDEX(ch_table[Duration],1):ch_table[[#This Row],[Duration]])</f>
        <v>13.583333333333334</v>
      </c>
      <c r="J588" s="3" cm="1">
        <f t="array" ref="J5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8" s="3" cm="1">
        <f t="array" ref="K5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588" s="3" t="str">
        <f>IF(ch_table[[#This Row],[Subject 1]]&lt;&gt;"House rose", "",SUMIF(ch_table[Day], ch_table[[#This Row],[Day]], ch_table[AAT]))</f>
        <v/>
      </c>
      <c r="M588" s="38">
        <f>SUM(INDEX(ch_table[AAT],1):ch_table[[#This Row],[AAT]])</f>
        <v>0.82083333333333353</v>
      </c>
    </row>
    <row r="589" spans="1:13" x14ac:dyDescent="0.25">
      <c r="A589" s="42">
        <v>38</v>
      </c>
      <c r="B589" s="39">
        <v>44398</v>
      </c>
      <c r="C589" s="37">
        <v>0.84097222222222223</v>
      </c>
      <c r="D589" t="s">
        <v>61</v>
      </c>
      <c r="E589" s="41" t="s">
        <v>348</v>
      </c>
      <c r="F589"/>
      <c r="G589" s="3" cm="1">
        <f t="array" ref="G58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589" s="3" t="str">
        <f>IF(ch_table[[#This Row],[Subject 1]]&lt;&gt;"House rose", "",SUMIF(ch_table[Day], ch_table[[#This Row],[Day]], ch_table[Duration]))</f>
        <v/>
      </c>
      <c r="I589" s="40">
        <f>SUM(INDEX(ch_table[Duration],1):ch_table[[#This Row],[Duration]])</f>
        <v>13.585416666666667</v>
      </c>
      <c r="J589" s="3" cm="1">
        <f t="array" ref="J5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89" s="3" cm="1">
        <f t="array" ref="K5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2.0833333333333259E-3</v>
      </c>
      <c r="L589" s="3" t="str">
        <f>IF(ch_table[[#This Row],[Subject 1]]&lt;&gt;"House rose", "",SUMIF(ch_table[Day], ch_table[[#This Row],[Day]], ch_table[AAT]))</f>
        <v/>
      </c>
      <c r="M589" s="38">
        <f>SUM(INDEX(ch_table[AAT],1):ch_table[[#This Row],[AAT]])</f>
        <v>0.82291666666666685</v>
      </c>
    </row>
    <row r="590" spans="1:13" ht="30" x14ac:dyDescent="0.25">
      <c r="A590" s="42">
        <v>38</v>
      </c>
      <c r="B590" s="39">
        <v>44398</v>
      </c>
      <c r="C590" s="37">
        <v>0.84305555555555556</v>
      </c>
      <c r="D590" t="s">
        <v>21</v>
      </c>
      <c r="E590" s="41" t="s">
        <v>349</v>
      </c>
      <c r="F590"/>
      <c r="G590" s="3" cm="1">
        <f t="array" ref="G590">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590" s="3" t="str">
        <f>IF(ch_table[[#This Row],[Subject 1]]&lt;&gt;"House rose", "",SUMIF(ch_table[Day], ch_table[[#This Row],[Day]], ch_table[Duration]))</f>
        <v/>
      </c>
      <c r="I590" s="40">
        <f>SUM(INDEX(ch_table[Duration],1):ch_table[[#This Row],[Duration]])</f>
        <v>13.602083333333335</v>
      </c>
      <c r="J590" s="3" cm="1">
        <f t="array" ref="J5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0" s="3" cm="1">
        <f t="array" ref="K5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590" s="3" t="str">
        <f>IF(ch_table[[#This Row],[Subject 1]]&lt;&gt;"House rose", "",SUMIF(ch_table[Day], ch_table[[#This Row],[Day]], ch_table[AAT]))</f>
        <v/>
      </c>
      <c r="M590" s="38">
        <f>SUM(INDEX(ch_table[AAT],1):ch_table[[#This Row],[AAT]])</f>
        <v>0.83958333333333357</v>
      </c>
    </row>
    <row r="591" spans="1:13" x14ac:dyDescent="0.25">
      <c r="A591" s="42">
        <v>38</v>
      </c>
      <c r="B591" s="39">
        <v>44398</v>
      </c>
      <c r="C591" s="37">
        <v>0.85972222222222228</v>
      </c>
      <c r="D591" t="s">
        <v>23</v>
      </c>
      <c r="E591" s="41"/>
      <c r="F591"/>
      <c r="G591" s="3" t="str" cm="1">
        <f t="array" ref="G591">IF(MIN(ROW(ch_table[[Day]:[AAT session total (cum.)]]))+ROWS(ch_table[[Day]:[AAT session total (cum.)]])-1=ROW(),"",IF(ch_table[[#This Row],[Subject 1]]="House rose","", IF(INDEX(ch_table[[#All],[Time]],ROW()+1)="","",(IF(INDEX(ch_table[[#All],[Time]],ROW()+1)&lt;ch_table[[#This Row],[Time]],INDEX(ch_table[[#All],[Time]],ROW()+1)+1,INDEX(ch_table[[#All],[Time]],ROW()+1))-ch_table[[#This Row],[Time]]))))</f>
        <v/>
      </c>
      <c r="H591" s="3">
        <f>IF(ch_table[[#This Row],[Subject 1]]&lt;&gt;"House rose", "",SUMIF(ch_table[Day], ch_table[[#This Row],[Day]], ch_table[Duration]))</f>
        <v>0.38055555555555559</v>
      </c>
      <c r="I591" s="40">
        <f>SUM(INDEX(ch_table[Duration],1):ch_table[[#This Row],[Duration]])</f>
        <v>13.602083333333335</v>
      </c>
      <c r="J591" s="3" cm="1">
        <f t="array" ref="J5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591" s="3" t="str" cm="1">
        <f t="array" ref="K5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1" s="3">
        <f>IF(ch_table[[#This Row],[Subject 1]]&lt;&gt;"House rose", "",SUMIF(ch_table[Day], ch_table[[#This Row],[Day]], ch_table[AAT]))</f>
        <v>6.8055555555555647E-2</v>
      </c>
      <c r="M591" s="38">
        <f>SUM(INDEX(ch_table[AAT],1):ch_table[[#This Row],[AAT]])</f>
        <v>0.83958333333333357</v>
      </c>
    </row>
    <row r="592" spans="1:13" x14ac:dyDescent="0.25">
      <c r="A592" s="42">
        <v>39</v>
      </c>
      <c r="B592" s="39">
        <v>44399</v>
      </c>
      <c r="C592" s="37">
        <v>0.39583333333333331</v>
      </c>
      <c r="D592" t="s">
        <v>24</v>
      </c>
      <c r="E592" s="41"/>
      <c r="F592"/>
      <c r="G592" s="3" cm="1">
        <f t="array" ref="G592">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592" s="3" t="str">
        <f>IF(ch_table[[#This Row],[Subject 1]]&lt;&gt;"House rose", "",SUMIF(ch_table[Day], ch_table[[#This Row],[Day]], ch_table[Duration]))</f>
        <v/>
      </c>
      <c r="I592" s="40">
        <f>SUM(INDEX(ch_table[Duration],1):ch_table[[#This Row],[Duration]])</f>
        <v>13.604166666666668</v>
      </c>
      <c r="J592" s="3" cm="1">
        <f t="array" ref="J5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92" s="3" t="str" cm="1">
        <f t="array" ref="K5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2" s="3" t="str">
        <f>IF(ch_table[[#This Row],[Subject 1]]&lt;&gt;"House rose", "",SUMIF(ch_table[Day], ch_table[[#This Row],[Day]], ch_table[AAT]))</f>
        <v/>
      </c>
      <c r="M592" s="38">
        <f>SUM(INDEX(ch_table[AAT],1):ch_table[[#This Row],[AAT]])</f>
        <v>0.83958333333333357</v>
      </c>
    </row>
    <row r="593" spans="1:13" x14ac:dyDescent="0.25">
      <c r="A593" s="42">
        <v>39</v>
      </c>
      <c r="B593" s="39">
        <v>44399</v>
      </c>
      <c r="C593" s="37">
        <v>0.39791666666666659</v>
      </c>
      <c r="D593" t="s">
        <v>44</v>
      </c>
      <c r="E593" s="41" t="s">
        <v>350</v>
      </c>
      <c r="F593"/>
      <c r="G593" s="3" cm="1">
        <f t="array" ref="G593">IF(MIN(ROW(ch_table[[Day]:[AAT session total (cum.)]]))+ROWS(ch_table[[Day]:[AAT session total (cum.)]])-1=ROW(),"",IF(ch_table[[#This Row],[Subject 1]]="House rose","", IF(INDEX(ch_table[[#All],[Time]],ROW()+1)="","",(IF(INDEX(ch_table[[#All],[Time]],ROW()+1)&lt;ch_table[[#This Row],[Time]],INDEX(ch_table[[#All],[Time]],ROW()+1)+1,INDEX(ch_table[[#All],[Time]],ROW()+1))-ch_table[[#This Row],[Time]]))))</f>
        <v>1.87500000000001E-2</v>
      </c>
      <c r="H593" s="3" t="str">
        <f>IF(ch_table[[#This Row],[Subject 1]]&lt;&gt;"House rose", "",SUMIF(ch_table[Day], ch_table[[#This Row],[Day]], ch_table[Duration]))</f>
        <v/>
      </c>
      <c r="I593" s="40">
        <f>SUM(INDEX(ch_table[Duration],1):ch_table[[#This Row],[Duration]])</f>
        <v>13.622916666666669</v>
      </c>
      <c r="J593" s="3" cm="1">
        <f t="array" ref="J5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93" s="3" t="str" cm="1">
        <f t="array" ref="K5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3" s="3" t="str">
        <f>IF(ch_table[[#This Row],[Subject 1]]&lt;&gt;"House rose", "",SUMIF(ch_table[Day], ch_table[[#This Row],[Day]], ch_table[AAT]))</f>
        <v/>
      </c>
      <c r="M593" s="38">
        <f>SUM(INDEX(ch_table[AAT],1):ch_table[[#This Row],[AAT]])</f>
        <v>0.83958333333333357</v>
      </c>
    </row>
    <row r="594" spans="1:13" x14ac:dyDescent="0.25">
      <c r="A594" s="42">
        <v>39</v>
      </c>
      <c r="B594" s="39">
        <v>44399</v>
      </c>
      <c r="C594" s="37">
        <v>0.41666666666666669</v>
      </c>
      <c r="D594" t="s">
        <v>53</v>
      </c>
      <c r="E594" s="41" t="s">
        <v>350</v>
      </c>
      <c r="F594"/>
      <c r="G594" s="3" cm="1">
        <f t="array" ref="G594">IF(MIN(ROW(ch_table[[Day]:[AAT session total (cum.)]]))+ROWS(ch_table[[Day]:[AAT session total (cum.)]])-1=ROW(),"",IF(ch_table[[#This Row],[Subject 1]]="House rose","", IF(INDEX(ch_table[[#All],[Time]],ROW()+1)="","",(IF(INDEX(ch_table[[#All],[Time]],ROW()+1)&lt;ch_table[[#This Row],[Time]],INDEX(ch_table[[#All],[Time]],ROW()+1)+1,INDEX(ch_table[[#All],[Time]],ROW()+1))-ch_table[[#This Row],[Time]]))))</f>
        <v>7.6388888888888062E-3</v>
      </c>
      <c r="H594" s="3" t="str">
        <f>IF(ch_table[[#This Row],[Subject 1]]&lt;&gt;"House rose", "",SUMIF(ch_table[Day], ch_table[[#This Row],[Day]], ch_table[Duration]))</f>
        <v/>
      </c>
      <c r="I594" s="40">
        <f>SUM(INDEX(ch_table[Duration],1):ch_table[[#This Row],[Duration]])</f>
        <v>13.630555555555558</v>
      </c>
      <c r="J594" s="3" cm="1">
        <f t="array" ref="J5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94" s="3" t="str" cm="1">
        <f t="array" ref="K5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4" s="3" t="str">
        <f>IF(ch_table[[#This Row],[Subject 1]]&lt;&gt;"House rose", "",SUMIF(ch_table[Day], ch_table[[#This Row],[Day]], ch_table[AAT]))</f>
        <v/>
      </c>
      <c r="M594" s="38">
        <f>SUM(INDEX(ch_table[AAT],1):ch_table[[#This Row],[AAT]])</f>
        <v>0.83958333333333357</v>
      </c>
    </row>
    <row r="595" spans="1:13" ht="60" x14ac:dyDescent="0.25">
      <c r="A595" s="42">
        <v>39</v>
      </c>
      <c r="B595" s="39">
        <v>44399</v>
      </c>
      <c r="C595" s="37">
        <v>0.42430555555555549</v>
      </c>
      <c r="D595" t="s">
        <v>44</v>
      </c>
      <c r="E595" s="41" t="s">
        <v>351</v>
      </c>
      <c r="F595"/>
      <c r="G595" s="3" cm="1">
        <f t="array" ref="G595">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595" s="3" t="str">
        <f>IF(ch_table[[#This Row],[Subject 1]]&lt;&gt;"House rose", "",SUMIF(ch_table[Day], ch_table[[#This Row],[Day]], ch_table[Duration]))</f>
        <v/>
      </c>
      <c r="I595" s="40">
        <f>SUM(INDEX(ch_table[Duration],1):ch_table[[#This Row],[Duration]])</f>
        <v>13.645833333333336</v>
      </c>
      <c r="J595" s="3" cm="1">
        <f t="array" ref="J5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95" s="3" t="str" cm="1">
        <f t="array" ref="K5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5" s="3" t="str">
        <f>IF(ch_table[[#This Row],[Subject 1]]&lt;&gt;"House rose", "",SUMIF(ch_table[Day], ch_table[[#This Row],[Day]], ch_table[AAT]))</f>
        <v/>
      </c>
      <c r="M595" s="38">
        <f>SUM(INDEX(ch_table[AAT],1):ch_table[[#This Row],[AAT]])</f>
        <v>0.83958333333333357</v>
      </c>
    </row>
    <row r="596" spans="1:13" x14ac:dyDescent="0.25">
      <c r="A596" s="42">
        <v>39</v>
      </c>
      <c r="B596" s="39">
        <v>44399</v>
      </c>
      <c r="C596" s="37">
        <v>0.43958333333333333</v>
      </c>
      <c r="D596" t="s">
        <v>16</v>
      </c>
      <c r="E596" s="41"/>
      <c r="F596"/>
      <c r="G596" s="3" cm="1">
        <f t="array" ref="G59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596" s="3" t="str">
        <f>IF(ch_table[[#This Row],[Subject 1]]&lt;&gt;"House rose", "",SUMIF(ch_table[Day], ch_table[[#This Row],[Day]], ch_table[Duration]))</f>
        <v/>
      </c>
      <c r="I596" s="40">
        <f>SUM(INDEX(ch_table[Duration],1):ch_table[[#This Row],[Duration]])</f>
        <v>13.648611111111114</v>
      </c>
      <c r="J596" s="3" cm="1">
        <f t="array" ref="J5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96" s="3" t="str" cm="1">
        <f t="array" ref="K5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6" s="3" t="str">
        <f>IF(ch_table[[#This Row],[Subject 1]]&lt;&gt;"House rose", "",SUMIF(ch_table[Day], ch_table[[#This Row],[Day]], ch_table[AAT]))</f>
        <v/>
      </c>
      <c r="M596" s="38">
        <f>SUM(INDEX(ch_table[AAT],1):ch_table[[#This Row],[AAT]])</f>
        <v>0.83958333333333357</v>
      </c>
    </row>
    <row r="597" spans="1:13" ht="30" x14ac:dyDescent="0.25">
      <c r="A597" s="42">
        <v>39</v>
      </c>
      <c r="B597" s="39">
        <v>44399</v>
      </c>
      <c r="C597" s="37">
        <v>0.44236111111111109</v>
      </c>
      <c r="D597" t="s">
        <v>17</v>
      </c>
      <c r="E597" s="41" t="s">
        <v>352</v>
      </c>
      <c r="F597" t="s">
        <v>15</v>
      </c>
      <c r="G597" s="3" cm="1">
        <f t="array" ref="G597">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597" s="3" t="str">
        <f>IF(ch_table[[#This Row],[Subject 1]]&lt;&gt;"House rose", "",SUMIF(ch_table[Day], ch_table[[#This Row],[Day]], ch_table[Duration]))</f>
        <v/>
      </c>
      <c r="I597" s="40">
        <f>SUM(INDEX(ch_table[Duration],1):ch_table[[#This Row],[Duration]])</f>
        <v>13.649305555555559</v>
      </c>
      <c r="J597" s="3" cm="1">
        <f t="array" ref="J5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97" s="3" t="str" cm="1">
        <f t="array" ref="K5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7" s="3" t="str">
        <f>IF(ch_table[[#This Row],[Subject 1]]&lt;&gt;"House rose", "",SUMIF(ch_table[Day], ch_table[[#This Row],[Day]], ch_table[AAT]))</f>
        <v/>
      </c>
      <c r="M597" s="38">
        <f>SUM(INDEX(ch_table[AAT],1):ch_table[[#This Row],[AAT]])</f>
        <v>0.83958333333333357</v>
      </c>
    </row>
    <row r="598" spans="1:13" ht="30" x14ac:dyDescent="0.25">
      <c r="A598" s="42">
        <v>39</v>
      </c>
      <c r="B598" s="39">
        <v>44399</v>
      </c>
      <c r="C598" s="37">
        <v>0.44305555555555548</v>
      </c>
      <c r="D598" t="s">
        <v>29</v>
      </c>
      <c r="E598" s="41" t="s">
        <v>320</v>
      </c>
      <c r="F598"/>
      <c r="G598" s="3" cm="1">
        <f t="array" ref="G598">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598" s="3" t="str">
        <f>IF(ch_table[[#This Row],[Subject 1]]&lt;&gt;"House rose", "",SUMIF(ch_table[Day], ch_table[[#This Row],[Day]], ch_table[Duration]))</f>
        <v/>
      </c>
      <c r="I598" s="40">
        <f>SUM(INDEX(ch_table[Duration],1):ch_table[[#This Row],[Duration]])</f>
        <v>13.695833333333336</v>
      </c>
      <c r="J598" s="3" cm="1">
        <f t="array" ref="J5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98" s="3" t="str" cm="1">
        <f t="array" ref="K5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8" s="3" t="str">
        <f>IF(ch_table[[#This Row],[Subject 1]]&lt;&gt;"House rose", "",SUMIF(ch_table[Day], ch_table[[#This Row],[Day]], ch_table[AAT]))</f>
        <v/>
      </c>
      <c r="M598" s="38">
        <f>SUM(INDEX(ch_table[AAT],1):ch_table[[#This Row],[AAT]])</f>
        <v>0.83958333333333357</v>
      </c>
    </row>
    <row r="599" spans="1:13" x14ac:dyDescent="0.25">
      <c r="A599" s="42">
        <v>39</v>
      </c>
      <c r="B599" s="39">
        <v>44399</v>
      </c>
      <c r="C599" s="37">
        <v>0.48958333333333331</v>
      </c>
      <c r="D599" t="s">
        <v>16</v>
      </c>
      <c r="E599" s="41"/>
      <c r="F599"/>
      <c r="G599" s="3" cm="1">
        <f t="array" ref="G599">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599" s="3" t="str">
        <f>IF(ch_table[[#This Row],[Subject 1]]&lt;&gt;"House rose", "",SUMIF(ch_table[Day], ch_table[[#This Row],[Day]], ch_table[Duration]))</f>
        <v/>
      </c>
      <c r="I599" s="40">
        <f>SUM(INDEX(ch_table[Duration],1):ch_table[[#This Row],[Duration]])</f>
        <v>13.69791666666667</v>
      </c>
      <c r="J599" s="3" cm="1">
        <f t="array" ref="J5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599" s="3" t="str" cm="1">
        <f t="array" ref="K5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599" s="3" t="str">
        <f>IF(ch_table[[#This Row],[Subject 1]]&lt;&gt;"House rose", "",SUMIF(ch_table[Day], ch_table[[#This Row],[Day]], ch_table[AAT]))</f>
        <v/>
      </c>
      <c r="M599" s="38">
        <f>SUM(INDEX(ch_table[AAT],1):ch_table[[#This Row],[AAT]])</f>
        <v>0.83958333333333357</v>
      </c>
    </row>
    <row r="600" spans="1:13" x14ac:dyDescent="0.25">
      <c r="A600" s="42">
        <v>39</v>
      </c>
      <c r="B600" s="39">
        <v>44399</v>
      </c>
      <c r="C600" s="37">
        <v>0.49166666666666659</v>
      </c>
      <c r="D600" t="s">
        <v>17</v>
      </c>
      <c r="E600" s="41" t="s">
        <v>353</v>
      </c>
      <c r="F600" t="s">
        <v>15</v>
      </c>
      <c r="G600" s="3" cm="1">
        <f t="array" ref="G600">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600" s="3" t="str">
        <f>IF(ch_table[[#This Row],[Subject 1]]&lt;&gt;"House rose", "",SUMIF(ch_table[Day], ch_table[[#This Row],[Day]], ch_table[Duration]))</f>
        <v/>
      </c>
      <c r="I600" s="40">
        <f>SUM(INDEX(ch_table[Duration],1):ch_table[[#This Row],[Duration]])</f>
        <v>13.698611111111115</v>
      </c>
      <c r="J600" s="3" cm="1">
        <f t="array" ref="J6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0" s="3" t="str" cm="1">
        <f t="array" ref="K6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0" s="3" t="str">
        <f>IF(ch_table[[#This Row],[Subject 1]]&lt;&gt;"House rose", "",SUMIF(ch_table[Day], ch_table[[#This Row],[Day]], ch_table[AAT]))</f>
        <v/>
      </c>
      <c r="M600" s="38">
        <f>SUM(INDEX(ch_table[AAT],1):ch_table[[#This Row],[AAT]])</f>
        <v>0.83958333333333357</v>
      </c>
    </row>
    <row r="601" spans="1:13" x14ac:dyDescent="0.25">
      <c r="A601" s="42">
        <v>39</v>
      </c>
      <c r="B601" s="39">
        <v>44399</v>
      </c>
      <c r="C601" s="37">
        <v>0.49236111111111108</v>
      </c>
      <c r="D601" t="s">
        <v>164</v>
      </c>
      <c r="E601" s="41" t="s">
        <v>36</v>
      </c>
      <c r="F601"/>
      <c r="G601" s="3" cm="1">
        <f t="array" ref="G601">IF(MIN(ROW(ch_table[[Day]:[AAT session total (cum.)]]))+ROWS(ch_table[[Day]:[AAT session total (cum.)]])-1=ROW(),"",IF(ch_table[[#This Row],[Subject 1]]="House rose","", IF(INDEX(ch_table[[#All],[Time]],ROW()+1)="","",(IF(INDEX(ch_table[[#All],[Time]],ROW()+1)&lt;ch_table[[#This Row],[Time]],INDEX(ch_table[[#All],[Time]],ROW()+1)+1,INDEX(ch_table[[#All],[Time]],ROW()+1))-ch_table[[#This Row],[Time]]))))</f>
        <v>4.9999999999999989E-2</v>
      </c>
      <c r="H601" s="3" t="str">
        <f>IF(ch_table[[#This Row],[Subject 1]]&lt;&gt;"House rose", "",SUMIF(ch_table[Day], ch_table[[#This Row],[Day]], ch_table[Duration]))</f>
        <v/>
      </c>
      <c r="I601" s="40">
        <f>SUM(INDEX(ch_table[Duration],1):ch_table[[#This Row],[Duration]])</f>
        <v>13.748611111111115</v>
      </c>
      <c r="J601" s="3" cm="1">
        <f t="array" ref="J6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1" s="3" t="str" cm="1">
        <f t="array" ref="K6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1" s="3" t="str">
        <f>IF(ch_table[[#This Row],[Subject 1]]&lt;&gt;"House rose", "",SUMIF(ch_table[Day], ch_table[[#This Row],[Day]], ch_table[AAT]))</f>
        <v/>
      </c>
      <c r="M601" s="38">
        <f>SUM(INDEX(ch_table[AAT],1):ch_table[[#This Row],[AAT]])</f>
        <v>0.83958333333333357</v>
      </c>
    </row>
    <row r="602" spans="1:13" ht="30" x14ac:dyDescent="0.25">
      <c r="A602" s="42">
        <v>39</v>
      </c>
      <c r="B602" s="39">
        <v>44399</v>
      </c>
      <c r="C602" s="37">
        <v>0.54236111111111107</v>
      </c>
      <c r="D602" t="s">
        <v>92</v>
      </c>
      <c r="E602" s="41" t="s">
        <v>354</v>
      </c>
      <c r="F602"/>
      <c r="G602" s="3" cm="1">
        <f t="array" ref="G60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02" s="3" t="str">
        <f>IF(ch_table[[#This Row],[Subject 1]]&lt;&gt;"House rose", "",SUMIF(ch_table[Day], ch_table[[#This Row],[Day]], ch_table[Duration]))</f>
        <v/>
      </c>
      <c r="I602" s="40">
        <f>SUM(INDEX(ch_table[Duration],1):ch_table[[#This Row],[Duration]])</f>
        <v>13.750000000000004</v>
      </c>
      <c r="J602" s="3" cm="1">
        <f t="array" ref="J6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2" s="3" t="str" cm="1">
        <f t="array" ref="K6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2" s="3" t="str">
        <f>IF(ch_table[[#This Row],[Subject 1]]&lt;&gt;"House rose", "",SUMIF(ch_table[Day], ch_table[[#This Row],[Day]], ch_table[AAT]))</f>
        <v/>
      </c>
      <c r="M602" s="38">
        <f>SUM(INDEX(ch_table[AAT],1):ch_table[[#This Row],[AAT]])</f>
        <v>0.83958333333333357</v>
      </c>
    </row>
    <row r="603" spans="1:13" x14ac:dyDescent="0.25">
      <c r="A603" s="42">
        <v>39</v>
      </c>
      <c r="B603" s="39">
        <v>44399</v>
      </c>
      <c r="C603" s="37">
        <v>0.54374999999999996</v>
      </c>
      <c r="D603" t="s">
        <v>16</v>
      </c>
      <c r="E603" s="41"/>
      <c r="F603"/>
      <c r="G603" s="3" cm="1">
        <f t="array" ref="G60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03" s="3" t="str">
        <f>IF(ch_table[[#This Row],[Subject 1]]&lt;&gt;"House rose", "",SUMIF(ch_table[Day], ch_table[[#This Row],[Day]], ch_table[Duration]))</f>
        <v/>
      </c>
      <c r="I603" s="40">
        <f>SUM(INDEX(ch_table[Duration],1):ch_table[[#This Row],[Duration]])</f>
        <v>13.752083333333337</v>
      </c>
      <c r="J603" s="3" cm="1">
        <f t="array" ref="J6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3" s="3" t="str" cm="1">
        <f t="array" ref="K6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3" s="3" t="str">
        <f>IF(ch_table[[#This Row],[Subject 1]]&lt;&gt;"House rose", "",SUMIF(ch_table[Day], ch_table[[#This Row],[Day]], ch_table[AAT]))</f>
        <v/>
      </c>
      <c r="M603" s="38">
        <f>SUM(INDEX(ch_table[AAT],1):ch_table[[#This Row],[AAT]])</f>
        <v>0.83958333333333357</v>
      </c>
    </row>
    <row r="604" spans="1:13" ht="30" x14ac:dyDescent="0.25">
      <c r="A604" s="42">
        <v>39</v>
      </c>
      <c r="B604" s="39">
        <v>44399</v>
      </c>
      <c r="C604" s="37">
        <v>0.54583333333333328</v>
      </c>
      <c r="D604" t="s">
        <v>29</v>
      </c>
      <c r="E604" s="41" t="s">
        <v>355</v>
      </c>
      <c r="F604"/>
      <c r="G604" s="3" cm="1">
        <f t="array" ref="G6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604" s="3" t="str">
        <f>IF(ch_table[[#This Row],[Subject 1]]&lt;&gt;"House rose", "",SUMIF(ch_table[Day], ch_table[[#This Row],[Day]], ch_table[Duration]))</f>
        <v/>
      </c>
      <c r="I604" s="40">
        <f>SUM(INDEX(ch_table[Duration],1):ch_table[[#This Row],[Duration]])</f>
        <v>13.779861111111115</v>
      </c>
      <c r="J604" s="3" cm="1">
        <f t="array" ref="J6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4" s="3" t="str" cm="1">
        <f t="array" ref="K6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4" s="3" t="str">
        <f>IF(ch_table[[#This Row],[Subject 1]]&lt;&gt;"House rose", "",SUMIF(ch_table[Day], ch_table[[#This Row],[Day]], ch_table[AAT]))</f>
        <v/>
      </c>
      <c r="M604" s="38">
        <f>SUM(INDEX(ch_table[AAT],1):ch_table[[#This Row],[AAT]])</f>
        <v>0.83958333333333357</v>
      </c>
    </row>
    <row r="605" spans="1:13" ht="30" x14ac:dyDescent="0.25">
      <c r="A605" s="42">
        <v>39</v>
      </c>
      <c r="B605" s="39">
        <v>44399</v>
      </c>
      <c r="C605" s="37">
        <v>0.57361111111111107</v>
      </c>
      <c r="D605" t="s">
        <v>356</v>
      </c>
      <c r="E605" s="41" t="s">
        <v>357</v>
      </c>
      <c r="F605"/>
      <c r="G605" s="3" cm="1">
        <f t="array" ref="G60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05" s="3" t="str">
        <f>IF(ch_table[[#This Row],[Subject 1]]&lt;&gt;"House rose", "",SUMIF(ch_table[Day], ch_table[[#This Row],[Day]], ch_table[Duration]))</f>
        <v/>
      </c>
      <c r="I605" s="40">
        <f>SUM(INDEX(ch_table[Duration],1):ch_table[[#This Row],[Duration]])</f>
        <v>13.781250000000004</v>
      </c>
      <c r="J605" s="3" cm="1">
        <f t="array" ref="J6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5" s="3" t="str" cm="1">
        <f t="array" ref="K6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5" s="3" t="str">
        <f>IF(ch_table[[#This Row],[Subject 1]]&lt;&gt;"House rose", "",SUMIF(ch_table[Day], ch_table[[#This Row],[Day]], ch_table[AAT]))</f>
        <v/>
      </c>
      <c r="M605" s="38">
        <f>SUM(INDEX(ch_table[AAT],1):ch_table[[#This Row],[AAT]])</f>
        <v>0.83958333333333357</v>
      </c>
    </row>
    <row r="606" spans="1:13" x14ac:dyDescent="0.25">
      <c r="A606" s="42">
        <v>39</v>
      </c>
      <c r="B606" s="39">
        <v>44399</v>
      </c>
      <c r="C606" s="37">
        <v>0.57499999999999996</v>
      </c>
      <c r="D606" t="s">
        <v>16</v>
      </c>
      <c r="E606" s="41"/>
      <c r="F606"/>
      <c r="G606" s="3" cm="1">
        <f t="array" ref="G60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06" s="3" t="str">
        <f>IF(ch_table[[#This Row],[Subject 1]]&lt;&gt;"House rose", "",SUMIF(ch_table[Day], ch_table[[#This Row],[Day]], ch_table[Duration]))</f>
        <v/>
      </c>
      <c r="I606" s="40">
        <f>SUM(INDEX(ch_table[Duration],1):ch_table[[#This Row],[Duration]])</f>
        <v>13.783333333333337</v>
      </c>
      <c r="J606" s="3" cm="1">
        <f t="array" ref="J6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6" s="3" t="str" cm="1">
        <f t="array" ref="K6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6" s="3" t="str">
        <f>IF(ch_table[[#This Row],[Subject 1]]&lt;&gt;"House rose", "",SUMIF(ch_table[Day], ch_table[[#This Row],[Day]], ch_table[AAT]))</f>
        <v/>
      </c>
      <c r="M606" s="38">
        <f>SUM(INDEX(ch_table[AAT],1):ch_table[[#This Row],[AAT]])</f>
        <v>0.83958333333333357</v>
      </c>
    </row>
    <row r="607" spans="1:13" ht="30" x14ac:dyDescent="0.25">
      <c r="A607" s="42">
        <v>39</v>
      </c>
      <c r="B607" s="39">
        <v>44399</v>
      </c>
      <c r="C607" s="37">
        <v>0.57708333333333328</v>
      </c>
      <c r="D607" t="s">
        <v>356</v>
      </c>
      <c r="E607" s="41" t="s">
        <v>358</v>
      </c>
      <c r="F607"/>
      <c r="G607" s="3" cm="1">
        <f t="array" ref="G60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07" s="3" t="str">
        <f>IF(ch_table[[#This Row],[Subject 1]]&lt;&gt;"House rose", "",SUMIF(ch_table[Day], ch_table[[#This Row],[Day]], ch_table[Duration]))</f>
        <v/>
      </c>
      <c r="I607" s="40">
        <f>SUM(INDEX(ch_table[Duration],1):ch_table[[#This Row],[Duration]])</f>
        <v>13.784027777777782</v>
      </c>
      <c r="J607" s="3" cm="1">
        <f t="array" ref="J6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7" s="3" t="str" cm="1">
        <f t="array" ref="K6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7" s="3" t="str">
        <f>IF(ch_table[[#This Row],[Subject 1]]&lt;&gt;"House rose", "",SUMIF(ch_table[Day], ch_table[[#This Row],[Day]], ch_table[AAT]))</f>
        <v/>
      </c>
      <c r="M607" s="38">
        <f>SUM(INDEX(ch_table[AAT],1):ch_table[[#This Row],[AAT]])</f>
        <v>0.83958333333333357</v>
      </c>
    </row>
    <row r="608" spans="1:13" ht="75" x14ac:dyDescent="0.25">
      <c r="A608" s="42">
        <v>39</v>
      </c>
      <c r="B608" s="39">
        <v>44399</v>
      </c>
      <c r="C608" s="37">
        <v>0.57777777777777772</v>
      </c>
      <c r="D608" t="s">
        <v>359</v>
      </c>
      <c r="E608" s="41" t="s">
        <v>360</v>
      </c>
      <c r="F608"/>
      <c r="G608" s="3" cm="1">
        <f t="array" ref="G608">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608" s="3" t="str">
        <f>IF(ch_table[[#This Row],[Subject 1]]&lt;&gt;"House rose", "",SUMIF(ch_table[Day], ch_table[[#This Row],[Day]], ch_table[Duration]))</f>
        <v/>
      </c>
      <c r="I608" s="40">
        <f>SUM(INDEX(ch_table[Duration],1):ch_table[[#This Row],[Duration]])</f>
        <v>13.796527777777781</v>
      </c>
      <c r="J608" s="3" cm="1">
        <f t="array" ref="J6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8" s="3" t="str" cm="1">
        <f t="array" ref="K6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8" s="3" t="str">
        <f>IF(ch_table[[#This Row],[Subject 1]]&lt;&gt;"House rose", "",SUMIF(ch_table[Day], ch_table[[#This Row],[Day]], ch_table[AAT]))</f>
        <v/>
      </c>
      <c r="M608" s="38">
        <f>SUM(INDEX(ch_table[AAT],1):ch_table[[#This Row],[AAT]])</f>
        <v>0.83958333333333357</v>
      </c>
    </row>
    <row r="609" spans="1:13" x14ac:dyDescent="0.25">
      <c r="A609" s="42">
        <v>39</v>
      </c>
      <c r="B609" s="39">
        <v>44399</v>
      </c>
      <c r="C609" s="37">
        <v>0.59027777777777779</v>
      </c>
      <c r="D609" t="s">
        <v>187</v>
      </c>
      <c r="E609" s="41" t="s">
        <v>361</v>
      </c>
      <c r="F609"/>
      <c r="G609" s="3" cm="1">
        <f t="array" ref="G609">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609" s="3" t="str">
        <f>IF(ch_table[[#This Row],[Subject 1]]&lt;&gt;"House rose", "",SUMIF(ch_table[Day], ch_table[[#This Row],[Day]], ch_table[Duration]))</f>
        <v/>
      </c>
      <c r="I609" s="40">
        <f>SUM(INDEX(ch_table[Duration],1):ch_table[[#This Row],[Duration]])</f>
        <v>13.834722222222226</v>
      </c>
      <c r="J609" s="3" cm="1">
        <f t="array" ref="J6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09" s="3" t="str" cm="1">
        <f t="array" ref="K6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09" s="3" t="str">
        <f>IF(ch_table[[#This Row],[Subject 1]]&lt;&gt;"House rose", "",SUMIF(ch_table[Day], ch_table[[#This Row],[Day]], ch_table[AAT]))</f>
        <v/>
      </c>
      <c r="M609" s="38">
        <f>SUM(INDEX(ch_table[AAT],1):ch_table[[#This Row],[AAT]])</f>
        <v>0.83958333333333357</v>
      </c>
    </row>
    <row r="610" spans="1:13" x14ac:dyDescent="0.25">
      <c r="A610" s="42">
        <v>39</v>
      </c>
      <c r="B610" s="39">
        <v>44399</v>
      </c>
      <c r="C610" s="37">
        <v>0.62847222222222221</v>
      </c>
      <c r="D610" t="s">
        <v>16</v>
      </c>
      <c r="E610" s="41"/>
      <c r="F610"/>
      <c r="G610" s="3" cm="1">
        <f t="array" ref="G61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10" s="3" t="str">
        <f>IF(ch_table[[#This Row],[Subject 1]]&lt;&gt;"House rose", "",SUMIF(ch_table[Day], ch_table[[#This Row],[Day]], ch_table[Duration]))</f>
        <v/>
      </c>
      <c r="I610" s="40">
        <f>SUM(INDEX(ch_table[Duration],1):ch_table[[#This Row],[Duration]])</f>
        <v>13.837500000000004</v>
      </c>
      <c r="J610" s="3" cm="1">
        <f t="array" ref="J6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0" s="3" t="str" cm="1">
        <f t="array" ref="K6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0" s="3" t="str">
        <f>IF(ch_table[[#This Row],[Subject 1]]&lt;&gt;"House rose", "",SUMIF(ch_table[Day], ch_table[[#This Row],[Day]], ch_table[AAT]))</f>
        <v/>
      </c>
      <c r="M610" s="38">
        <f>SUM(INDEX(ch_table[AAT],1):ch_table[[#This Row],[AAT]])</f>
        <v>0.83958333333333357</v>
      </c>
    </row>
    <row r="611" spans="1:13" x14ac:dyDescent="0.25">
      <c r="A611" s="42">
        <v>39</v>
      </c>
      <c r="B611" s="39">
        <v>44399</v>
      </c>
      <c r="C611" s="37">
        <v>0.63124999999999998</v>
      </c>
      <c r="D611" t="s">
        <v>92</v>
      </c>
      <c r="E611" s="41" t="s">
        <v>362</v>
      </c>
      <c r="F611"/>
      <c r="G611" s="3" cm="1">
        <f t="array" ref="G611">IF(MIN(ROW(ch_table[[Day]:[AAT session total (cum.)]]))+ROWS(ch_table[[Day]:[AAT session total (cum.)]])-1=ROW(),"",IF(ch_table[[#This Row],[Subject 1]]="House rose","", IF(INDEX(ch_table[[#All],[Time]],ROW()+1)="","",(IF(INDEX(ch_table[[#All],[Time]],ROW()+1)&lt;ch_table[[#This Row],[Time]],INDEX(ch_table[[#All],[Time]],ROW()+1)+1,INDEX(ch_table[[#All],[Time]],ROW()+1))-ch_table[[#This Row],[Time]]))))</f>
        <v>0</v>
      </c>
      <c r="H611" s="3" t="str">
        <f>IF(ch_table[[#This Row],[Subject 1]]&lt;&gt;"House rose", "",SUMIF(ch_table[Day], ch_table[[#This Row],[Day]], ch_table[Duration]))</f>
        <v/>
      </c>
      <c r="I611" s="40">
        <f>SUM(INDEX(ch_table[Duration],1):ch_table[[#This Row],[Duration]])</f>
        <v>13.837500000000004</v>
      </c>
      <c r="J611" s="3" cm="1">
        <f t="array" ref="J6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1" s="3" t="str" cm="1">
        <f t="array" ref="K6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1" s="3" t="str">
        <f>IF(ch_table[[#This Row],[Subject 1]]&lt;&gt;"House rose", "",SUMIF(ch_table[Day], ch_table[[#This Row],[Day]], ch_table[AAT]))</f>
        <v/>
      </c>
      <c r="M611" s="38">
        <f>SUM(INDEX(ch_table[AAT],1):ch_table[[#This Row],[AAT]])</f>
        <v>0.83958333333333357</v>
      </c>
    </row>
    <row r="612" spans="1:13" x14ac:dyDescent="0.25">
      <c r="A612" s="42">
        <v>39</v>
      </c>
      <c r="B612" s="39">
        <v>44399</v>
      </c>
      <c r="C612" s="37">
        <v>0.63124999999999998</v>
      </c>
      <c r="D612" t="s">
        <v>187</v>
      </c>
      <c r="E612" s="41" t="s">
        <v>363</v>
      </c>
      <c r="F612"/>
      <c r="G612" s="3" cm="1">
        <f t="array" ref="G612">IF(MIN(ROW(ch_table[[Day]:[AAT session total (cum.)]]))+ROWS(ch_table[[Day]:[AAT session total (cum.)]])-1=ROW(),"",IF(ch_table[[#This Row],[Subject 1]]="House rose","", IF(INDEX(ch_table[[#All],[Time]],ROW()+1)="","",(IF(INDEX(ch_table[[#All],[Time]],ROW()+1)&lt;ch_table[[#This Row],[Time]],INDEX(ch_table[[#All],[Time]],ROW()+1)+1,INDEX(ch_table[[#All],[Time]],ROW()+1))-ch_table[[#This Row],[Time]]))))</f>
        <v>7.7083333333333393E-2</v>
      </c>
      <c r="H612" s="3" t="str">
        <f>IF(ch_table[[#This Row],[Subject 1]]&lt;&gt;"House rose", "",SUMIF(ch_table[Day], ch_table[[#This Row],[Day]], ch_table[Duration]))</f>
        <v/>
      </c>
      <c r="I612" s="40">
        <f>SUM(INDEX(ch_table[Duration],1):ch_table[[#This Row],[Duration]])</f>
        <v>13.914583333333336</v>
      </c>
      <c r="J612" s="3" cm="1">
        <f t="array" ref="J6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2" s="3" t="str" cm="1">
        <f t="array" ref="K6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2" s="3" t="str">
        <f>IF(ch_table[[#This Row],[Subject 1]]&lt;&gt;"House rose", "",SUMIF(ch_table[Day], ch_table[[#This Row],[Day]], ch_table[AAT]))</f>
        <v/>
      </c>
      <c r="M612" s="38">
        <f>SUM(INDEX(ch_table[AAT],1):ch_table[[#This Row],[AAT]])</f>
        <v>0.83958333333333357</v>
      </c>
    </row>
    <row r="613" spans="1:13" x14ac:dyDescent="0.25">
      <c r="A613" s="42">
        <v>39</v>
      </c>
      <c r="B613" s="39">
        <v>44399</v>
      </c>
      <c r="C613" s="37">
        <v>0.70833333333333337</v>
      </c>
      <c r="D613" t="s">
        <v>61</v>
      </c>
      <c r="E613" s="41" t="s">
        <v>364</v>
      </c>
      <c r="F613"/>
      <c r="G613" s="3" cm="1">
        <f t="array" ref="G61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13" s="3" t="str">
        <f>IF(ch_table[[#This Row],[Subject 1]]&lt;&gt;"House rose", "",SUMIF(ch_table[Day], ch_table[[#This Row],[Day]], ch_table[Duration]))</f>
        <v/>
      </c>
      <c r="I613" s="40">
        <f>SUM(INDEX(ch_table[Duration],1):ch_table[[#This Row],[Duration]])</f>
        <v>13.915972222222225</v>
      </c>
      <c r="J613" s="3" cm="1">
        <f t="array" ref="J6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3" s="3" cm="1">
        <f t="array" ref="K6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613" s="3" t="str">
        <f>IF(ch_table[[#This Row],[Subject 1]]&lt;&gt;"House rose", "",SUMIF(ch_table[Day], ch_table[[#This Row],[Day]], ch_table[AAT]))</f>
        <v/>
      </c>
      <c r="M613" s="38">
        <f>SUM(INDEX(ch_table[AAT],1):ch_table[[#This Row],[AAT]])</f>
        <v>0.84097222222222245</v>
      </c>
    </row>
    <row r="614" spans="1:13" x14ac:dyDescent="0.25">
      <c r="A614" s="42">
        <v>39</v>
      </c>
      <c r="B614" s="39">
        <v>44399</v>
      </c>
      <c r="C614" s="37">
        <v>0.70972222222222225</v>
      </c>
      <c r="D614" t="s">
        <v>61</v>
      </c>
      <c r="E614" s="41" t="s">
        <v>365</v>
      </c>
      <c r="F614"/>
      <c r="G614" s="3" cm="1">
        <f t="array" ref="G61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614" s="3" t="str">
        <f>IF(ch_table[[#This Row],[Subject 1]]&lt;&gt;"House rose", "",SUMIF(ch_table[Day], ch_table[[#This Row],[Day]], ch_table[Duration]))</f>
        <v/>
      </c>
      <c r="I614" s="40">
        <f>SUM(INDEX(ch_table[Duration],1):ch_table[[#This Row],[Duration]])</f>
        <v>13.917361111111113</v>
      </c>
      <c r="J614" s="3" cm="1">
        <f t="array" ref="J6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4" s="3" cm="1">
        <f t="array" ref="K6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614" s="3" t="str">
        <f>IF(ch_table[[#This Row],[Subject 1]]&lt;&gt;"House rose", "",SUMIF(ch_table[Day], ch_table[[#This Row],[Day]], ch_table[AAT]))</f>
        <v/>
      </c>
      <c r="M614" s="38">
        <f>SUM(INDEX(ch_table[AAT],1):ch_table[[#This Row],[AAT]])</f>
        <v>0.84236111111111134</v>
      </c>
    </row>
    <row r="615" spans="1:13" x14ac:dyDescent="0.25">
      <c r="A615" s="42">
        <v>39</v>
      </c>
      <c r="B615" s="39">
        <v>44399</v>
      </c>
      <c r="C615" s="37">
        <v>0.71111111111111114</v>
      </c>
      <c r="D615" t="s">
        <v>21</v>
      </c>
      <c r="E615" s="41" t="s">
        <v>366</v>
      </c>
      <c r="F615"/>
      <c r="G615" s="3" cm="1">
        <f t="array" ref="G61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615" s="3" t="str">
        <f>IF(ch_table[[#This Row],[Subject 1]]&lt;&gt;"House rose", "",SUMIF(ch_table[Day], ch_table[[#This Row],[Day]], ch_table[Duration]))</f>
        <v/>
      </c>
      <c r="I615" s="40">
        <f>SUM(INDEX(ch_table[Duration],1):ch_table[[#This Row],[Duration]])</f>
        <v>13.938194444444447</v>
      </c>
      <c r="J615" s="3" cm="1">
        <f t="array" ref="J6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5" s="3" cm="1">
        <f t="array" ref="K6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615" s="3" t="str">
        <f>IF(ch_table[[#This Row],[Subject 1]]&lt;&gt;"House rose", "",SUMIF(ch_table[Day], ch_table[[#This Row],[Day]], ch_table[AAT]))</f>
        <v/>
      </c>
      <c r="M615" s="38">
        <f>SUM(INDEX(ch_table[AAT],1):ch_table[[#This Row],[AAT]])</f>
        <v>0.8631944444444446</v>
      </c>
    </row>
    <row r="616" spans="1:13" x14ac:dyDescent="0.25">
      <c r="A616" s="42">
        <v>39</v>
      </c>
      <c r="B616" s="39">
        <v>44399</v>
      </c>
      <c r="C616" s="37">
        <v>0.7319444444444444</v>
      </c>
      <c r="D616" t="s">
        <v>23</v>
      </c>
      <c r="E616" s="41"/>
      <c r="F616"/>
      <c r="G616" s="3" t="str" cm="1">
        <f t="array" ref="G616">IF(MIN(ROW(ch_table[[Day]:[AAT session total (cum.)]]))+ROWS(ch_table[[Day]:[AAT session total (cum.)]])-1=ROW(),"",IF(ch_table[[#This Row],[Subject 1]]="House rose","", IF(INDEX(ch_table[[#All],[Time]],ROW()+1)="","",(IF(INDEX(ch_table[[#All],[Time]],ROW()+1)&lt;ch_table[[#This Row],[Time]],INDEX(ch_table[[#All],[Time]],ROW()+1)+1,INDEX(ch_table[[#All],[Time]],ROW()+1))-ch_table[[#This Row],[Time]]))))</f>
        <v/>
      </c>
      <c r="H616" s="3">
        <f>IF(ch_table[[#This Row],[Subject 1]]&lt;&gt;"House rose", "",SUMIF(ch_table[Day], ch_table[[#This Row],[Day]], ch_table[Duration]))</f>
        <v>0.33611111111111108</v>
      </c>
      <c r="I616" s="40">
        <f>SUM(INDEX(ch_table[Duration],1):ch_table[[#This Row],[Duration]])</f>
        <v>13.938194444444447</v>
      </c>
      <c r="J616" s="3" cm="1">
        <f t="array" ref="J6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6" s="3" t="str" cm="1">
        <f t="array" ref="K6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6" s="3">
        <f>IF(ch_table[[#This Row],[Subject 1]]&lt;&gt;"House rose", "",SUMIF(ch_table[Day], ch_table[[#This Row],[Day]], ch_table[AAT]))</f>
        <v>2.3611111111111027E-2</v>
      </c>
      <c r="M616" s="38">
        <f>SUM(INDEX(ch_table[AAT],1):ch_table[[#This Row],[AAT]])</f>
        <v>0.8631944444444446</v>
      </c>
    </row>
    <row r="617" spans="1:13" x14ac:dyDescent="0.25">
      <c r="A617" s="42">
        <v>40</v>
      </c>
      <c r="B617" s="39">
        <v>44426</v>
      </c>
      <c r="C617" s="37">
        <v>0.39583333333333331</v>
      </c>
      <c r="D617" t="s">
        <v>24</v>
      </c>
      <c r="E617" s="41"/>
      <c r="F617"/>
      <c r="G617" s="3" cm="1">
        <f t="array" ref="G617">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617" s="3" t="str">
        <f>IF(ch_table[[#This Row],[Subject 1]]&lt;&gt;"House rose", "",SUMIF(ch_table[Day], ch_table[[#This Row],[Day]], ch_table[Duration]))</f>
        <v/>
      </c>
      <c r="I617" s="40">
        <f>SUM(INDEX(ch_table[Duration],1):ch_table[[#This Row],[Duration]])</f>
        <v>13.941666666666668</v>
      </c>
      <c r="J617" s="3" cm="1">
        <f t="array" ref="J6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7" s="3" t="str" cm="1">
        <f t="array" ref="K6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7" s="3" t="str">
        <f>IF(ch_table[[#This Row],[Subject 1]]&lt;&gt;"House rose", "",SUMIF(ch_table[Day], ch_table[[#This Row],[Day]], ch_table[AAT]))</f>
        <v/>
      </c>
      <c r="M617" s="38">
        <f>SUM(INDEX(ch_table[AAT],1):ch_table[[#This Row],[AAT]])</f>
        <v>0.8631944444444446</v>
      </c>
    </row>
    <row r="618" spans="1:13" ht="30" x14ac:dyDescent="0.25">
      <c r="A618" s="42">
        <v>40</v>
      </c>
      <c r="B618" s="39">
        <v>44426</v>
      </c>
      <c r="C618" s="37">
        <v>0.39930555555555558</v>
      </c>
      <c r="D618" t="s">
        <v>17</v>
      </c>
      <c r="E618" s="41" t="s">
        <v>367</v>
      </c>
      <c r="F618" t="s">
        <v>15</v>
      </c>
      <c r="G618" s="3" cm="1">
        <f t="array" ref="G61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18" s="3" t="str">
        <f>IF(ch_table[[#This Row],[Subject 1]]&lt;&gt;"House rose", "",SUMIF(ch_table[Day], ch_table[[#This Row],[Day]], ch_table[Duration]))</f>
        <v/>
      </c>
      <c r="I618" s="40">
        <f>SUM(INDEX(ch_table[Duration],1):ch_table[[#This Row],[Duration]])</f>
        <v>13.943750000000001</v>
      </c>
      <c r="J618" s="3" cm="1">
        <f t="array" ref="J6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8" s="3" t="str" cm="1">
        <f t="array" ref="K6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8" s="3" t="str">
        <f>IF(ch_table[[#This Row],[Subject 1]]&lt;&gt;"House rose", "",SUMIF(ch_table[Day], ch_table[[#This Row],[Day]], ch_table[AAT]))</f>
        <v/>
      </c>
      <c r="M618" s="38">
        <f>SUM(INDEX(ch_table[AAT],1):ch_table[[#This Row],[AAT]])</f>
        <v>0.8631944444444446</v>
      </c>
    </row>
    <row r="619" spans="1:13" x14ac:dyDescent="0.25">
      <c r="A619" s="42">
        <v>40</v>
      </c>
      <c r="B619" s="39">
        <v>44426</v>
      </c>
      <c r="C619" s="37">
        <v>0.40138888888888891</v>
      </c>
      <c r="D619" t="s">
        <v>77</v>
      </c>
      <c r="E619" s="41" t="s">
        <v>368</v>
      </c>
      <c r="F619"/>
      <c r="G619" s="3" cm="1">
        <f t="array" ref="G619">IF(MIN(ROW(ch_table[[Day]:[AAT session total (cum.)]]))+ROWS(ch_table[[Day]:[AAT session total (cum.)]])-1=ROW(),"",IF(ch_table[[#This Row],[Subject 1]]="House rose","", IF(INDEX(ch_table[[#All],[Time]],ROW()+1)="","",(IF(INDEX(ch_table[[#All],[Time]],ROW()+1)&lt;ch_table[[#This Row],[Time]],INDEX(ch_table[[#All],[Time]],ROW()+1)+1,INDEX(ch_table[[#All],[Time]],ROW()+1))-ch_table[[#This Row],[Time]]))))</f>
        <v>6.6666666666666707E-2</v>
      </c>
      <c r="H619" s="3" t="str">
        <f>IF(ch_table[[#This Row],[Subject 1]]&lt;&gt;"House rose", "",SUMIF(ch_table[Day], ch_table[[#This Row],[Day]], ch_table[Duration]))</f>
        <v/>
      </c>
      <c r="I619" s="40">
        <f>SUM(INDEX(ch_table[Duration],1):ch_table[[#This Row],[Duration]])</f>
        <v>14.010416666666668</v>
      </c>
      <c r="J619" s="3" cm="1">
        <f t="array" ref="J6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19" s="3" t="str" cm="1">
        <f t="array" ref="K6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19" s="3" t="str">
        <f>IF(ch_table[[#This Row],[Subject 1]]&lt;&gt;"House rose", "",SUMIF(ch_table[Day], ch_table[[#This Row],[Day]], ch_table[AAT]))</f>
        <v/>
      </c>
      <c r="M619" s="38">
        <f>SUM(INDEX(ch_table[AAT],1):ch_table[[#This Row],[AAT]])</f>
        <v>0.8631944444444446</v>
      </c>
    </row>
    <row r="620" spans="1:13" x14ac:dyDescent="0.25">
      <c r="A620" s="42">
        <v>40</v>
      </c>
      <c r="B620" s="39">
        <v>44426</v>
      </c>
      <c r="C620" s="37">
        <v>0.46805555555555561</v>
      </c>
      <c r="D620" t="s">
        <v>133</v>
      </c>
      <c r="E620" s="41" t="s">
        <v>369</v>
      </c>
      <c r="F620"/>
      <c r="G620" s="3" cm="1">
        <f t="array" ref="G620">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620" s="3" t="str">
        <f>IF(ch_table[[#This Row],[Subject 1]]&lt;&gt;"House rose", "",SUMIF(ch_table[Day], ch_table[[#This Row],[Day]], ch_table[Duration]))</f>
        <v/>
      </c>
      <c r="I620" s="40">
        <f>SUM(INDEX(ch_table[Duration],1):ch_table[[#This Row],[Duration]])</f>
        <v>14.011111111111113</v>
      </c>
      <c r="J620" s="3" cm="1">
        <f t="array" ref="J6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0" s="3" t="str" cm="1">
        <f t="array" ref="K6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0" s="3" t="str">
        <f>IF(ch_table[[#This Row],[Subject 1]]&lt;&gt;"House rose", "",SUMIF(ch_table[Day], ch_table[[#This Row],[Day]], ch_table[AAT]))</f>
        <v/>
      </c>
      <c r="M620" s="38">
        <f>SUM(INDEX(ch_table[AAT],1):ch_table[[#This Row],[AAT]])</f>
        <v>0.8631944444444446</v>
      </c>
    </row>
    <row r="621" spans="1:13" x14ac:dyDescent="0.25">
      <c r="A621" s="42">
        <v>40</v>
      </c>
      <c r="B621" s="39">
        <v>44426</v>
      </c>
      <c r="C621" s="37">
        <v>0.46875</v>
      </c>
      <c r="D621" t="s">
        <v>77</v>
      </c>
      <c r="E621" s="41" t="s">
        <v>370</v>
      </c>
      <c r="F621"/>
      <c r="G621" s="3" cm="1">
        <f t="array" ref="G621">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621" s="3" t="str">
        <f>IF(ch_table[[#This Row],[Subject 1]]&lt;&gt;"House rose", "",SUMIF(ch_table[Day], ch_table[[#This Row],[Day]], ch_table[Duration]))</f>
        <v/>
      </c>
      <c r="I621" s="40">
        <f>SUM(INDEX(ch_table[Duration],1):ch_table[[#This Row],[Duration]])</f>
        <v>14.061805555555557</v>
      </c>
      <c r="J621" s="3" cm="1">
        <f t="array" ref="J6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1" s="3" t="str" cm="1">
        <f t="array" ref="K6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1" s="3" t="str">
        <f>IF(ch_table[[#This Row],[Subject 1]]&lt;&gt;"House rose", "",SUMIF(ch_table[Day], ch_table[[#This Row],[Day]], ch_table[AAT]))</f>
        <v/>
      </c>
      <c r="M621" s="38">
        <f>SUM(INDEX(ch_table[AAT],1):ch_table[[#This Row],[AAT]])</f>
        <v>0.8631944444444446</v>
      </c>
    </row>
    <row r="622" spans="1:13" x14ac:dyDescent="0.25">
      <c r="A622" s="42">
        <v>40</v>
      </c>
      <c r="B622" s="39">
        <v>44426</v>
      </c>
      <c r="C622" s="37">
        <v>0.51944444444444449</v>
      </c>
      <c r="D622" t="s">
        <v>133</v>
      </c>
      <c r="E622" s="41" t="s">
        <v>136</v>
      </c>
      <c r="F622"/>
      <c r="G622" s="3" cm="1">
        <f t="array" ref="G62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22" s="3" t="str">
        <f>IF(ch_table[[#This Row],[Subject 1]]&lt;&gt;"House rose", "",SUMIF(ch_table[Day], ch_table[[#This Row],[Day]], ch_table[Duration]))</f>
        <v/>
      </c>
      <c r="I622" s="40">
        <f>SUM(INDEX(ch_table[Duration],1):ch_table[[#This Row],[Duration]])</f>
        <v>14.062500000000002</v>
      </c>
      <c r="J622" s="3" cm="1">
        <f t="array" ref="J6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2" s="3" t="str" cm="1">
        <f t="array" ref="K6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2" s="3" t="str">
        <f>IF(ch_table[[#This Row],[Subject 1]]&lt;&gt;"House rose", "",SUMIF(ch_table[Day], ch_table[[#This Row],[Day]], ch_table[AAT]))</f>
        <v/>
      </c>
      <c r="M622" s="38">
        <f>SUM(INDEX(ch_table[AAT],1):ch_table[[#This Row],[AAT]])</f>
        <v>0.8631944444444446</v>
      </c>
    </row>
    <row r="623" spans="1:13" x14ac:dyDescent="0.25">
      <c r="A623" s="42">
        <v>40</v>
      </c>
      <c r="B623" s="39">
        <v>44426</v>
      </c>
      <c r="C623" s="37">
        <v>0.52013888888888893</v>
      </c>
      <c r="D623" t="s">
        <v>77</v>
      </c>
      <c r="E623" s="41" t="s">
        <v>368</v>
      </c>
      <c r="F623"/>
      <c r="G623" s="3" cm="1">
        <f t="array" ref="G623">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623" s="3" t="str">
        <f>IF(ch_table[[#This Row],[Subject 1]]&lt;&gt;"House rose", "",SUMIF(ch_table[Day], ch_table[[#This Row],[Day]], ch_table[Duration]))</f>
        <v/>
      </c>
      <c r="I623" s="40">
        <f>SUM(INDEX(ch_table[Duration],1):ch_table[[#This Row],[Duration]])</f>
        <v>14.10277777777778</v>
      </c>
      <c r="J623" s="3" cm="1">
        <f t="array" ref="J6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3" s="3" t="str" cm="1">
        <f t="array" ref="K6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3" s="3" t="str">
        <f>IF(ch_table[[#This Row],[Subject 1]]&lt;&gt;"House rose", "",SUMIF(ch_table[Day], ch_table[[#This Row],[Day]], ch_table[AAT]))</f>
        <v/>
      </c>
      <c r="M623" s="38">
        <f>SUM(INDEX(ch_table[AAT],1):ch_table[[#This Row],[AAT]])</f>
        <v>0.8631944444444446</v>
      </c>
    </row>
    <row r="624" spans="1:13" x14ac:dyDescent="0.25">
      <c r="A624" s="42">
        <v>40</v>
      </c>
      <c r="B624" s="39">
        <v>44426</v>
      </c>
      <c r="C624" s="37">
        <v>0.56041666666666667</v>
      </c>
      <c r="D624" t="s">
        <v>133</v>
      </c>
      <c r="E624" s="41" t="s">
        <v>257</v>
      </c>
      <c r="F624"/>
      <c r="G624" s="3" cm="1">
        <f t="array" ref="G62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24" s="3" t="str">
        <f>IF(ch_table[[#This Row],[Subject 1]]&lt;&gt;"House rose", "",SUMIF(ch_table[Day], ch_table[[#This Row],[Day]], ch_table[Duration]))</f>
        <v/>
      </c>
      <c r="I624" s="40">
        <f>SUM(INDEX(ch_table[Duration],1):ch_table[[#This Row],[Duration]])</f>
        <v>14.103472222222225</v>
      </c>
      <c r="J624" s="3" cm="1">
        <f t="array" ref="J6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4" s="3" t="str" cm="1">
        <f t="array" ref="K6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4" s="3" t="str">
        <f>IF(ch_table[[#This Row],[Subject 1]]&lt;&gt;"House rose", "",SUMIF(ch_table[Day], ch_table[[#This Row],[Day]], ch_table[AAT]))</f>
        <v/>
      </c>
      <c r="M624" s="38">
        <f>SUM(INDEX(ch_table[AAT],1):ch_table[[#This Row],[AAT]])</f>
        <v>0.8631944444444446</v>
      </c>
    </row>
    <row r="625" spans="1:13" x14ac:dyDescent="0.25">
      <c r="A625" s="42">
        <v>40</v>
      </c>
      <c r="B625" s="39">
        <v>44426</v>
      </c>
      <c r="C625" s="37">
        <v>0.56111111111111112</v>
      </c>
      <c r="D625" t="s">
        <v>77</v>
      </c>
      <c r="E625" s="41" t="s">
        <v>370</v>
      </c>
      <c r="F625"/>
      <c r="G625" s="3" cm="1">
        <f t="array" ref="G625">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625" s="3" t="str">
        <f>IF(ch_table[[#This Row],[Subject 1]]&lt;&gt;"House rose", "",SUMIF(ch_table[Day], ch_table[[#This Row],[Day]], ch_table[Duration]))</f>
        <v/>
      </c>
      <c r="I625" s="40">
        <f>SUM(INDEX(ch_table[Duration],1):ch_table[[#This Row],[Duration]])</f>
        <v>14.143750000000002</v>
      </c>
      <c r="J625" s="3" cm="1">
        <f t="array" ref="J6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5" s="3" t="str" cm="1">
        <f t="array" ref="K6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5" s="3" t="str">
        <f>IF(ch_table[[#This Row],[Subject 1]]&lt;&gt;"House rose", "",SUMIF(ch_table[Day], ch_table[[#This Row],[Day]], ch_table[AAT]))</f>
        <v/>
      </c>
      <c r="M625" s="38">
        <f>SUM(INDEX(ch_table[AAT],1):ch_table[[#This Row],[AAT]])</f>
        <v>0.8631944444444446</v>
      </c>
    </row>
    <row r="626" spans="1:13" x14ac:dyDescent="0.25">
      <c r="A626" s="42">
        <v>40</v>
      </c>
      <c r="B626" s="39">
        <v>44426</v>
      </c>
      <c r="C626" s="37">
        <v>0.60138888888888886</v>
      </c>
      <c r="D626" t="s">
        <v>133</v>
      </c>
      <c r="E626" s="41" t="s">
        <v>146</v>
      </c>
      <c r="F626"/>
      <c r="G626" s="3" cm="1">
        <f t="array" ref="G62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26" s="3" t="str">
        <f>IF(ch_table[[#This Row],[Subject 1]]&lt;&gt;"House rose", "",SUMIF(ch_table[Day], ch_table[[#This Row],[Day]], ch_table[Duration]))</f>
        <v/>
      </c>
      <c r="I626" s="40">
        <f>SUM(INDEX(ch_table[Duration],1):ch_table[[#This Row],[Duration]])</f>
        <v>14.144444444444447</v>
      </c>
      <c r="J626" s="3" cm="1">
        <f t="array" ref="J6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6" s="3" t="str" cm="1">
        <f t="array" ref="K6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6" s="3" t="str">
        <f>IF(ch_table[[#This Row],[Subject 1]]&lt;&gt;"House rose", "",SUMIF(ch_table[Day], ch_table[[#This Row],[Day]], ch_table[AAT]))</f>
        <v/>
      </c>
      <c r="M626" s="38">
        <f>SUM(INDEX(ch_table[AAT],1):ch_table[[#This Row],[AAT]])</f>
        <v>0.8631944444444446</v>
      </c>
    </row>
    <row r="627" spans="1:13" x14ac:dyDescent="0.25">
      <c r="A627" s="42">
        <v>40</v>
      </c>
      <c r="B627" s="39">
        <v>44426</v>
      </c>
      <c r="C627" s="37">
        <v>0.6020833333333333</v>
      </c>
      <c r="D627" t="s">
        <v>77</v>
      </c>
      <c r="E627" s="41" t="s">
        <v>370</v>
      </c>
      <c r="F627"/>
      <c r="G627" s="3" cm="1">
        <f t="array" ref="G627">IF(MIN(ROW(ch_table[[Day]:[AAT session total (cum.)]]))+ROWS(ch_table[[Day]:[AAT session total (cum.)]])-1=ROW(),"",IF(ch_table[[#This Row],[Subject 1]]="House rose","", IF(INDEX(ch_table[[#All],[Time]],ROW()+1)="","",(IF(INDEX(ch_table[[#All],[Time]],ROW()+1)&lt;ch_table[[#This Row],[Time]],INDEX(ch_table[[#All],[Time]],ROW()+1)+1,INDEX(ch_table[[#All],[Time]],ROW()+1))-ch_table[[#This Row],[Time]]))))</f>
        <v>0.10625000000000007</v>
      </c>
      <c r="H627" s="3" t="str">
        <f>IF(ch_table[[#This Row],[Subject 1]]&lt;&gt;"House rose", "",SUMIF(ch_table[Day], ch_table[[#This Row],[Day]], ch_table[Duration]))</f>
        <v/>
      </c>
      <c r="I627" s="40">
        <f>SUM(INDEX(ch_table[Duration],1):ch_table[[#This Row],[Duration]])</f>
        <v>14.250694444444447</v>
      </c>
      <c r="J627" s="3" cm="1">
        <f t="array" ref="J6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7" s="3" t="str" cm="1">
        <f t="array" ref="K6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7" s="3" t="str">
        <f>IF(ch_table[[#This Row],[Subject 1]]&lt;&gt;"House rose", "",SUMIF(ch_table[Day], ch_table[[#This Row],[Day]], ch_table[AAT]))</f>
        <v/>
      </c>
      <c r="M627" s="38">
        <f>SUM(INDEX(ch_table[AAT],1):ch_table[[#This Row],[AAT]])</f>
        <v>0.8631944444444446</v>
      </c>
    </row>
    <row r="628" spans="1:13" x14ac:dyDescent="0.25">
      <c r="A628" s="42">
        <v>40</v>
      </c>
      <c r="B628" s="39">
        <v>44426</v>
      </c>
      <c r="C628" s="37">
        <v>0.70833333333333337</v>
      </c>
      <c r="D628" t="s">
        <v>23</v>
      </c>
      <c r="E628" s="41"/>
      <c r="F628"/>
      <c r="G628" s="3" t="str" cm="1">
        <f t="array" ref="G628">IF(MIN(ROW(ch_table[[Day]:[AAT session total (cum.)]]))+ROWS(ch_table[[Day]:[AAT session total (cum.)]])-1=ROW(),"",IF(ch_table[[#This Row],[Subject 1]]="House rose","", IF(INDEX(ch_table[[#All],[Time]],ROW()+1)="","",(IF(INDEX(ch_table[[#All],[Time]],ROW()+1)&lt;ch_table[[#This Row],[Time]],INDEX(ch_table[[#All],[Time]],ROW()+1)+1,INDEX(ch_table[[#All],[Time]],ROW()+1))-ch_table[[#This Row],[Time]]))))</f>
        <v/>
      </c>
      <c r="H628" s="3">
        <f>IF(ch_table[[#This Row],[Subject 1]]&lt;&gt;"House rose", "",SUMIF(ch_table[Day], ch_table[[#This Row],[Day]], ch_table[Duration]))</f>
        <v>0.31250000000000006</v>
      </c>
      <c r="I628" s="40">
        <f>SUM(INDEX(ch_table[Duration],1):ch_table[[#This Row],[Duration]])</f>
        <v>14.250694444444447</v>
      </c>
      <c r="J628" s="3" cm="1">
        <f t="array" ref="J6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28" s="3" t="str" cm="1">
        <f t="array" ref="K6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8" s="3">
        <f>IF(ch_table[[#This Row],[Subject 1]]&lt;&gt;"House rose", "",SUMIF(ch_table[Day], ch_table[[#This Row],[Day]], ch_table[AAT]))</f>
        <v>0</v>
      </c>
      <c r="M628" s="38">
        <f>SUM(INDEX(ch_table[AAT],1):ch_table[[#This Row],[AAT]])</f>
        <v>0.8631944444444446</v>
      </c>
    </row>
    <row r="629" spans="1:13" x14ac:dyDescent="0.25">
      <c r="A629" s="42">
        <v>41</v>
      </c>
      <c r="B629" s="39">
        <v>44445</v>
      </c>
      <c r="C629" s="37">
        <v>0.60416666666666663</v>
      </c>
      <c r="D629" t="s">
        <v>24</v>
      </c>
      <c r="E629" s="41"/>
      <c r="F629"/>
      <c r="G629" s="3" cm="1">
        <f t="array" ref="G62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29" s="3" t="str">
        <f>IF(ch_table[[#This Row],[Subject 1]]&lt;&gt;"House rose", "",SUMIF(ch_table[Day], ch_table[[#This Row],[Day]], ch_table[Duration]))</f>
        <v/>
      </c>
      <c r="I629" s="40">
        <f>SUM(INDEX(ch_table[Duration],1):ch_table[[#This Row],[Duration]])</f>
        <v>14.25277777777778</v>
      </c>
      <c r="J629" s="3" cm="1">
        <f t="array" ref="J6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29" s="3" t="str" cm="1">
        <f t="array" ref="K6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29" s="3" t="str">
        <f>IF(ch_table[[#This Row],[Subject 1]]&lt;&gt;"House rose", "",SUMIF(ch_table[Day], ch_table[[#This Row],[Day]], ch_table[AAT]))</f>
        <v/>
      </c>
      <c r="M629" s="38">
        <f>SUM(INDEX(ch_table[AAT],1):ch_table[[#This Row],[AAT]])</f>
        <v>0.8631944444444446</v>
      </c>
    </row>
    <row r="630" spans="1:13" x14ac:dyDescent="0.25">
      <c r="A630" s="42">
        <v>41</v>
      </c>
      <c r="B630" s="39">
        <v>44445</v>
      </c>
      <c r="C630" s="37">
        <v>0.60624999999999996</v>
      </c>
      <c r="D630" t="s">
        <v>44</v>
      </c>
      <c r="E630" s="41" t="s">
        <v>371</v>
      </c>
      <c r="F630"/>
      <c r="G630" s="3" cm="1">
        <f t="array" ref="G630">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630" s="3" t="str">
        <f>IF(ch_table[[#This Row],[Subject 1]]&lt;&gt;"House rose", "",SUMIF(ch_table[Day], ch_table[[#This Row],[Day]], ch_table[Duration]))</f>
        <v/>
      </c>
      <c r="I630" s="40">
        <f>SUM(INDEX(ch_table[Duration],1):ch_table[[#This Row],[Duration]])</f>
        <v>14.283333333333335</v>
      </c>
      <c r="J630" s="3" cm="1">
        <f t="array" ref="J6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0" s="3" t="str" cm="1">
        <f t="array" ref="K6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0" s="3" t="str">
        <f>IF(ch_table[[#This Row],[Subject 1]]&lt;&gt;"House rose", "",SUMIF(ch_table[Day], ch_table[[#This Row],[Day]], ch_table[AAT]))</f>
        <v/>
      </c>
      <c r="M630" s="38">
        <f>SUM(INDEX(ch_table[AAT],1):ch_table[[#This Row],[AAT]])</f>
        <v>0.8631944444444446</v>
      </c>
    </row>
    <row r="631" spans="1:13" x14ac:dyDescent="0.25">
      <c r="A631" s="42">
        <v>41</v>
      </c>
      <c r="B631" s="39">
        <v>44445</v>
      </c>
      <c r="C631" s="37">
        <v>0.63680555555555551</v>
      </c>
      <c r="D631" t="s">
        <v>53</v>
      </c>
      <c r="E631" s="41" t="s">
        <v>371</v>
      </c>
      <c r="F631"/>
      <c r="G631" s="3" cm="1">
        <f t="array" ref="G631">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631" s="3" t="str">
        <f>IF(ch_table[[#This Row],[Subject 1]]&lt;&gt;"House rose", "",SUMIF(ch_table[Day], ch_table[[#This Row],[Day]], ch_table[Duration]))</f>
        <v/>
      </c>
      <c r="I631" s="40">
        <f>SUM(INDEX(ch_table[Duration],1):ch_table[[#This Row],[Duration]])</f>
        <v>14.292361111111113</v>
      </c>
      <c r="J631" s="3" cm="1">
        <f t="array" ref="J6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1" s="3" t="str" cm="1">
        <f t="array" ref="K6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1" s="3" t="str">
        <f>IF(ch_table[[#This Row],[Subject 1]]&lt;&gt;"House rose", "",SUMIF(ch_table[Day], ch_table[[#This Row],[Day]], ch_table[AAT]))</f>
        <v/>
      </c>
      <c r="M631" s="38">
        <f>SUM(INDEX(ch_table[AAT],1):ch_table[[#This Row],[AAT]])</f>
        <v>0.8631944444444446</v>
      </c>
    </row>
    <row r="632" spans="1:13" x14ac:dyDescent="0.25">
      <c r="A632" s="42">
        <v>41</v>
      </c>
      <c r="B632" s="39">
        <v>44445</v>
      </c>
      <c r="C632" s="37">
        <v>0.64583333333333337</v>
      </c>
      <c r="D632" t="s">
        <v>29</v>
      </c>
      <c r="E632" s="41" t="s">
        <v>372</v>
      </c>
      <c r="F632"/>
      <c r="G632" s="3" cm="1">
        <f t="array" ref="G632">IF(MIN(ROW(ch_table[[Day]:[AAT session total (cum.)]]))+ROWS(ch_table[[Day]:[AAT session total (cum.)]])-1=ROW(),"",IF(ch_table[[#This Row],[Subject 1]]="House rose","", IF(INDEX(ch_table[[#All],[Time]],ROW()+1)="","",(IF(INDEX(ch_table[[#All],[Time]],ROW()+1)&lt;ch_table[[#This Row],[Time]],INDEX(ch_table[[#All],[Time]],ROW()+1)+1,INDEX(ch_table[[#All],[Time]],ROW()+1))-ch_table[[#This Row],[Time]]))))</f>
        <v>5.4166666666666585E-2</v>
      </c>
      <c r="H632" s="3" t="str">
        <f>IF(ch_table[[#This Row],[Subject 1]]&lt;&gt;"House rose", "",SUMIF(ch_table[Day], ch_table[[#This Row],[Day]], ch_table[Duration]))</f>
        <v/>
      </c>
      <c r="I632" s="40">
        <f>SUM(INDEX(ch_table[Duration],1):ch_table[[#This Row],[Duration]])</f>
        <v>14.34652777777778</v>
      </c>
      <c r="J632" s="3" cm="1">
        <f t="array" ref="J6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2" s="3" t="str" cm="1">
        <f t="array" ref="K6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2" s="3" t="str">
        <f>IF(ch_table[[#This Row],[Subject 1]]&lt;&gt;"House rose", "",SUMIF(ch_table[Day], ch_table[[#This Row],[Day]], ch_table[AAT]))</f>
        <v/>
      </c>
      <c r="M632" s="38">
        <f>SUM(INDEX(ch_table[AAT],1):ch_table[[#This Row],[AAT]])</f>
        <v>0.8631944444444446</v>
      </c>
    </row>
    <row r="633" spans="1:13" ht="45" x14ac:dyDescent="0.25">
      <c r="A633" s="42">
        <v>41</v>
      </c>
      <c r="B633" s="39">
        <v>44445</v>
      </c>
      <c r="C633" s="37">
        <v>0.7</v>
      </c>
      <c r="D633" t="s">
        <v>29</v>
      </c>
      <c r="E633" s="41" t="s">
        <v>373</v>
      </c>
      <c r="F633"/>
      <c r="G633" s="3" cm="1">
        <f t="array" ref="G633">IF(MIN(ROW(ch_table[[Day]:[AAT session total (cum.)]]))+ROWS(ch_table[[Day]:[AAT session total (cum.)]])-1=ROW(),"",IF(ch_table[[#This Row],[Subject 1]]="House rose","", IF(INDEX(ch_table[[#All],[Time]],ROW()+1)="","",(IF(INDEX(ch_table[[#All],[Time]],ROW()+1)&lt;ch_table[[#This Row],[Time]],INDEX(ch_table[[#All],[Time]],ROW()+1)+1,INDEX(ch_table[[#All],[Time]],ROW()+1))-ch_table[[#This Row],[Time]]))))</f>
        <v>5.4166666666666696E-2</v>
      </c>
      <c r="H633" s="3" t="str">
        <f>IF(ch_table[[#This Row],[Subject 1]]&lt;&gt;"House rose", "",SUMIF(ch_table[Day], ch_table[[#This Row],[Day]], ch_table[Duration]))</f>
        <v/>
      </c>
      <c r="I633" s="40">
        <f>SUM(INDEX(ch_table[Duration],1):ch_table[[#This Row],[Duration]])</f>
        <v>14.400694444444447</v>
      </c>
      <c r="J633" s="3" cm="1">
        <f t="array" ref="J6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3" s="3" t="str" cm="1">
        <f t="array" ref="K6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3" s="3" t="str">
        <f>IF(ch_table[[#This Row],[Subject 1]]&lt;&gt;"House rose", "",SUMIF(ch_table[Day], ch_table[[#This Row],[Day]], ch_table[AAT]))</f>
        <v/>
      </c>
      <c r="M633" s="38">
        <f>SUM(INDEX(ch_table[AAT],1):ch_table[[#This Row],[AAT]])</f>
        <v>0.8631944444444446</v>
      </c>
    </row>
    <row r="634" spans="1:13" ht="30" x14ac:dyDescent="0.25">
      <c r="A634" s="42">
        <v>41</v>
      </c>
      <c r="B634" s="39">
        <v>44445</v>
      </c>
      <c r="C634" s="37">
        <v>0.75416666666666665</v>
      </c>
      <c r="D634" t="s">
        <v>29</v>
      </c>
      <c r="E634" s="41" t="s">
        <v>374</v>
      </c>
      <c r="F634"/>
      <c r="G634" s="3" cm="1">
        <f t="array" ref="G634">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634" s="3" t="str">
        <f>IF(ch_table[[#This Row],[Subject 1]]&lt;&gt;"House rose", "",SUMIF(ch_table[Day], ch_table[[#This Row],[Day]], ch_table[Duration]))</f>
        <v/>
      </c>
      <c r="I634" s="40">
        <f>SUM(INDEX(ch_table[Duration],1):ch_table[[#This Row],[Duration]])</f>
        <v>14.440972222222225</v>
      </c>
      <c r="J634" s="3" cm="1">
        <f t="array" ref="J6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4" s="3" t="str" cm="1">
        <f t="array" ref="K6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4" s="3" t="str">
        <f>IF(ch_table[[#This Row],[Subject 1]]&lt;&gt;"House rose", "",SUMIF(ch_table[Day], ch_table[[#This Row],[Day]], ch_table[AAT]))</f>
        <v/>
      </c>
      <c r="M634" s="38">
        <f>SUM(INDEX(ch_table[AAT],1):ch_table[[#This Row],[AAT]])</f>
        <v>0.8631944444444446</v>
      </c>
    </row>
    <row r="635" spans="1:13" ht="30" x14ac:dyDescent="0.25">
      <c r="A635" s="42">
        <v>41</v>
      </c>
      <c r="B635" s="39">
        <v>44445</v>
      </c>
      <c r="C635" s="37">
        <v>0.7944444444444444</v>
      </c>
      <c r="D635" t="s">
        <v>92</v>
      </c>
      <c r="E635" s="41" t="s">
        <v>375</v>
      </c>
      <c r="F635"/>
      <c r="G635" s="3" cm="1">
        <f t="array" ref="G63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35" s="3" t="str">
        <f>IF(ch_table[[#This Row],[Subject 1]]&lt;&gt;"House rose", "",SUMIF(ch_table[Day], ch_table[[#This Row],[Day]], ch_table[Duration]))</f>
        <v/>
      </c>
      <c r="I635" s="40">
        <f>SUM(INDEX(ch_table[Duration],1):ch_table[[#This Row],[Duration]])</f>
        <v>14.443055555555558</v>
      </c>
      <c r="J635" s="3" cm="1">
        <f t="array" ref="J6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5" s="3" t="str" cm="1">
        <f t="array" ref="K6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5" s="3" t="str">
        <f>IF(ch_table[[#This Row],[Subject 1]]&lt;&gt;"House rose", "",SUMIF(ch_table[Day], ch_table[[#This Row],[Day]], ch_table[AAT]))</f>
        <v/>
      </c>
      <c r="M635" s="38">
        <f>SUM(INDEX(ch_table[AAT],1):ch_table[[#This Row],[AAT]])</f>
        <v>0.8631944444444446</v>
      </c>
    </row>
    <row r="636" spans="1:13" x14ac:dyDescent="0.25">
      <c r="A636" s="42">
        <v>41</v>
      </c>
      <c r="B636" s="39">
        <v>44445</v>
      </c>
      <c r="C636" s="37">
        <v>0.79652777777777772</v>
      </c>
      <c r="D636" t="s">
        <v>85</v>
      </c>
      <c r="E636" s="41" t="s">
        <v>376</v>
      </c>
      <c r="F636" t="s">
        <v>60</v>
      </c>
      <c r="G636" s="3" cm="1">
        <f t="array" ref="G636">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636" s="3" t="str">
        <f>IF(ch_table[[#This Row],[Subject 1]]&lt;&gt;"House rose", "",SUMIF(ch_table[Day], ch_table[[#This Row],[Day]], ch_table[Duration]))</f>
        <v/>
      </c>
      <c r="I636" s="40">
        <f>SUM(INDEX(ch_table[Duration],1):ch_table[[#This Row],[Duration]])</f>
        <v>14.47152777777778</v>
      </c>
      <c r="J636" s="3" cm="1">
        <f t="array" ref="J6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6" s="3" t="str" cm="1">
        <f t="array" ref="K6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6" s="3" t="str">
        <f>IF(ch_table[[#This Row],[Subject 1]]&lt;&gt;"House rose", "",SUMIF(ch_table[Day], ch_table[[#This Row],[Day]], ch_table[AAT]))</f>
        <v/>
      </c>
      <c r="M636" s="38">
        <f>SUM(INDEX(ch_table[AAT],1):ch_table[[#This Row],[AAT]])</f>
        <v>0.8631944444444446</v>
      </c>
    </row>
    <row r="637" spans="1:13" x14ac:dyDescent="0.25">
      <c r="A637" s="42">
        <v>41</v>
      </c>
      <c r="B637" s="39">
        <v>44445</v>
      </c>
      <c r="C637" s="37">
        <v>0.82499999999999996</v>
      </c>
      <c r="D637" t="s">
        <v>259</v>
      </c>
      <c r="E637" s="41" t="s">
        <v>376</v>
      </c>
      <c r="F637"/>
      <c r="G637" s="3" cm="1">
        <f t="array" ref="G637">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637" s="3" t="str">
        <f>IF(ch_table[[#This Row],[Subject 1]]&lt;&gt;"House rose", "",SUMIF(ch_table[Day], ch_table[[#This Row],[Day]], ch_table[Duration]))</f>
        <v/>
      </c>
      <c r="I637" s="40">
        <f>SUM(INDEX(ch_table[Duration],1):ch_table[[#This Row],[Duration]])</f>
        <v>14.484027777777779</v>
      </c>
      <c r="J637" s="3" cm="1">
        <f t="array" ref="J6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7" s="3" t="str" cm="1">
        <f t="array" ref="K6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7" s="3" t="str">
        <f>IF(ch_table[[#This Row],[Subject 1]]&lt;&gt;"House rose", "",SUMIF(ch_table[Day], ch_table[[#This Row],[Day]], ch_table[AAT]))</f>
        <v/>
      </c>
      <c r="M637" s="38">
        <f>SUM(INDEX(ch_table[AAT],1):ch_table[[#This Row],[AAT]])</f>
        <v>0.8631944444444446</v>
      </c>
    </row>
    <row r="638" spans="1:13" x14ac:dyDescent="0.25">
      <c r="A638" s="42">
        <v>41</v>
      </c>
      <c r="B638" s="39">
        <v>44445</v>
      </c>
      <c r="C638" s="37">
        <v>0.83750000000000002</v>
      </c>
      <c r="D638" t="s">
        <v>21</v>
      </c>
      <c r="E638" s="41" t="s">
        <v>377</v>
      </c>
      <c r="F638"/>
      <c r="G638" s="3" cm="1">
        <f t="array" ref="G638">IF(MIN(ROW(ch_table[[Day]:[AAT session total (cum.)]]))+ROWS(ch_table[[Day]:[AAT session total (cum.)]])-1=ROW(),"",IF(ch_table[[#This Row],[Subject 1]]="House rose","", IF(INDEX(ch_table[[#All],[Time]],ROW()+1)="","",(IF(INDEX(ch_table[[#All],[Time]],ROW()+1)&lt;ch_table[[#This Row],[Time]],INDEX(ch_table[[#All],[Time]],ROW()+1)+1,INDEX(ch_table[[#All],[Time]],ROW()+1))-ch_table[[#This Row],[Time]]))))</f>
        <v>7.7083333333333282E-2</v>
      </c>
      <c r="H638" s="3" t="str">
        <f>IF(ch_table[[#This Row],[Subject 1]]&lt;&gt;"House rose", "",SUMIF(ch_table[Day], ch_table[[#This Row],[Day]], ch_table[Duration]))</f>
        <v/>
      </c>
      <c r="I638" s="40">
        <f>SUM(INDEX(ch_table[Duration],1):ch_table[[#This Row],[Duration]])</f>
        <v>14.561111111111112</v>
      </c>
      <c r="J638" s="3" cm="1">
        <f t="array" ref="J6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8" s="3" t="str" cm="1">
        <f t="array" ref="K6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8" s="3" t="str">
        <f>IF(ch_table[[#This Row],[Subject 1]]&lt;&gt;"House rose", "",SUMIF(ch_table[Day], ch_table[[#This Row],[Day]], ch_table[AAT]))</f>
        <v/>
      </c>
      <c r="M638" s="38">
        <f>SUM(INDEX(ch_table[AAT],1):ch_table[[#This Row],[AAT]])</f>
        <v>0.8631944444444446</v>
      </c>
    </row>
    <row r="639" spans="1:13" x14ac:dyDescent="0.25">
      <c r="A639" s="42">
        <v>41</v>
      </c>
      <c r="B639" s="39">
        <v>44445</v>
      </c>
      <c r="C639" s="37">
        <v>0.9145833333333333</v>
      </c>
      <c r="D639" t="s">
        <v>23</v>
      </c>
      <c r="E639" s="41"/>
      <c r="F639"/>
      <c r="G639" s="3" t="str" cm="1">
        <f t="array" ref="G639">IF(MIN(ROW(ch_table[[Day]:[AAT session total (cum.)]]))+ROWS(ch_table[[Day]:[AAT session total (cum.)]])-1=ROW(),"",IF(ch_table[[#This Row],[Subject 1]]="House rose","", IF(INDEX(ch_table[[#All],[Time]],ROW()+1)="","",(IF(INDEX(ch_table[[#All],[Time]],ROW()+1)&lt;ch_table[[#This Row],[Time]],INDEX(ch_table[[#All],[Time]],ROW()+1)+1,INDEX(ch_table[[#All],[Time]],ROW()+1))-ch_table[[#This Row],[Time]]))))</f>
        <v/>
      </c>
      <c r="H639" s="3">
        <f>IF(ch_table[[#This Row],[Subject 1]]&lt;&gt;"House rose", "",SUMIF(ch_table[Day], ch_table[[#This Row],[Day]], ch_table[Duration]))</f>
        <v>0.31041666666666667</v>
      </c>
      <c r="I639" s="40">
        <f>SUM(INDEX(ch_table[Duration],1):ch_table[[#This Row],[Duration]])</f>
        <v>14.561111111111112</v>
      </c>
      <c r="J639" s="3" cm="1">
        <f t="array" ref="J6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39" s="3" t="str" cm="1">
        <f t="array" ref="K6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39" s="3">
        <f>IF(ch_table[[#This Row],[Subject 1]]&lt;&gt;"House rose", "",SUMIF(ch_table[Day], ch_table[[#This Row],[Day]], ch_table[AAT]))</f>
        <v>0</v>
      </c>
      <c r="M639" s="38">
        <f>SUM(INDEX(ch_table[AAT],1):ch_table[[#This Row],[AAT]])</f>
        <v>0.8631944444444446</v>
      </c>
    </row>
    <row r="640" spans="1:13" x14ac:dyDescent="0.25">
      <c r="A640" s="42">
        <v>42</v>
      </c>
      <c r="B640" s="39">
        <v>44446</v>
      </c>
      <c r="C640" s="37">
        <v>0.47916666666666669</v>
      </c>
      <c r="D640" t="s">
        <v>24</v>
      </c>
      <c r="E640" s="41"/>
      <c r="F640"/>
      <c r="G640" s="3" cm="1">
        <f t="array" ref="G64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40" s="3" t="str">
        <f>IF(ch_table[[#This Row],[Subject 1]]&lt;&gt;"House rose", "",SUMIF(ch_table[Day], ch_table[[#This Row],[Day]], ch_table[Duration]))</f>
        <v/>
      </c>
      <c r="I640" s="40">
        <f>SUM(INDEX(ch_table[Duration],1):ch_table[[#This Row],[Duration]])</f>
        <v>14.563194444444445</v>
      </c>
      <c r="J640" s="3" cm="1">
        <f t="array" ref="J6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0" s="3" t="str" cm="1">
        <f t="array" ref="K6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0" s="3" t="str">
        <f>IF(ch_table[[#This Row],[Subject 1]]&lt;&gt;"House rose", "",SUMIF(ch_table[Day], ch_table[[#This Row],[Day]], ch_table[AAT]))</f>
        <v/>
      </c>
      <c r="M640" s="38">
        <f>SUM(INDEX(ch_table[AAT],1):ch_table[[#This Row],[AAT]])</f>
        <v>0.8631944444444446</v>
      </c>
    </row>
    <row r="641" spans="1:13" x14ac:dyDescent="0.25">
      <c r="A641" s="42">
        <v>42</v>
      </c>
      <c r="B641" s="39">
        <v>44446</v>
      </c>
      <c r="C641" s="37">
        <v>0.48125000000000001</v>
      </c>
      <c r="D641" t="s">
        <v>44</v>
      </c>
      <c r="E641" s="41" t="s">
        <v>378</v>
      </c>
      <c r="F641"/>
      <c r="G641" s="3" cm="1">
        <f t="array" ref="G641">IF(MIN(ROW(ch_table[[Day]:[AAT session total (cum.)]]))+ROWS(ch_table[[Day]:[AAT session total (cum.)]])-1=ROW(),"",IF(ch_table[[#This Row],[Subject 1]]="House rose","", IF(INDEX(ch_table[[#All],[Time]],ROW()+1)="","",(IF(INDEX(ch_table[[#All],[Time]],ROW()+1)&lt;ch_table[[#This Row],[Time]],INDEX(ch_table[[#All],[Time]],ROW()+1)+1,INDEX(ch_table[[#All],[Time]],ROW()+1))-ch_table[[#This Row],[Time]]))))</f>
        <v>3.1249999999999944E-2</v>
      </c>
      <c r="H641" s="3" t="str">
        <f>IF(ch_table[[#This Row],[Subject 1]]&lt;&gt;"House rose", "",SUMIF(ch_table[Day], ch_table[[#This Row],[Day]], ch_table[Duration]))</f>
        <v/>
      </c>
      <c r="I641" s="40">
        <f>SUM(INDEX(ch_table[Duration],1):ch_table[[#This Row],[Duration]])</f>
        <v>14.594444444444445</v>
      </c>
      <c r="J641" s="3" cm="1">
        <f t="array" ref="J6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1" s="3" t="str" cm="1">
        <f t="array" ref="K6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1" s="3" t="str">
        <f>IF(ch_table[[#This Row],[Subject 1]]&lt;&gt;"House rose", "",SUMIF(ch_table[Day], ch_table[[#This Row],[Day]], ch_table[AAT]))</f>
        <v/>
      </c>
      <c r="M641" s="38">
        <f>SUM(INDEX(ch_table[AAT],1):ch_table[[#This Row],[AAT]])</f>
        <v>0.8631944444444446</v>
      </c>
    </row>
    <row r="642" spans="1:13" x14ac:dyDescent="0.25">
      <c r="A642" s="42">
        <v>42</v>
      </c>
      <c r="B642" s="39">
        <v>44446</v>
      </c>
      <c r="C642" s="37">
        <v>0.51249999999999996</v>
      </c>
      <c r="D642" t="s">
        <v>53</v>
      </c>
      <c r="E642" s="41" t="s">
        <v>378</v>
      </c>
      <c r="F642"/>
      <c r="G642" s="3" cm="1">
        <f t="array" ref="G642">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642" s="3" t="str">
        <f>IF(ch_table[[#This Row],[Subject 1]]&lt;&gt;"House rose", "",SUMIF(ch_table[Day], ch_table[[#This Row],[Day]], ch_table[Duration]))</f>
        <v/>
      </c>
      <c r="I642" s="40">
        <f>SUM(INDEX(ch_table[Duration],1):ch_table[[#This Row],[Duration]])</f>
        <v>14.605555555555556</v>
      </c>
      <c r="J642" s="3" cm="1">
        <f t="array" ref="J6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2" s="3" t="str" cm="1">
        <f t="array" ref="K6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2" s="3" t="str">
        <f>IF(ch_table[[#This Row],[Subject 1]]&lt;&gt;"House rose", "",SUMIF(ch_table[Day], ch_table[[#This Row],[Day]], ch_table[AAT]))</f>
        <v/>
      </c>
      <c r="M642" s="38">
        <f>SUM(INDEX(ch_table[AAT],1):ch_table[[#This Row],[AAT]])</f>
        <v>0.8631944444444446</v>
      </c>
    </row>
    <row r="643" spans="1:13" ht="30" x14ac:dyDescent="0.25">
      <c r="A643" s="42">
        <v>42</v>
      </c>
      <c r="B643" s="39">
        <v>44446</v>
      </c>
      <c r="C643" s="37">
        <v>0.52361111111111114</v>
      </c>
      <c r="D643" t="s">
        <v>29</v>
      </c>
      <c r="E643" s="41" t="s">
        <v>379</v>
      </c>
      <c r="F643"/>
      <c r="G643" s="3" cm="1">
        <f t="array" ref="G643">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643" s="3" t="str">
        <f>IF(ch_table[[#This Row],[Subject 1]]&lt;&gt;"House rose", "",SUMIF(ch_table[Day], ch_table[[#This Row],[Day]], ch_table[Duration]))</f>
        <v/>
      </c>
      <c r="I643" s="40">
        <f>SUM(INDEX(ch_table[Duration],1):ch_table[[#This Row],[Duration]])</f>
        <v>14.674305555555556</v>
      </c>
      <c r="J643" s="3" cm="1">
        <f t="array" ref="J6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3" s="3" t="str" cm="1">
        <f t="array" ref="K6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3" s="3" t="str">
        <f>IF(ch_table[[#This Row],[Subject 1]]&lt;&gt;"House rose", "",SUMIF(ch_table[Day], ch_table[[#This Row],[Day]], ch_table[AAT]))</f>
        <v/>
      </c>
      <c r="M643" s="38">
        <f>SUM(INDEX(ch_table[AAT],1):ch_table[[#This Row],[AAT]])</f>
        <v>0.8631944444444446</v>
      </c>
    </row>
    <row r="644" spans="1:13" x14ac:dyDescent="0.25">
      <c r="A644" s="42">
        <v>42</v>
      </c>
      <c r="B644" s="39">
        <v>44446</v>
      </c>
      <c r="C644" s="37">
        <v>0.59236111111111112</v>
      </c>
      <c r="D644" t="s">
        <v>164</v>
      </c>
      <c r="E644" s="41" t="s">
        <v>380</v>
      </c>
      <c r="F644"/>
      <c r="G644" s="3" cm="1">
        <f t="array" ref="G644">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644" s="3" t="str">
        <f>IF(ch_table[[#This Row],[Subject 1]]&lt;&gt;"House rose", "",SUMIF(ch_table[Day], ch_table[[#This Row],[Day]], ch_table[Duration]))</f>
        <v/>
      </c>
      <c r="I644" s="40">
        <f>SUM(INDEX(ch_table[Duration],1):ch_table[[#This Row],[Duration]])</f>
        <v>14.680555555555555</v>
      </c>
      <c r="J644" s="3" cm="1">
        <f t="array" ref="J6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4" s="3" t="str" cm="1">
        <f t="array" ref="K6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4" s="3" t="str">
        <f>IF(ch_table[[#This Row],[Subject 1]]&lt;&gt;"House rose", "",SUMIF(ch_table[Day], ch_table[[#This Row],[Day]], ch_table[AAT]))</f>
        <v/>
      </c>
      <c r="M644" s="38">
        <f>SUM(INDEX(ch_table[AAT],1):ch_table[[#This Row],[AAT]])</f>
        <v>0.8631944444444446</v>
      </c>
    </row>
    <row r="645" spans="1:13" ht="30" x14ac:dyDescent="0.25">
      <c r="A645" s="42">
        <v>42</v>
      </c>
      <c r="B645" s="39">
        <v>44446</v>
      </c>
      <c r="C645" s="37">
        <v>0.59861111111111109</v>
      </c>
      <c r="D645" t="s">
        <v>29</v>
      </c>
      <c r="E645" s="41" t="s">
        <v>381</v>
      </c>
      <c r="F645"/>
      <c r="G645" s="3" cm="1">
        <f t="array" ref="G645">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645" s="3" t="str">
        <f>IF(ch_table[[#This Row],[Subject 1]]&lt;&gt;"House rose", "",SUMIF(ch_table[Day], ch_table[[#This Row],[Day]], ch_table[Duration]))</f>
        <v/>
      </c>
      <c r="I645" s="40">
        <f>SUM(INDEX(ch_table[Duration],1):ch_table[[#This Row],[Duration]])</f>
        <v>14.702777777777778</v>
      </c>
      <c r="J645" s="3" cm="1">
        <f t="array" ref="J6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5" s="3" t="str" cm="1">
        <f t="array" ref="K6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5" s="3" t="str">
        <f>IF(ch_table[[#This Row],[Subject 1]]&lt;&gt;"House rose", "",SUMIF(ch_table[Day], ch_table[[#This Row],[Day]], ch_table[AAT]))</f>
        <v/>
      </c>
      <c r="M645" s="38">
        <f>SUM(INDEX(ch_table[AAT],1):ch_table[[#This Row],[AAT]])</f>
        <v>0.8631944444444446</v>
      </c>
    </row>
    <row r="646" spans="1:13" x14ac:dyDescent="0.25">
      <c r="A646" s="42">
        <v>42</v>
      </c>
      <c r="B646" s="39">
        <v>44446</v>
      </c>
      <c r="C646" s="37">
        <v>0.62083333333333335</v>
      </c>
      <c r="D646" t="s">
        <v>230</v>
      </c>
      <c r="E646" s="41" t="s">
        <v>382</v>
      </c>
      <c r="F646"/>
      <c r="G646" s="3" cm="1">
        <f t="array" ref="G64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646" s="3" t="str">
        <f>IF(ch_table[[#This Row],[Subject 1]]&lt;&gt;"House rose", "",SUMIF(ch_table[Day], ch_table[[#This Row],[Day]], ch_table[Duration]))</f>
        <v/>
      </c>
      <c r="I646" s="40">
        <f>SUM(INDEX(ch_table[Duration],1):ch_table[[#This Row],[Duration]])</f>
        <v>14.709722222222222</v>
      </c>
      <c r="J646" s="3" cm="1">
        <f t="array" ref="J6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6" s="3" t="str" cm="1">
        <f t="array" ref="K6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6" s="3" t="str">
        <f>IF(ch_table[[#This Row],[Subject 1]]&lt;&gt;"House rose", "",SUMIF(ch_table[Day], ch_table[[#This Row],[Day]], ch_table[AAT]))</f>
        <v/>
      </c>
      <c r="M646" s="38">
        <f>SUM(INDEX(ch_table[AAT],1):ch_table[[#This Row],[AAT]])</f>
        <v>0.8631944444444446</v>
      </c>
    </row>
    <row r="647" spans="1:13" ht="30" x14ac:dyDescent="0.25">
      <c r="A647" s="42">
        <v>42</v>
      </c>
      <c r="B647" s="39">
        <v>44446</v>
      </c>
      <c r="C647" s="37">
        <v>0.62777777777777777</v>
      </c>
      <c r="D647" t="s">
        <v>92</v>
      </c>
      <c r="E647" s="41" t="s">
        <v>383</v>
      </c>
      <c r="F647"/>
      <c r="G647" s="3" cm="1">
        <f t="array" ref="G64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47" s="3" t="str">
        <f>IF(ch_table[[#This Row],[Subject 1]]&lt;&gt;"House rose", "",SUMIF(ch_table[Day], ch_table[[#This Row],[Day]], ch_table[Duration]))</f>
        <v/>
      </c>
      <c r="I647" s="40">
        <f>SUM(INDEX(ch_table[Duration],1):ch_table[[#This Row],[Duration]])</f>
        <v>14.710416666666667</v>
      </c>
      <c r="J647" s="3" cm="1">
        <f t="array" ref="J6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7" s="3" t="str" cm="1">
        <f t="array" ref="K6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7" s="3" t="str">
        <f>IF(ch_table[[#This Row],[Subject 1]]&lt;&gt;"House rose", "",SUMIF(ch_table[Day], ch_table[[#This Row],[Day]], ch_table[AAT]))</f>
        <v/>
      </c>
      <c r="M647" s="38">
        <f>SUM(INDEX(ch_table[AAT],1):ch_table[[#This Row],[AAT]])</f>
        <v>0.8631944444444446</v>
      </c>
    </row>
    <row r="648" spans="1:13" x14ac:dyDescent="0.25">
      <c r="A648" s="42">
        <v>42</v>
      </c>
      <c r="B648" s="39">
        <v>44446</v>
      </c>
      <c r="C648" s="37">
        <v>0.62847222222222221</v>
      </c>
      <c r="D648" t="s">
        <v>123</v>
      </c>
      <c r="E648" s="41" t="s">
        <v>384</v>
      </c>
      <c r="F648" t="s">
        <v>159</v>
      </c>
      <c r="G648" s="3" cm="1">
        <f t="array" ref="G648">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648" s="3" t="str">
        <f>IF(ch_table[[#This Row],[Subject 1]]&lt;&gt;"House rose", "",SUMIF(ch_table[Day], ch_table[[#This Row],[Day]], ch_table[Duration]))</f>
        <v/>
      </c>
      <c r="I648" s="40">
        <f>SUM(INDEX(ch_table[Duration],1):ch_table[[#This Row],[Duration]])</f>
        <v>14.736111111111111</v>
      </c>
      <c r="J648" s="3" cm="1">
        <f t="array" ref="J6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8" s="3" t="str" cm="1">
        <f t="array" ref="K6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8" s="3" t="str">
        <f>IF(ch_table[[#This Row],[Subject 1]]&lt;&gt;"House rose", "",SUMIF(ch_table[Day], ch_table[[#This Row],[Day]], ch_table[AAT]))</f>
        <v/>
      </c>
      <c r="M648" s="38">
        <f>SUM(INDEX(ch_table[AAT],1):ch_table[[#This Row],[AAT]])</f>
        <v>0.8631944444444446</v>
      </c>
    </row>
    <row r="649" spans="1:13" ht="30" x14ac:dyDescent="0.25">
      <c r="A649" s="42">
        <v>42</v>
      </c>
      <c r="B649" s="39">
        <v>44446</v>
      </c>
      <c r="C649" s="37">
        <v>0.65416666666666667</v>
      </c>
      <c r="D649" t="s">
        <v>133</v>
      </c>
      <c r="E649" s="41" t="s">
        <v>385</v>
      </c>
      <c r="F649"/>
      <c r="G649" s="3" cm="1">
        <f t="array" ref="G64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649" s="3" t="str">
        <f>IF(ch_table[[#This Row],[Subject 1]]&lt;&gt;"House rose", "",SUMIF(ch_table[Day], ch_table[[#This Row],[Day]], ch_table[Duration]))</f>
        <v/>
      </c>
      <c r="I649" s="40">
        <f>SUM(INDEX(ch_table[Duration],1):ch_table[[#This Row],[Duration]])</f>
        <v>14.736805555555556</v>
      </c>
      <c r="J649" s="3" cm="1">
        <f t="array" ref="J6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49" s="3" t="str" cm="1">
        <f t="array" ref="K6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49" s="3" t="str">
        <f>IF(ch_table[[#This Row],[Subject 1]]&lt;&gt;"House rose", "",SUMIF(ch_table[Day], ch_table[[#This Row],[Day]], ch_table[AAT]))</f>
        <v/>
      </c>
      <c r="M649" s="38">
        <f>SUM(INDEX(ch_table[AAT],1):ch_table[[#This Row],[AAT]])</f>
        <v>0.8631944444444446</v>
      </c>
    </row>
    <row r="650" spans="1:13" x14ac:dyDescent="0.25">
      <c r="A650" s="42">
        <v>42</v>
      </c>
      <c r="B650" s="39">
        <v>44446</v>
      </c>
      <c r="C650" s="37">
        <v>0.65486111111111112</v>
      </c>
      <c r="D650" t="s">
        <v>123</v>
      </c>
      <c r="E650" s="41" t="s">
        <v>384</v>
      </c>
      <c r="F650" t="s">
        <v>304</v>
      </c>
      <c r="G650" s="3" cm="1">
        <f t="array" ref="G650">IF(MIN(ROW(ch_table[[Day]:[AAT session total (cum.)]]))+ROWS(ch_table[[Day]:[AAT session total (cum.)]])-1=ROW(),"",IF(ch_table[[#This Row],[Subject 1]]="House rose","", IF(INDEX(ch_table[[#All],[Time]],ROW()+1)="","",(IF(INDEX(ch_table[[#All],[Time]],ROW()+1)&lt;ch_table[[#This Row],[Time]],INDEX(ch_table[[#All],[Time]],ROW()+1)+1,INDEX(ch_table[[#All],[Time]],ROW()+1))-ch_table[[#This Row],[Time]]))))</f>
        <v>0.15625</v>
      </c>
      <c r="H650" s="3" t="str">
        <f>IF(ch_table[[#This Row],[Subject 1]]&lt;&gt;"House rose", "",SUMIF(ch_table[Day], ch_table[[#This Row],[Day]], ch_table[Duration]))</f>
        <v/>
      </c>
      <c r="I650" s="40">
        <f>SUM(INDEX(ch_table[Duration],1):ch_table[[#This Row],[Duration]])</f>
        <v>14.893055555555556</v>
      </c>
      <c r="J650" s="3" cm="1">
        <f t="array" ref="J6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0" s="3" cm="1">
        <f t="array" ref="K6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650" s="3" t="str">
        <f>IF(ch_table[[#This Row],[Subject 1]]&lt;&gt;"House rose", "",SUMIF(ch_table[Day], ch_table[[#This Row],[Day]], ch_table[AAT]))</f>
        <v/>
      </c>
      <c r="M650" s="38">
        <f>SUM(INDEX(ch_table[AAT],1):ch_table[[#This Row],[AAT]])</f>
        <v>0.88263888888888908</v>
      </c>
    </row>
    <row r="651" spans="1:13" x14ac:dyDescent="0.25">
      <c r="A651" s="42">
        <v>42</v>
      </c>
      <c r="B651" s="39">
        <v>44446</v>
      </c>
      <c r="C651" s="37">
        <v>0.81111111111111112</v>
      </c>
      <c r="D651" t="s">
        <v>21</v>
      </c>
      <c r="E651" s="41" t="s">
        <v>386</v>
      </c>
      <c r="F651"/>
      <c r="G651" s="3" cm="1">
        <f t="array" ref="G65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651" s="3" t="str">
        <f>IF(ch_table[[#This Row],[Subject 1]]&lt;&gt;"House rose", "",SUMIF(ch_table[Day], ch_table[[#This Row],[Day]], ch_table[Duration]))</f>
        <v/>
      </c>
      <c r="I651" s="40">
        <f>SUM(INDEX(ch_table[Duration],1):ch_table[[#This Row],[Duration]])</f>
        <v>14.910416666666666</v>
      </c>
      <c r="J651" s="3" cm="1">
        <f t="array" ref="J6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1" s="3" cm="1">
        <f t="array" ref="K6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651" s="3" t="str">
        <f>IF(ch_table[[#This Row],[Subject 1]]&lt;&gt;"House rose", "",SUMIF(ch_table[Day], ch_table[[#This Row],[Day]], ch_table[AAT]))</f>
        <v/>
      </c>
      <c r="M651" s="38">
        <f>SUM(INDEX(ch_table[AAT],1):ch_table[[#This Row],[AAT]])</f>
        <v>0.90000000000000024</v>
      </c>
    </row>
    <row r="652" spans="1:13" x14ac:dyDescent="0.25">
      <c r="A652" s="42">
        <v>42</v>
      </c>
      <c r="B652" s="39">
        <v>44446</v>
      </c>
      <c r="C652" s="37">
        <v>0.82847222222222228</v>
      </c>
      <c r="D652" t="s">
        <v>23</v>
      </c>
      <c r="E652" s="41"/>
      <c r="F652"/>
      <c r="G652" s="3" t="str" cm="1">
        <f t="array" ref="G652">IF(MIN(ROW(ch_table[[Day]:[AAT session total (cum.)]]))+ROWS(ch_table[[Day]:[AAT session total (cum.)]])-1=ROW(),"",IF(ch_table[[#This Row],[Subject 1]]="House rose","", IF(INDEX(ch_table[[#All],[Time]],ROW()+1)="","",(IF(INDEX(ch_table[[#All],[Time]],ROW()+1)&lt;ch_table[[#This Row],[Time]],INDEX(ch_table[[#All],[Time]],ROW()+1)+1,INDEX(ch_table[[#All],[Time]],ROW()+1))-ch_table[[#This Row],[Time]]))))</f>
        <v/>
      </c>
      <c r="H652" s="3">
        <f>IF(ch_table[[#This Row],[Subject 1]]&lt;&gt;"House rose", "",SUMIF(ch_table[Day], ch_table[[#This Row],[Day]], ch_table[Duration]))</f>
        <v>0.34930555555555559</v>
      </c>
      <c r="I652" s="40">
        <f>SUM(INDEX(ch_table[Duration],1):ch_table[[#This Row],[Duration]])</f>
        <v>14.910416666666666</v>
      </c>
      <c r="J652" s="3" cm="1">
        <f t="array" ref="J6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2" s="3" t="str" cm="1">
        <f t="array" ref="K6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2" s="3">
        <f>IF(ch_table[[#This Row],[Subject 1]]&lt;&gt;"House rose", "",SUMIF(ch_table[Day], ch_table[[#This Row],[Day]], ch_table[AAT]))</f>
        <v>3.6805555555555647E-2</v>
      </c>
      <c r="M652" s="38">
        <f>SUM(INDEX(ch_table[AAT],1):ch_table[[#This Row],[AAT]])</f>
        <v>0.90000000000000024</v>
      </c>
    </row>
    <row r="653" spans="1:13" x14ac:dyDescent="0.25">
      <c r="A653" s="42">
        <v>43</v>
      </c>
      <c r="B653" s="39">
        <v>44447</v>
      </c>
      <c r="C653" s="37">
        <v>0.47916666666666669</v>
      </c>
      <c r="D653" t="s">
        <v>24</v>
      </c>
      <c r="E653" s="41"/>
      <c r="F653"/>
      <c r="G653" s="3" cm="1">
        <f t="array" ref="G653">IF(MIN(ROW(ch_table[[Day]:[AAT session total (cum.)]]))+ROWS(ch_table[[Day]:[AAT session total (cum.)]])-1=ROW(),"",IF(ch_table[[#This Row],[Subject 1]]="House rose","", IF(INDEX(ch_table[[#All],[Time]],ROW()+1)="","",(IF(INDEX(ch_table[[#All],[Time]],ROW()+1)&lt;ch_table[[#This Row],[Time]],INDEX(ch_table[[#All],[Time]],ROW()+1)+1,INDEX(ch_table[[#All],[Time]],ROW()+1))-ch_table[[#This Row],[Time]]))))</f>
        <v>2.7777777777778234E-3</v>
      </c>
      <c r="H653" s="3" t="str">
        <f>IF(ch_table[[#This Row],[Subject 1]]&lt;&gt;"House rose", "",SUMIF(ch_table[Day], ch_table[[#This Row],[Day]], ch_table[Duration]))</f>
        <v/>
      </c>
      <c r="I653" s="40">
        <f>SUM(INDEX(ch_table[Duration],1):ch_table[[#This Row],[Duration]])</f>
        <v>14.913194444444445</v>
      </c>
      <c r="J653" s="3" cm="1">
        <f t="array" ref="J6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3" s="3" t="str" cm="1">
        <f t="array" ref="K6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3" s="3" t="str">
        <f>IF(ch_table[[#This Row],[Subject 1]]&lt;&gt;"House rose", "",SUMIF(ch_table[Day], ch_table[[#This Row],[Day]], ch_table[AAT]))</f>
        <v/>
      </c>
      <c r="M653" s="38">
        <f>SUM(INDEX(ch_table[AAT],1):ch_table[[#This Row],[AAT]])</f>
        <v>0.90000000000000024</v>
      </c>
    </row>
    <row r="654" spans="1:13" x14ac:dyDescent="0.25">
      <c r="A654" s="42">
        <v>43</v>
      </c>
      <c r="B654" s="39">
        <v>44447</v>
      </c>
      <c r="C654" s="37">
        <v>0.48194444444444451</v>
      </c>
      <c r="D654" t="s">
        <v>44</v>
      </c>
      <c r="E654" s="41" t="s">
        <v>387</v>
      </c>
      <c r="F654"/>
      <c r="G654" s="3" cm="1">
        <f t="array" ref="G654">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654" s="3" t="str">
        <f>IF(ch_table[[#This Row],[Subject 1]]&lt;&gt;"House rose", "",SUMIF(ch_table[Day], ch_table[[#This Row],[Day]], ch_table[Duration]))</f>
        <v/>
      </c>
      <c r="I654" s="40">
        <f>SUM(INDEX(ch_table[Duration],1):ch_table[[#This Row],[Duration]])</f>
        <v>14.931944444444445</v>
      </c>
      <c r="J654" s="3" cm="1">
        <f t="array" ref="J6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4" s="3" t="str" cm="1">
        <f t="array" ref="K6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4" s="3" t="str">
        <f>IF(ch_table[[#This Row],[Subject 1]]&lt;&gt;"House rose", "",SUMIF(ch_table[Day], ch_table[[#This Row],[Day]], ch_table[AAT]))</f>
        <v/>
      </c>
      <c r="M654" s="38">
        <f>SUM(INDEX(ch_table[AAT],1):ch_table[[#This Row],[AAT]])</f>
        <v>0.90000000000000024</v>
      </c>
    </row>
    <row r="655" spans="1:13" x14ac:dyDescent="0.25">
      <c r="A655" s="42">
        <v>43</v>
      </c>
      <c r="B655" s="39">
        <v>44447</v>
      </c>
      <c r="C655" s="37">
        <v>0.50069444444444444</v>
      </c>
      <c r="D655" t="s">
        <v>44</v>
      </c>
      <c r="E655" s="41" t="s">
        <v>65</v>
      </c>
      <c r="F655"/>
      <c r="G655" s="3" cm="1">
        <f t="array" ref="G655">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655" s="3" t="str">
        <f>IF(ch_table[[#This Row],[Subject 1]]&lt;&gt;"House rose", "",SUMIF(ch_table[Day], ch_table[[#This Row],[Day]], ch_table[Duration]))</f>
        <v/>
      </c>
      <c r="I655" s="40">
        <f>SUM(INDEX(ch_table[Duration],1):ch_table[[#This Row],[Duration]])</f>
        <v>14.956944444444446</v>
      </c>
      <c r="J655" s="3" cm="1">
        <f t="array" ref="J6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5" s="3" t="str" cm="1">
        <f t="array" ref="K6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5" s="3" t="str">
        <f>IF(ch_table[[#This Row],[Subject 1]]&lt;&gt;"House rose", "",SUMIF(ch_table[Day], ch_table[[#This Row],[Day]], ch_table[AAT]))</f>
        <v/>
      </c>
      <c r="M655" s="38">
        <f>SUM(INDEX(ch_table[AAT],1):ch_table[[#This Row],[AAT]])</f>
        <v>0.90000000000000024</v>
      </c>
    </row>
    <row r="656" spans="1:13" ht="45" x14ac:dyDescent="0.25">
      <c r="A656" s="42">
        <v>43</v>
      </c>
      <c r="B656" s="39">
        <v>44447</v>
      </c>
      <c r="C656" s="37">
        <v>0.52569444444444446</v>
      </c>
      <c r="D656" t="s">
        <v>27</v>
      </c>
      <c r="E656" s="41" t="s">
        <v>388</v>
      </c>
      <c r="F656"/>
      <c r="G656" s="3" cm="1">
        <f t="array" ref="G656">IF(MIN(ROW(ch_table[[Day]:[AAT session total (cum.)]]))+ROWS(ch_table[[Day]:[AAT session total (cum.)]])-1=ROW(),"",IF(ch_table[[#This Row],[Subject 1]]="House rose","", IF(INDEX(ch_table[[#All],[Time]],ROW()+1)="","",(IF(INDEX(ch_table[[#All],[Time]],ROW()+1)&lt;ch_table[[#This Row],[Time]],INDEX(ch_table[[#All],[Time]],ROW()+1)+1,INDEX(ch_table[[#All],[Time]],ROW()+1))-ch_table[[#This Row],[Time]]))))</f>
        <v>3.125E-2</v>
      </c>
      <c r="H656" s="3" t="str">
        <f>IF(ch_table[[#This Row],[Subject 1]]&lt;&gt;"House rose", "",SUMIF(ch_table[Day], ch_table[[#This Row],[Day]], ch_table[Duration]))</f>
        <v/>
      </c>
      <c r="I656" s="40">
        <f>SUM(INDEX(ch_table[Duration],1):ch_table[[#This Row],[Duration]])</f>
        <v>14.988194444444446</v>
      </c>
      <c r="J656" s="3" cm="1">
        <f t="array" ref="J6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6" s="3" t="str" cm="1">
        <f t="array" ref="K6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6" s="3" t="str">
        <f>IF(ch_table[[#This Row],[Subject 1]]&lt;&gt;"House rose", "",SUMIF(ch_table[Day], ch_table[[#This Row],[Day]], ch_table[AAT]))</f>
        <v/>
      </c>
      <c r="M656" s="38">
        <f>SUM(INDEX(ch_table[AAT],1):ch_table[[#This Row],[AAT]])</f>
        <v>0.90000000000000024</v>
      </c>
    </row>
    <row r="657" spans="1:13" ht="30" x14ac:dyDescent="0.25">
      <c r="A657" s="42">
        <v>43</v>
      </c>
      <c r="B657" s="39">
        <v>44447</v>
      </c>
      <c r="C657" s="37">
        <v>0.55694444444444446</v>
      </c>
      <c r="D657" t="s">
        <v>92</v>
      </c>
      <c r="E657" s="41" t="s">
        <v>389</v>
      </c>
      <c r="F657"/>
      <c r="G657" s="3" cm="1">
        <f t="array" ref="G65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57" s="3" t="str">
        <f>IF(ch_table[[#This Row],[Subject 1]]&lt;&gt;"House rose", "",SUMIF(ch_table[Day], ch_table[[#This Row],[Day]], ch_table[Duration]))</f>
        <v/>
      </c>
      <c r="I657" s="40">
        <f>SUM(INDEX(ch_table[Duration],1):ch_table[[#This Row],[Duration]])</f>
        <v>14.990972222222224</v>
      </c>
      <c r="J657" s="3" cm="1">
        <f t="array" ref="J6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7" s="3" t="str" cm="1">
        <f t="array" ref="K6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7" s="3" t="str">
        <f>IF(ch_table[[#This Row],[Subject 1]]&lt;&gt;"House rose", "",SUMIF(ch_table[Day], ch_table[[#This Row],[Day]], ch_table[AAT]))</f>
        <v/>
      </c>
      <c r="M657" s="38">
        <f>SUM(INDEX(ch_table[AAT],1):ch_table[[#This Row],[AAT]])</f>
        <v>0.90000000000000024</v>
      </c>
    </row>
    <row r="658" spans="1:13" x14ac:dyDescent="0.25">
      <c r="A658" s="42">
        <v>43</v>
      </c>
      <c r="B658" s="39">
        <v>44447</v>
      </c>
      <c r="C658" s="37">
        <v>0.55972222222222223</v>
      </c>
      <c r="D658" t="s">
        <v>230</v>
      </c>
      <c r="E658" s="41" t="s">
        <v>390</v>
      </c>
      <c r="F658"/>
      <c r="G658" s="3" cm="1">
        <f t="array" ref="G658">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658" s="3" t="str">
        <f>IF(ch_table[[#This Row],[Subject 1]]&lt;&gt;"House rose", "",SUMIF(ch_table[Day], ch_table[[#This Row],[Day]], ch_table[Duration]))</f>
        <v/>
      </c>
      <c r="I658" s="40">
        <f>SUM(INDEX(ch_table[Duration],1):ch_table[[#This Row],[Duration]])</f>
        <v>14.997222222222224</v>
      </c>
      <c r="J658" s="3" cm="1">
        <f t="array" ref="J6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8" s="3" t="str" cm="1">
        <f t="array" ref="K6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58" s="3" t="str">
        <f>IF(ch_table[[#This Row],[Subject 1]]&lt;&gt;"House rose", "",SUMIF(ch_table[Day], ch_table[[#This Row],[Day]], ch_table[AAT]))</f>
        <v/>
      </c>
      <c r="M658" s="38">
        <f>SUM(INDEX(ch_table[AAT],1):ch_table[[#This Row],[AAT]])</f>
        <v>0.90000000000000024</v>
      </c>
    </row>
    <row r="659" spans="1:13" x14ac:dyDescent="0.25">
      <c r="A659" s="42">
        <v>43</v>
      </c>
      <c r="B659" s="39">
        <v>44447</v>
      </c>
      <c r="C659" s="37">
        <v>0.56597222222222221</v>
      </c>
      <c r="D659" t="s">
        <v>255</v>
      </c>
      <c r="E659" s="41" t="s">
        <v>391</v>
      </c>
      <c r="F659" t="s">
        <v>60</v>
      </c>
      <c r="G659" s="3" cm="1">
        <f t="array" ref="G659">IF(MIN(ROW(ch_table[[Day]:[AAT session total (cum.)]]))+ROWS(ch_table[[Day]:[AAT session total (cum.)]])-1=ROW(),"",IF(ch_table[[#This Row],[Subject 1]]="House rose","", IF(INDEX(ch_table[[#All],[Time]],ROW()+1)="","",(IF(INDEX(ch_table[[#All],[Time]],ROW()+1)&lt;ch_table[[#This Row],[Time]],INDEX(ch_table[[#All],[Time]],ROW()+1)+1,INDEX(ch_table[[#All],[Time]],ROW()+1))-ch_table[[#This Row],[Time]]))))</f>
        <v>0.24583333333333335</v>
      </c>
      <c r="H659" s="3" t="str">
        <f>IF(ch_table[[#This Row],[Subject 1]]&lt;&gt;"House rose", "",SUMIF(ch_table[Day], ch_table[[#This Row],[Day]], ch_table[Duration]))</f>
        <v/>
      </c>
      <c r="I659" s="40">
        <f>SUM(INDEX(ch_table[Duration],1):ch_table[[#This Row],[Duration]])</f>
        <v>15.243055555555557</v>
      </c>
      <c r="J659" s="3" cm="1">
        <f t="array" ref="J6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59" s="3" cm="1">
        <f t="array" ref="K6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659" s="3" t="str">
        <f>IF(ch_table[[#This Row],[Subject 1]]&lt;&gt;"House rose", "",SUMIF(ch_table[Day], ch_table[[#This Row],[Day]], ch_table[AAT]))</f>
        <v/>
      </c>
      <c r="M659" s="38">
        <f>SUM(INDEX(ch_table[AAT],1):ch_table[[#This Row],[AAT]])</f>
        <v>0.92013888888888917</v>
      </c>
    </row>
    <row r="660" spans="1:13" ht="30" x14ac:dyDescent="0.25">
      <c r="A660" s="42">
        <v>43</v>
      </c>
      <c r="B660" s="39">
        <v>44447</v>
      </c>
      <c r="C660" s="37">
        <v>0.81180555555555556</v>
      </c>
      <c r="D660" t="s">
        <v>21</v>
      </c>
      <c r="E660" s="41" t="s">
        <v>392</v>
      </c>
      <c r="F660"/>
      <c r="G660" s="3" cm="1">
        <f t="array" ref="G660">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660" s="3" t="str">
        <f>IF(ch_table[[#This Row],[Subject 1]]&lt;&gt;"House rose", "",SUMIF(ch_table[Day], ch_table[[#This Row],[Day]], ch_table[Duration]))</f>
        <v/>
      </c>
      <c r="I660" s="40">
        <f>SUM(INDEX(ch_table[Duration],1):ch_table[[#This Row],[Duration]])</f>
        <v>15.25763888888889</v>
      </c>
      <c r="J660" s="3" cm="1">
        <f t="array" ref="J6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60" s="3" cm="1">
        <f t="array" ref="K6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660" s="3" t="str">
        <f>IF(ch_table[[#This Row],[Subject 1]]&lt;&gt;"House rose", "",SUMIF(ch_table[Day], ch_table[[#This Row],[Day]], ch_table[AAT]))</f>
        <v/>
      </c>
      <c r="M660" s="38">
        <f>SUM(INDEX(ch_table[AAT],1):ch_table[[#This Row],[AAT]])</f>
        <v>0.93472222222222245</v>
      </c>
    </row>
    <row r="661" spans="1:13" x14ac:dyDescent="0.25">
      <c r="A661" s="42">
        <v>43</v>
      </c>
      <c r="B661" s="39">
        <v>44447</v>
      </c>
      <c r="C661" s="37">
        <v>0.82638888888888884</v>
      </c>
      <c r="D661" t="s">
        <v>23</v>
      </c>
      <c r="E661" s="41"/>
      <c r="F661"/>
      <c r="G661" s="3" t="str" cm="1">
        <f t="array" ref="G661">IF(MIN(ROW(ch_table[[Day]:[AAT session total (cum.)]]))+ROWS(ch_table[[Day]:[AAT session total (cum.)]])-1=ROW(),"",IF(ch_table[[#This Row],[Subject 1]]="House rose","", IF(INDEX(ch_table[[#All],[Time]],ROW()+1)="","",(IF(INDEX(ch_table[[#All],[Time]],ROW()+1)&lt;ch_table[[#This Row],[Time]],INDEX(ch_table[[#All],[Time]],ROW()+1)+1,INDEX(ch_table[[#All],[Time]],ROW()+1))-ch_table[[#This Row],[Time]]))))</f>
        <v/>
      </c>
      <c r="H661" s="3">
        <f>IF(ch_table[[#This Row],[Subject 1]]&lt;&gt;"House rose", "",SUMIF(ch_table[Day], ch_table[[#This Row],[Day]], ch_table[Duration]))</f>
        <v>0.34722222222222215</v>
      </c>
      <c r="I661" s="40">
        <f>SUM(INDEX(ch_table[Duration],1):ch_table[[#This Row],[Duration]])</f>
        <v>15.25763888888889</v>
      </c>
      <c r="J661" s="3" cm="1">
        <f t="array" ref="J6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61" s="3" t="str" cm="1">
        <f t="array" ref="K6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1" s="3">
        <f>IF(ch_table[[#This Row],[Subject 1]]&lt;&gt;"House rose", "",SUMIF(ch_table[Day], ch_table[[#This Row],[Day]], ch_table[AAT]))</f>
        <v>3.472222222222221E-2</v>
      </c>
      <c r="M661" s="38">
        <f>SUM(INDEX(ch_table[AAT],1):ch_table[[#This Row],[AAT]])</f>
        <v>0.93472222222222245</v>
      </c>
    </row>
    <row r="662" spans="1:13" x14ac:dyDescent="0.25">
      <c r="A662" s="42">
        <v>44</v>
      </c>
      <c r="B662" s="39">
        <v>44448</v>
      </c>
      <c r="C662" s="37">
        <v>0.39583333333333331</v>
      </c>
      <c r="D662" t="s">
        <v>24</v>
      </c>
      <c r="E662" s="41"/>
      <c r="F662"/>
      <c r="G662" s="3" cm="1">
        <f t="array" ref="G66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62" s="3" t="str">
        <f>IF(ch_table[[#This Row],[Subject 1]]&lt;&gt;"House rose", "",SUMIF(ch_table[Day], ch_table[[#This Row],[Day]], ch_table[Duration]))</f>
        <v/>
      </c>
      <c r="I662" s="40">
        <f>SUM(INDEX(ch_table[Duration],1):ch_table[[#This Row],[Duration]])</f>
        <v>15.260416666666668</v>
      </c>
      <c r="J662" s="3" cm="1">
        <f t="array" ref="J6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2" s="3" t="str" cm="1">
        <f t="array" ref="K6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2" s="3" t="str">
        <f>IF(ch_table[[#This Row],[Subject 1]]&lt;&gt;"House rose", "",SUMIF(ch_table[Day], ch_table[[#This Row],[Day]], ch_table[AAT]))</f>
        <v/>
      </c>
      <c r="M662" s="38">
        <f>SUM(INDEX(ch_table[AAT],1):ch_table[[#This Row],[AAT]])</f>
        <v>0.93472222222222245</v>
      </c>
    </row>
    <row r="663" spans="1:13" x14ac:dyDescent="0.25">
      <c r="A663" s="42">
        <v>44</v>
      </c>
      <c r="B663" s="39">
        <v>44448</v>
      </c>
      <c r="C663" s="37">
        <v>0.39861111111111108</v>
      </c>
      <c r="D663" t="s">
        <v>44</v>
      </c>
      <c r="E663" s="41" t="s">
        <v>212</v>
      </c>
      <c r="F663"/>
      <c r="G663" s="3" cm="1">
        <f t="array" ref="G663">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663" s="3" t="str">
        <f>IF(ch_table[[#This Row],[Subject 1]]&lt;&gt;"House rose", "",SUMIF(ch_table[Day], ch_table[[#This Row],[Day]], ch_table[Duration]))</f>
        <v/>
      </c>
      <c r="I663" s="40">
        <f>SUM(INDEX(ch_table[Duration],1):ch_table[[#This Row],[Duration]])</f>
        <v>15.289583333333335</v>
      </c>
      <c r="J663" s="3" cm="1">
        <f t="array" ref="J6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3" s="3" t="str" cm="1">
        <f t="array" ref="K6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3" s="3" t="str">
        <f>IF(ch_table[[#This Row],[Subject 1]]&lt;&gt;"House rose", "",SUMIF(ch_table[Day], ch_table[[#This Row],[Day]], ch_table[AAT]))</f>
        <v/>
      </c>
      <c r="M663" s="38">
        <f>SUM(INDEX(ch_table[AAT],1):ch_table[[#This Row],[AAT]])</f>
        <v>0.93472222222222245</v>
      </c>
    </row>
    <row r="664" spans="1:13" x14ac:dyDescent="0.25">
      <c r="A664" s="42">
        <v>44</v>
      </c>
      <c r="B664" s="39">
        <v>44448</v>
      </c>
      <c r="C664" s="37">
        <v>0.42777777777777781</v>
      </c>
      <c r="D664" t="s">
        <v>53</v>
      </c>
      <c r="E664" s="41" t="s">
        <v>212</v>
      </c>
      <c r="F664"/>
      <c r="G664" s="3" cm="1">
        <f t="array" ref="G664">IF(MIN(ROW(ch_table[[Day]:[AAT session total (cum.)]]))+ROWS(ch_table[[Day]:[AAT session total (cum.)]])-1=ROW(),"",IF(ch_table[[#This Row],[Subject 1]]="House rose","", IF(INDEX(ch_table[[#All],[Time]],ROW()+1)="","",(IF(INDEX(ch_table[[#All],[Time]],ROW()+1)&lt;ch_table[[#This Row],[Time]],INDEX(ch_table[[#All],[Time]],ROW()+1)+1,INDEX(ch_table[[#All],[Time]],ROW()+1))-ch_table[[#This Row],[Time]]))))</f>
        <v>1.0416666666666574E-2</v>
      </c>
      <c r="H664" s="3" t="str">
        <f>IF(ch_table[[#This Row],[Subject 1]]&lt;&gt;"House rose", "",SUMIF(ch_table[Day], ch_table[[#This Row],[Day]], ch_table[Duration]))</f>
        <v/>
      </c>
      <c r="I664" s="40">
        <f>SUM(INDEX(ch_table[Duration],1):ch_table[[#This Row],[Duration]])</f>
        <v>15.3</v>
      </c>
      <c r="J664" s="3" cm="1">
        <f t="array" ref="J6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4" s="3" t="str" cm="1">
        <f t="array" ref="K6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4" s="3" t="str">
        <f>IF(ch_table[[#This Row],[Subject 1]]&lt;&gt;"House rose", "",SUMIF(ch_table[Day], ch_table[[#This Row],[Day]], ch_table[AAT]))</f>
        <v/>
      </c>
      <c r="M664" s="38">
        <f>SUM(INDEX(ch_table[AAT],1):ch_table[[#This Row],[AAT]])</f>
        <v>0.93472222222222245</v>
      </c>
    </row>
    <row r="665" spans="1:13" ht="45" x14ac:dyDescent="0.25">
      <c r="A665" s="42">
        <v>44</v>
      </c>
      <c r="B665" s="39">
        <v>44448</v>
      </c>
      <c r="C665" s="37">
        <v>0.43819444444444439</v>
      </c>
      <c r="D665" t="s">
        <v>27</v>
      </c>
      <c r="E665" s="41" t="s">
        <v>393</v>
      </c>
      <c r="F665"/>
      <c r="G665" s="3" cm="1">
        <f t="array" ref="G665">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665" s="3" t="str">
        <f>IF(ch_table[[#This Row],[Subject 1]]&lt;&gt;"House rose", "",SUMIF(ch_table[Day], ch_table[[#This Row],[Day]], ch_table[Duration]))</f>
        <v/>
      </c>
      <c r="I665" s="40">
        <f>SUM(INDEX(ch_table[Duration],1):ch_table[[#This Row],[Duration]])</f>
        <v>15.326388888888889</v>
      </c>
      <c r="J665" s="3" cm="1">
        <f t="array" ref="J6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5" s="3" t="str" cm="1">
        <f t="array" ref="K6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5" s="3" t="str">
        <f>IF(ch_table[[#This Row],[Subject 1]]&lt;&gt;"House rose", "",SUMIF(ch_table[Day], ch_table[[#This Row],[Day]], ch_table[AAT]))</f>
        <v/>
      </c>
      <c r="M665" s="38">
        <f>SUM(INDEX(ch_table[AAT],1):ch_table[[#This Row],[AAT]])</f>
        <v>0.93472222222222245</v>
      </c>
    </row>
    <row r="666" spans="1:13" x14ac:dyDescent="0.25">
      <c r="A666" s="42">
        <v>44</v>
      </c>
      <c r="B666" s="39">
        <v>44448</v>
      </c>
      <c r="C666" s="37">
        <v>0.46458333333333329</v>
      </c>
      <c r="D666" t="s">
        <v>35</v>
      </c>
      <c r="E666" s="41" t="s">
        <v>380</v>
      </c>
      <c r="F666"/>
      <c r="G666" s="3" cm="1">
        <f t="array" ref="G666">IF(MIN(ROW(ch_table[[Day]:[AAT session total (cum.)]]))+ROWS(ch_table[[Day]:[AAT session total (cum.)]])-1=ROW(),"",IF(ch_table[[#This Row],[Subject 1]]="House rose","", IF(INDEX(ch_table[[#All],[Time]],ROW()+1)="","",(IF(INDEX(ch_table[[#All],[Time]],ROW()+1)&lt;ch_table[[#This Row],[Time]],INDEX(ch_table[[#All],[Time]],ROW()+1)+1,INDEX(ch_table[[#All],[Time]],ROW()+1))-ch_table[[#This Row],[Time]]))))</f>
        <v>4.1666666666666685E-2</v>
      </c>
      <c r="H666" s="3" t="str">
        <f>IF(ch_table[[#This Row],[Subject 1]]&lt;&gt;"House rose", "",SUMIF(ch_table[Day], ch_table[[#This Row],[Day]], ch_table[Duration]))</f>
        <v/>
      </c>
      <c r="I666" s="40">
        <f>SUM(INDEX(ch_table[Duration],1):ch_table[[#This Row],[Duration]])</f>
        <v>15.368055555555555</v>
      </c>
      <c r="J666" s="3" cm="1">
        <f t="array" ref="J6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6" s="3" t="str" cm="1">
        <f t="array" ref="K6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6" s="3" t="str">
        <f>IF(ch_table[[#This Row],[Subject 1]]&lt;&gt;"House rose", "",SUMIF(ch_table[Day], ch_table[[#This Row],[Day]], ch_table[AAT]))</f>
        <v/>
      </c>
      <c r="M666" s="38">
        <f>SUM(INDEX(ch_table[AAT],1):ch_table[[#This Row],[AAT]])</f>
        <v>0.93472222222222245</v>
      </c>
    </row>
    <row r="667" spans="1:13" ht="30" x14ac:dyDescent="0.25">
      <c r="A667" s="42">
        <v>44</v>
      </c>
      <c r="B667" s="39">
        <v>44448</v>
      </c>
      <c r="C667" s="37">
        <v>0.50624999999999998</v>
      </c>
      <c r="D667" t="s">
        <v>29</v>
      </c>
      <c r="E667" s="41" t="s">
        <v>394</v>
      </c>
      <c r="F667"/>
      <c r="G667" s="3" cm="1">
        <f t="array" ref="G667">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667" s="3" t="str">
        <f>IF(ch_table[[#This Row],[Subject 1]]&lt;&gt;"House rose", "",SUMIF(ch_table[Day], ch_table[[#This Row],[Day]], ch_table[Duration]))</f>
        <v/>
      </c>
      <c r="I667" s="40">
        <f>SUM(INDEX(ch_table[Duration],1):ch_table[[#This Row],[Duration]])</f>
        <v>15.403472222222222</v>
      </c>
      <c r="J667" s="3" cm="1">
        <f t="array" ref="J6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7" s="3" t="str" cm="1">
        <f t="array" ref="K6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7" s="3" t="str">
        <f>IF(ch_table[[#This Row],[Subject 1]]&lt;&gt;"House rose", "",SUMIF(ch_table[Day], ch_table[[#This Row],[Day]], ch_table[AAT]))</f>
        <v/>
      </c>
      <c r="M667" s="38">
        <f>SUM(INDEX(ch_table[AAT],1):ch_table[[#This Row],[AAT]])</f>
        <v>0.93472222222222245</v>
      </c>
    </row>
    <row r="668" spans="1:13" x14ac:dyDescent="0.25">
      <c r="A668" s="42">
        <v>44</v>
      </c>
      <c r="B668" s="39">
        <v>44448</v>
      </c>
      <c r="C668" s="37">
        <v>0.54166666666666663</v>
      </c>
      <c r="D668" t="s">
        <v>125</v>
      </c>
      <c r="E668" s="41" t="s">
        <v>224</v>
      </c>
      <c r="F668"/>
      <c r="G668" s="3" cm="1">
        <f t="array" ref="G668">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668" s="3" t="str">
        <f>IF(ch_table[[#This Row],[Subject 1]]&lt;&gt;"House rose", "",SUMIF(ch_table[Day], ch_table[[#This Row],[Day]], ch_table[Duration]))</f>
        <v/>
      </c>
      <c r="I668" s="40">
        <f>SUM(INDEX(ch_table[Duration],1):ch_table[[#This Row],[Duration]])</f>
        <v>15.409722222222221</v>
      </c>
      <c r="J668" s="3" cm="1">
        <f t="array" ref="J6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8" s="3" t="str" cm="1">
        <f t="array" ref="K6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8" s="3" t="str">
        <f>IF(ch_table[[#This Row],[Subject 1]]&lt;&gt;"House rose", "",SUMIF(ch_table[Day], ch_table[[#This Row],[Day]], ch_table[AAT]))</f>
        <v/>
      </c>
      <c r="M668" s="38">
        <f>SUM(INDEX(ch_table[AAT],1):ch_table[[#This Row],[AAT]])</f>
        <v>0.93472222222222245</v>
      </c>
    </row>
    <row r="669" spans="1:13" ht="30" x14ac:dyDescent="0.25">
      <c r="A669" s="42">
        <v>44</v>
      </c>
      <c r="B669" s="39">
        <v>44448</v>
      </c>
      <c r="C669" s="37">
        <v>0.54791666666666672</v>
      </c>
      <c r="D669" t="s">
        <v>85</v>
      </c>
      <c r="E669" s="41" t="s">
        <v>395</v>
      </c>
      <c r="F669"/>
      <c r="G669" s="3" cm="1">
        <f t="array" ref="G669">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669" s="3" t="str">
        <f>IF(ch_table[[#This Row],[Subject 1]]&lt;&gt;"House rose", "",SUMIF(ch_table[Day], ch_table[[#This Row],[Day]], ch_table[Duration]))</f>
        <v/>
      </c>
      <c r="I669" s="40">
        <f>SUM(INDEX(ch_table[Duration],1):ch_table[[#This Row],[Duration]])</f>
        <v>15.427083333333332</v>
      </c>
      <c r="J669" s="3" cm="1">
        <f t="array" ref="J6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69" s="3" t="str" cm="1">
        <f t="array" ref="K6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69" s="3" t="str">
        <f>IF(ch_table[[#This Row],[Subject 1]]&lt;&gt;"House rose", "",SUMIF(ch_table[Day], ch_table[[#This Row],[Day]], ch_table[AAT]))</f>
        <v/>
      </c>
      <c r="M669" s="38">
        <f>SUM(INDEX(ch_table[AAT],1):ch_table[[#This Row],[AAT]])</f>
        <v>0.93472222222222245</v>
      </c>
    </row>
    <row r="670" spans="1:13" ht="30" x14ac:dyDescent="0.25">
      <c r="A670" s="42">
        <v>44</v>
      </c>
      <c r="B670" s="39">
        <v>44448</v>
      </c>
      <c r="C670" s="37">
        <v>0.56527777777777777</v>
      </c>
      <c r="D670" t="s">
        <v>259</v>
      </c>
      <c r="E670" s="41" t="s">
        <v>395</v>
      </c>
      <c r="F670"/>
      <c r="G670" s="3" cm="1">
        <f t="array" ref="G67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670" s="3" t="str">
        <f>IF(ch_table[[#This Row],[Subject 1]]&lt;&gt;"House rose", "",SUMIF(ch_table[Day], ch_table[[#This Row],[Day]], ch_table[Duration]))</f>
        <v/>
      </c>
      <c r="I670" s="40">
        <f>SUM(INDEX(ch_table[Duration],1):ch_table[[#This Row],[Duration]])</f>
        <v>15.434722222222222</v>
      </c>
      <c r="J670" s="3" cm="1">
        <f t="array" ref="J6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70" s="3" t="str" cm="1">
        <f t="array" ref="K6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0" s="3" t="str">
        <f>IF(ch_table[[#This Row],[Subject 1]]&lt;&gt;"House rose", "",SUMIF(ch_table[Day], ch_table[[#This Row],[Day]], ch_table[AAT]))</f>
        <v/>
      </c>
      <c r="M670" s="38">
        <f>SUM(INDEX(ch_table[AAT],1):ch_table[[#This Row],[AAT]])</f>
        <v>0.93472222222222245</v>
      </c>
    </row>
    <row r="671" spans="1:13" x14ac:dyDescent="0.25">
      <c r="A671" s="42">
        <v>44</v>
      </c>
      <c r="B671" s="39">
        <v>44448</v>
      </c>
      <c r="C671" s="37">
        <v>0.57291666666666663</v>
      </c>
      <c r="D671" t="s">
        <v>187</v>
      </c>
      <c r="E671" s="41" t="s">
        <v>396</v>
      </c>
      <c r="F671"/>
      <c r="G671" s="3" cm="1">
        <f t="array" ref="G671">IF(MIN(ROW(ch_table[[Day]:[AAT session total (cum.)]]))+ROWS(ch_table[[Day]:[AAT session total (cum.)]])-1=ROW(),"",IF(ch_table[[#This Row],[Subject 1]]="House rose","", IF(INDEX(ch_table[[#All],[Time]],ROW()+1)="","",(IF(INDEX(ch_table[[#All],[Time]],ROW()+1)&lt;ch_table[[#This Row],[Time]],INDEX(ch_table[[#All],[Time]],ROW()+1)+1,INDEX(ch_table[[#All],[Time]],ROW()+1))-ch_table[[#This Row],[Time]]))))</f>
        <v>8.9583333333333348E-2</v>
      </c>
      <c r="H671" s="3" t="str">
        <f>IF(ch_table[[#This Row],[Subject 1]]&lt;&gt;"House rose", "",SUMIF(ch_table[Day], ch_table[[#This Row],[Day]], ch_table[Duration]))</f>
        <v/>
      </c>
      <c r="I671" s="40">
        <f>SUM(INDEX(ch_table[Duration],1):ch_table[[#This Row],[Duration]])</f>
        <v>15.524305555555555</v>
      </c>
      <c r="J671" s="3" cm="1">
        <f t="array" ref="J6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71" s="3" t="str" cm="1">
        <f t="array" ref="K6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1" s="3" t="str">
        <f>IF(ch_table[[#This Row],[Subject 1]]&lt;&gt;"House rose", "",SUMIF(ch_table[Day], ch_table[[#This Row],[Day]], ch_table[AAT]))</f>
        <v/>
      </c>
      <c r="M671" s="38">
        <f>SUM(INDEX(ch_table[AAT],1):ch_table[[#This Row],[AAT]])</f>
        <v>0.93472222222222245</v>
      </c>
    </row>
    <row r="672" spans="1:13" ht="30" x14ac:dyDescent="0.25">
      <c r="A672" s="42">
        <v>44</v>
      </c>
      <c r="B672" s="39">
        <v>44448</v>
      </c>
      <c r="C672" s="37">
        <v>0.66249999999999998</v>
      </c>
      <c r="D672" t="s">
        <v>21</v>
      </c>
      <c r="E672" s="41" t="s">
        <v>397</v>
      </c>
      <c r="F672"/>
      <c r="G672" s="3" cm="1">
        <f t="array" ref="G672">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672" s="3" t="str">
        <f>IF(ch_table[[#This Row],[Subject 1]]&lt;&gt;"House rose", "",SUMIF(ch_table[Day], ch_table[[#This Row],[Day]], ch_table[Duration]))</f>
        <v/>
      </c>
      <c r="I672" s="40">
        <f>SUM(INDEX(ch_table[Duration],1):ch_table[[#This Row],[Duration]])</f>
        <v>15.543055555555556</v>
      </c>
      <c r="J672" s="3" cm="1">
        <f t="array" ref="J6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72" s="3" t="str" cm="1">
        <f t="array" ref="K6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2" s="3" t="str">
        <f>IF(ch_table[[#This Row],[Subject 1]]&lt;&gt;"House rose", "",SUMIF(ch_table[Day], ch_table[[#This Row],[Day]], ch_table[AAT]))</f>
        <v/>
      </c>
      <c r="M672" s="38">
        <f>SUM(INDEX(ch_table[AAT],1):ch_table[[#This Row],[AAT]])</f>
        <v>0.93472222222222245</v>
      </c>
    </row>
    <row r="673" spans="1:13" x14ac:dyDescent="0.25">
      <c r="A673" s="42">
        <v>44</v>
      </c>
      <c r="B673" s="39">
        <v>44448</v>
      </c>
      <c r="C673" s="37">
        <v>0.68125000000000002</v>
      </c>
      <c r="D673" t="s">
        <v>23</v>
      </c>
      <c r="E673" s="41"/>
      <c r="F673"/>
      <c r="G673" s="3" t="str" cm="1">
        <f t="array" ref="G673">IF(MIN(ROW(ch_table[[Day]:[AAT session total (cum.)]]))+ROWS(ch_table[[Day]:[AAT session total (cum.)]])-1=ROW(),"",IF(ch_table[[#This Row],[Subject 1]]="House rose","", IF(INDEX(ch_table[[#All],[Time]],ROW()+1)="","",(IF(INDEX(ch_table[[#All],[Time]],ROW()+1)&lt;ch_table[[#This Row],[Time]],INDEX(ch_table[[#All],[Time]],ROW()+1)+1,INDEX(ch_table[[#All],[Time]],ROW()+1))-ch_table[[#This Row],[Time]]))))</f>
        <v/>
      </c>
      <c r="H673" s="3">
        <f>IF(ch_table[[#This Row],[Subject 1]]&lt;&gt;"House rose", "",SUMIF(ch_table[Day], ch_table[[#This Row],[Day]], ch_table[Duration]))</f>
        <v>0.28541666666666671</v>
      </c>
      <c r="I673" s="40">
        <f>SUM(INDEX(ch_table[Duration],1):ch_table[[#This Row],[Duration]])</f>
        <v>15.543055555555556</v>
      </c>
      <c r="J673" s="3" cm="1">
        <f t="array" ref="J6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673" s="3" t="str" cm="1">
        <f t="array" ref="K6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3" s="3">
        <f>IF(ch_table[[#This Row],[Subject 1]]&lt;&gt;"House rose", "",SUMIF(ch_table[Day], ch_table[[#This Row],[Day]], ch_table[AAT]))</f>
        <v>0</v>
      </c>
      <c r="M673" s="38">
        <f>SUM(INDEX(ch_table[AAT],1):ch_table[[#This Row],[AAT]])</f>
        <v>0.93472222222222245</v>
      </c>
    </row>
    <row r="674" spans="1:13" x14ac:dyDescent="0.25">
      <c r="A674" s="42">
        <v>45</v>
      </c>
      <c r="B674" s="39">
        <v>44449</v>
      </c>
      <c r="C674" s="37">
        <v>0.39583333333333331</v>
      </c>
      <c r="D674" t="s">
        <v>24</v>
      </c>
      <c r="E674" s="41"/>
      <c r="F674"/>
      <c r="G674" s="3" cm="1">
        <f t="array" ref="G67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674" s="3" t="str">
        <f>IF(ch_table[[#This Row],[Subject 1]]&lt;&gt;"House rose", "",SUMIF(ch_table[Day], ch_table[[#This Row],[Day]], ch_table[Duration]))</f>
        <v/>
      </c>
      <c r="I674" s="40">
        <f>SUM(INDEX(ch_table[Duration],1):ch_table[[#This Row],[Duration]])</f>
        <v>15.545833333333334</v>
      </c>
      <c r="J674" s="3" cm="1">
        <f t="array" ref="J6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74" s="3" t="str" cm="1">
        <f t="array" ref="K6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4" s="3" t="str">
        <f>IF(ch_table[[#This Row],[Subject 1]]&lt;&gt;"House rose", "",SUMIF(ch_table[Day], ch_table[[#This Row],[Day]], ch_table[AAT]))</f>
        <v/>
      </c>
      <c r="M674" s="38">
        <f>SUM(INDEX(ch_table[AAT],1):ch_table[[#This Row],[AAT]])</f>
        <v>0.93472222222222245</v>
      </c>
    </row>
    <row r="675" spans="1:13" x14ac:dyDescent="0.25">
      <c r="A675" s="42">
        <v>45</v>
      </c>
      <c r="B675" s="39">
        <v>44449</v>
      </c>
      <c r="C675" s="37">
        <v>0.39861111111111108</v>
      </c>
      <c r="D675" t="s">
        <v>17</v>
      </c>
      <c r="E675" s="41" t="s">
        <v>398</v>
      </c>
      <c r="F675"/>
      <c r="G675" s="3" cm="1">
        <f t="array" ref="G675">IF(MIN(ROW(ch_table[[Day]:[AAT session total (cum.)]]))+ROWS(ch_table[[Day]:[AAT session total (cum.)]])-1=ROW(),"",IF(ch_table[[#This Row],[Subject 1]]="House rose","", IF(INDEX(ch_table[[#All],[Time]],ROW()+1)="","",(IF(INDEX(ch_table[[#All],[Time]],ROW()+1)&lt;ch_table[[#This Row],[Time]],INDEX(ch_table[[#All],[Time]],ROW()+1)+1,INDEX(ch_table[[#All],[Time]],ROW()+1))-ch_table[[#This Row],[Time]]))))</f>
        <v>0</v>
      </c>
      <c r="H675" s="3" t="str">
        <f>IF(ch_table[[#This Row],[Subject 1]]&lt;&gt;"House rose", "",SUMIF(ch_table[Day], ch_table[[#This Row],[Day]], ch_table[Duration]))</f>
        <v/>
      </c>
      <c r="I675" s="40">
        <f>SUM(INDEX(ch_table[Duration],1):ch_table[[#This Row],[Duration]])</f>
        <v>15.545833333333334</v>
      </c>
      <c r="J675" s="3" cm="1">
        <f t="array" ref="J6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75" s="3" t="str" cm="1">
        <f t="array" ref="K6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5" s="3" t="str">
        <f>IF(ch_table[[#This Row],[Subject 1]]&lt;&gt;"House rose", "",SUMIF(ch_table[Day], ch_table[[#This Row],[Day]], ch_table[AAT]))</f>
        <v/>
      </c>
      <c r="M675" s="38">
        <f>SUM(INDEX(ch_table[AAT],1):ch_table[[#This Row],[AAT]])</f>
        <v>0.93472222222222245</v>
      </c>
    </row>
    <row r="676" spans="1:13" x14ac:dyDescent="0.25">
      <c r="A676" s="42">
        <v>45</v>
      </c>
      <c r="B676" s="39">
        <v>44449</v>
      </c>
      <c r="C676" s="37">
        <v>0.39861111111111108</v>
      </c>
      <c r="D676" t="s">
        <v>92</v>
      </c>
      <c r="E676" s="41" t="s">
        <v>399</v>
      </c>
      <c r="F676" t="s">
        <v>60</v>
      </c>
      <c r="G676" s="3" cm="1">
        <f t="array" ref="G676">IF(MIN(ROW(ch_table[[Day]:[AAT session total (cum.)]]))+ROWS(ch_table[[Day]:[AAT session total (cum.)]])-1=ROW(),"",IF(ch_table[[#This Row],[Subject 1]]="House rose","", IF(INDEX(ch_table[[#All],[Time]],ROW()+1)="","",(IF(INDEX(ch_table[[#All],[Time]],ROW()+1)&lt;ch_table[[#This Row],[Time]],INDEX(ch_table[[#All],[Time]],ROW()+1)+1,INDEX(ch_table[[#All],[Time]],ROW()+1))-ch_table[[#This Row],[Time]]))))</f>
        <v>9.0277777777778012E-3</v>
      </c>
      <c r="H676" s="3" t="str">
        <f>IF(ch_table[[#This Row],[Subject 1]]&lt;&gt;"House rose", "",SUMIF(ch_table[Day], ch_table[[#This Row],[Day]], ch_table[Duration]))</f>
        <v/>
      </c>
      <c r="I676" s="40">
        <f>SUM(INDEX(ch_table[Duration],1):ch_table[[#This Row],[Duration]])</f>
        <v>15.554861111111112</v>
      </c>
      <c r="J676" s="3" cm="1">
        <f t="array" ref="J6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76" s="3" t="str" cm="1">
        <f t="array" ref="K6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6" s="3" t="str">
        <f>IF(ch_table[[#This Row],[Subject 1]]&lt;&gt;"House rose", "",SUMIF(ch_table[Day], ch_table[[#This Row],[Day]], ch_table[AAT]))</f>
        <v/>
      </c>
      <c r="M676" s="38">
        <f>SUM(INDEX(ch_table[AAT],1):ch_table[[#This Row],[AAT]])</f>
        <v>0.93472222222222245</v>
      </c>
    </row>
    <row r="677" spans="1:13" x14ac:dyDescent="0.25">
      <c r="A677" s="42">
        <v>45</v>
      </c>
      <c r="B677" s="39">
        <v>44449</v>
      </c>
      <c r="C677" s="3">
        <v>0.40763888888888888</v>
      </c>
      <c r="D677" s="7" t="s">
        <v>123</v>
      </c>
      <c r="E677" s="8" t="s">
        <v>400</v>
      </c>
      <c r="F677" s="8" t="s">
        <v>159</v>
      </c>
      <c r="G677" s="3" cm="1">
        <f t="array" ref="G677">IF(MIN(ROW(ch_table[[Day]:[AAT session total (cum.)]]))+ROWS(ch_table[[Day]:[AAT session total (cum.)]])-1=ROW(),"",IF(ch_table[[#This Row],[Subject 1]]="House rose","", IF(INDEX(ch_table[[#All],[Time]],ROW()+1)="","",(IF(INDEX(ch_table[[#All],[Time]],ROW()+1)&lt;ch_table[[#This Row],[Time]],INDEX(ch_table[[#All],[Time]],ROW()+1)+1,INDEX(ch_table[[#All],[Time]],ROW()+1))-ch_table[[#This Row],[Time]]))))</f>
        <v>9.2361111111111116E-2</v>
      </c>
      <c r="H677" s="3" t="str">
        <f>IF(ch_table[[#This Row],[Subject 1]]&lt;&gt;"House rose", "",SUMIF(ch_table[Day], ch_table[[#This Row],[Day]], ch_table[Duration]))</f>
        <v/>
      </c>
      <c r="I677" s="40">
        <f>SUM(INDEX(ch_table[Duration],1):ch_table[[#This Row],[Duration]])</f>
        <v>15.647222222222224</v>
      </c>
      <c r="J677" s="3" cm="1">
        <f t="array" ref="J6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77" s="3" t="str" cm="1">
        <f t="array" ref="K6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7" s="3" t="str">
        <f>IF(ch_table[[#This Row],[Subject 1]]&lt;&gt;"House rose", "",SUMIF(ch_table[Day], ch_table[[#This Row],[Day]], ch_table[AAT]))</f>
        <v/>
      </c>
      <c r="M677" s="38">
        <f>SUM(INDEX(ch_table[AAT],1):ch_table[[#This Row],[AAT]])</f>
        <v>0.93472222222222245</v>
      </c>
    </row>
    <row r="678" spans="1:13" ht="30" x14ac:dyDescent="0.25">
      <c r="A678" s="42">
        <v>45</v>
      </c>
      <c r="B678" s="39">
        <v>44449</v>
      </c>
      <c r="C678" s="3">
        <v>0.5</v>
      </c>
      <c r="D678" s="7" t="s">
        <v>123</v>
      </c>
      <c r="E678" s="8" t="s">
        <v>401</v>
      </c>
      <c r="F678" s="8" t="s">
        <v>402</v>
      </c>
      <c r="G678" s="3" cm="1">
        <f t="array" ref="G678">IF(MIN(ROW(ch_table[[Day]:[AAT session total (cum.)]]))+ROWS(ch_table[[Day]:[AAT session total (cum.)]])-1=ROW(),"",IF(ch_table[[#This Row],[Subject 1]]="House rose","", IF(INDEX(ch_table[[#All],[Time]],ROW()+1)="","",(IF(INDEX(ch_table[[#All],[Time]],ROW()+1)&lt;ch_table[[#This Row],[Time]],INDEX(ch_table[[#All],[Time]],ROW()+1)+1,INDEX(ch_table[[#All],[Time]],ROW()+1))-ch_table[[#This Row],[Time]]))))</f>
        <v>6.1111111111111116E-2</v>
      </c>
      <c r="H678" s="3" t="str">
        <f>IF(ch_table[[#This Row],[Subject 1]]&lt;&gt;"House rose", "",SUMIF(ch_table[Day], ch_table[[#This Row],[Day]], ch_table[Duration]))</f>
        <v/>
      </c>
      <c r="I678" s="40">
        <f>SUM(INDEX(ch_table[Duration],1):ch_table[[#This Row],[Duration]])</f>
        <v>15.708333333333336</v>
      </c>
      <c r="J678" s="3" cm="1">
        <f t="array" ref="J6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78" s="3" t="str" cm="1">
        <f t="array" ref="K6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8" s="3" t="str">
        <f>IF(ch_table[[#This Row],[Subject 1]]&lt;&gt;"House rose", "",SUMIF(ch_table[Day], ch_table[[#This Row],[Day]], ch_table[AAT]))</f>
        <v/>
      </c>
      <c r="M678" s="38">
        <f>SUM(INDEX(ch_table[AAT],1):ch_table[[#This Row],[AAT]])</f>
        <v>0.93472222222222245</v>
      </c>
    </row>
    <row r="679" spans="1:13" x14ac:dyDescent="0.25">
      <c r="A679" s="42">
        <v>45</v>
      </c>
      <c r="B679" s="39">
        <v>44449</v>
      </c>
      <c r="C679" s="3">
        <v>0.56111111111111112</v>
      </c>
      <c r="D679" s="7" t="s">
        <v>123</v>
      </c>
      <c r="E679" s="8" t="s">
        <v>403</v>
      </c>
      <c r="F679" s="8" t="s">
        <v>402</v>
      </c>
      <c r="G679" s="3" cm="1">
        <f t="array" ref="G679">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679" s="3" t="str">
        <f>IF(ch_table[[#This Row],[Subject 1]]&lt;&gt;"House rose", "",SUMIF(ch_table[Day], ch_table[[#This Row],[Day]], ch_table[Duration]))</f>
        <v/>
      </c>
      <c r="I679" s="40">
        <f>SUM(INDEX(ch_table[Duration],1):ch_table[[#This Row],[Duration]])</f>
        <v>15.734722222222224</v>
      </c>
      <c r="J679" s="3" cm="1">
        <f t="array" ref="J6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79" s="3" t="str" cm="1">
        <f t="array" ref="K6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79" s="3" t="str">
        <f>IF(ch_table[[#This Row],[Subject 1]]&lt;&gt;"House rose", "",SUMIF(ch_table[Day], ch_table[[#This Row],[Day]], ch_table[AAT]))</f>
        <v/>
      </c>
      <c r="M679" s="38">
        <f>SUM(INDEX(ch_table[AAT],1):ch_table[[#This Row],[AAT]])</f>
        <v>0.93472222222222245</v>
      </c>
    </row>
    <row r="680" spans="1:13" x14ac:dyDescent="0.25">
      <c r="A680" s="42">
        <v>45</v>
      </c>
      <c r="B680" s="39">
        <v>44449</v>
      </c>
      <c r="C680" s="3">
        <v>0.58750000000000002</v>
      </c>
      <c r="D680" s="7" t="s">
        <v>123</v>
      </c>
      <c r="E680" s="8" t="s">
        <v>404</v>
      </c>
      <c r="F680" s="8" t="s">
        <v>402</v>
      </c>
      <c r="G680" s="3" cm="1">
        <f t="array" ref="G680">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680" s="3" t="str">
        <f>IF(ch_table[[#This Row],[Subject 1]]&lt;&gt;"House rose", "",SUMIF(ch_table[Day], ch_table[[#This Row],[Day]], ch_table[Duration]))</f>
        <v/>
      </c>
      <c r="I680" s="40">
        <f>SUM(INDEX(ch_table[Duration],1):ch_table[[#This Row],[Duration]])</f>
        <v>15.753472222222225</v>
      </c>
      <c r="J680" s="3" cm="1">
        <f t="array" ref="J6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80" s="3" cm="1">
        <f t="array" ref="K6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2.0833333333331039E-3</v>
      </c>
      <c r="L680" s="3" t="str">
        <f>IF(ch_table[[#This Row],[Subject 1]]&lt;&gt;"House rose", "",SUMIF(ch_table[Day], ch_table[[#This Row],[Day]], ch_table[AAT]))</f>
        <v/>
      </c>
      <c r="M680" s="38">
        <f>SUM(INDEX(ch_table[AAT],1):ch_table[[#This Row],[AAT]])</f>
        <v>0.93680555555555556</v>
      </c>
    </row>
    <row r="681" spans="1:13" x14ac:dyDescent="0.25">
      <c r="A681" s="42">
        <v>45</v>
      </c>
      <c r="B681" s="39">
        <v>44449</v>
      </c>
      <c r="C681" s="3">
        <v>0.60625000000000007</v>
      </c>
      <c r="D681" s="7" t="s">
        <v>21</v>
      </c>
      <c r="E681" s="8" t="s">
        <v>127</v>
      </c>
      <c r="G681" s="3" cm="1">
        <f t="array" ref="G681">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681" s="3" t="str">
        <f>IF(ch_table[[#This Row],[Subject 1]]&lt;&gt;"House rose", "",SUMIF(ch_table[Day], ch_table[[#This Row],[Day]], ch_table[Duration]))</f>
        <v/>
      </c>
      <c r="I681" s="40">
        <f>SUM(INDEX(ch_table[Duration],1):ch_table[[#This Row],[Duration]])</f>
        <v>15.772222222222226</v>
      </c>
      <c r="J681" s="3" cm="1">
        <f t="array" ref="J6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81" s="3" cm="1">
        <f t="array" ref="K6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681" s="3" t="str">
        <f>IF(ch_table[[#This Row],[Subject 1]]&lt;&gt;"House rose", "",SUMIF(ch_table[Day], ch_table[[#This Row],[Day]], ch_table[AAT]))</f>
        <v/>
      </c>
      <c r="M681" s="38">
        <f>SUM(INDEX(ch_table[AAT],1):ch_table[[#This Row],[AAT]])</f>
        <v>0.95555555555555549</v>
      </c>
    </row>
    <row r="682" spans="1:13" x14ac:dyDescent="0.25">
      <c r="A682" s="42">
        <v>45</v>
      </c>
      <c r="B682" s="39">
        <v>44449</v>
      </c>
      <c r="C682" s="3">
        <v>0.625</v>
      </c>
      <c r="D682" s="7" t="s">
        <v>23</v>
      </c>
      <c r="G682" s="3" t="str" cm="1">
        <f t="array" ref="G682">IF(MIN(ROW(ch_table[[Day]:[AAT session total (cum.)]]))+ROWS(ch_table[[Day]:[AAT session total (cum.)]])-1=ROW(),"",IF(ch_table[[#This Row],[Subject 1]]="House rose","", IF(INDEX(ch_table[[#All],[Time]],ROW()+1)="","",(IF(INDEX(ch_table[[#All],[Time]],ROW()+1)&lt;ch_table[[#This Row],[Time]],INDEX(ch_table[[#All],[Time]],ROW()+1)+1,INDEX(ch_table[[#All],[Time]],ROW()+1))-ch_table[[#This Row],[Time]]))))</f>
        <v/>
      </c>
      <c r="H682" s="3">
        <f>IF(ch_table[[#This Row],[Subject 1]]&lt;&gt;"House rose", "",SUMIF(ch_table[Day], ch_table[[#This Row],[Day]], ch_table[Duration]))</f>
        <v>0.22916666666666669</v>
      </c>
      <c r="I682" s="40">
        <f>SUM(INDEX(ch_table[Duration],1):ch_table[[#This Row],[Duration]])</f>
        <v>15.772222222222226</v>
      </c>
      <c r="J682" s="3" cm="1">
        <f t="array" ref="J6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682" s="3" t="str" cm="1">
        <f t="array" ref="K6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2" s="3">
        <f>IF(ch_table[[#This Row],[Subject 1]]&lt;&gt;"House rose", "",SUMIF(ch_table[Day], ch_table[[#This Row],[Day]], ch_table[AAT]))</f>
        <v>2.0833333333333037E-2</v>
      </c>
      <c r="M682" s="38">
        <f>SUM(INDEX(ch_table[AAT],1):ch_table[[#This Row],[AAT]])</f>
        <v>0.95555555555555549</v>
      </c>
    </row>
    <row r="683" spans="1:13" x14ac:dyDescent="0.25">
      <c r="A683" s="2">
        <v>46</v>
      </c>
      <c r="B683" s="44">
        <v>44452</v>
      </c>
      <c r="C683" s="3">
        <v>0.60416666666666663</v>
      </c>
      <c r="D683" s="7" t="s">
        <v>24</v>
      </c>
      <c r="G683" s="3" cm="1">
        <f t="array" ref="G683">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683" s="3" t="str">
        <f>IF(ch_table[[#This Row],[Subject 1]]&lt;&gt;"House rose", "",SUMIF(ch_table[Day], ch_table[[#This Row],[Day]], ch_table[Duration]))</f>
        <v/>
      </c>
      <c r="I683" s="40">
        <f>SUM(INDEX(ch_table[Duration],1):ch_table[[#This Row],[Duration]])</f>
        <v>15.774305555555559</v>
      </c>
      <c r="J683" s="3" cm="1">
        <f t="array" ref="J6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83" s="3" t="str" cm="1">
        <f t="array" ref="K6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3" s="3" t="str">
        <f>IF(ch_table[[#This Row],[Subject 1]]&lt;&gt;"House rose", "",SUMIF(ch_table[Day], ch_table[[#This Row],[Day]], ch_table[AAT]))</f>
        <v/>
      </c>
      <c r="M683" s="38">
        <f>SUM(INDEX(ch_table[AAT],1):ch_table[[#This Row],[AAT]])</f>
        <v>0.95555555555555549</v>
      </c>
    </row>
    <row r="684" spans="1:13" x14ac:dyDescent="0.25">
      <c r="A684" s="2">
        <v>46</v>
      </c>
      <c r="B684" s="44">
        <v>44452</v>
      </c>
      <c r="C684" s="3">
        <v>0.60625000000000007</v>
      </c>
      <c r="D684" s="7" t="s">
        <v>17</v>
      </c>
      <c r="E684" s="8" t="s">
        <v>405</v>
      </c>
      <c r="F684" s="8" t="s">
        <v>15</v>
      </c>
      <c r="G684" s="3" cm="1">
        <f t="array" ref="G684">IF(MIN(ROW(ch_table[[Day]:[AAT session total (cum.)]]))+ROWS(ch_table[[Day]:[AAT session total (cum.)]])-1=ROW(),"",IF(ch_table[[#This Row],[Subject 1]]="House rose","", IF(INDEX(ch_table[[#All],[Time]],ROW()+1)="","",(IF(INDEX(ch_table[[#All],[Time]],ROW()+1)&lt;ch_table[[#This Row],[Time]],INDEX(ch_table[[#All],[Time]],ROW()+1)+1,INDEX(ch_table[[#All],[Time]],ROW()+1))-ch_table[[#This Row],[Time]]))))</f>
        <v>0</v>
      </c>
      <c r="H684" s="3" t="str">
        <f>IF(ch_table[[#This Row],[Subject 1]]&lt;&gt;"House rose", "",SUMIF(ch_table[Day], ch_table[[#This Row],[Day]], ch_table[Duration]))</f>
        <v/>
      </c>
      <c r="I684" s="40">
        <f>SUM(INDEX(ch_table[Duration],1):ch_table[[#This Row],[Duration]])</f>
        <v>15.774305555555559</v>
      </c>
      <c r="J684" s="3" cm="1">
        <f t="array" ref="J6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84" s="3" t="str" cm="1">
        <f t="array" ref="K6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4" s="3" t="str">
        <f>IF(ch_table[[#This Row],[Subject 1]]&lt;&gt;"House rose", "",SUMIF(ch_table[Day], ch_table[[#This Row],[Day]], ch_table[AAT]))</f>
        <v/>
      </c>
      <c r="M684" s="38">
        <f>SUM(INDEX(ch_table[AAT],1):ch_table[[#This Row],[AAT]])</f>
        <v>0.95555555555555549</v>
      </c>
    </row>
    <row r="685" spans="1:13" x14ac:dyDescent="0.25">
      <c r="A685" s="2">
        <v>46</v>
      </c>
      <c r="B685" s="44">
        <v>44452</v>
      </c>
      <c r="C685" s="3">
        <v>0.60625000000000007</v>
      </c>
      <c r="D685" s="7" t="s">
        <v>44</v>
      </c>
      <c r="E685" s="8" t="s">
        <v>45</v>
      </c>
      <c r="G685" s="3" cm="1">
        <f t="array" ref="G685">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685" s="3" t="str">
        <f>IF(ch_table[[#This Row],[Subject 1]]&lt;&gt;"House rose", "",SUMIF(ch_table[Day], ch_table[[#This Row],[Day]], ch_table[Duration]))</f>
        <v/>
      </c>
      <c r="I685" s="40">
        <f>SUM(INDEX(ch_table[Duration],1):ch_table[[#This Row],[Duration]])</f>
        <v>15.801388888888892</v>
      </c>
      <c r="J685" s="3" cm="1">
        <f t="array" ref="J6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85" s="3" t="str" cm="1">
        <f t="array" ref="K6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5" s="3" t="str">
        <f>IF(ch_table[[#This Row],[Subject 1]]&lt;&gt;"House rose", "",SUMIF(ch_table[Day], ch_table[[#This Row],[Day]], ch_table[AAT]))</f>
        <v/>
      </c>
      <c r="M685" s="38">
        <f>SUM(INDEX(ch_table[AAT],1):ch_table[[#This Row],[AAT]])</f>
        <v>0.95555555555555549</v>
      </c>
    </row>
    <row r="686" spans="1:13" x14ac:dyDescent="0.25">
      <c r="A686" s="2">
        <v>46</v>
      </c>
      <c r="B686" s="44">
        <v>44452</v>
      </c>
      <c r="C686" s="3">
        <v>0.6333333333333333</v>
      </c>
      <c r="D686" s="7" t="s">
        <v>53</v>
      </c>
      <c r="E686" s="8" t="s">
        <v>45</v>
      </c>
      <c r="G686" s="3" cm="1">
        <f t="array" ref="G686">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686" s="3" t="str">
        <f>IF(ch_table[[#This Row],[Subject 1]]&lt;&gt;"House rose", "",SUMIF(ch_table[Day], ch_table[[#This Row],[Day]], ch_table[Duration]))</f>
        <v/>
      </c>
      <c r="I686" s="40">
        <f>SUM(INDEX(ch_table[Duration],1):ch_table[[#This Row],[Duration]])</f>
        <v>15.815277777777782</v>
      </c>
      <c r="J686" s="3" cm="1">
        <f t="array" ref="J6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86" s="3" t="str" cm="1">
        <f t="array" ref="K6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6" s="3" t="str">
        <f>IF(ch_table[[#This Row],[Subject 1]]&lt;&gt;"House rose", "",SUMIF(ch_table[Day], ch_table[[#This Row],[Day]], ch_table[AAT]))</f>
        <v/>
      </c>
      <c r="M686" s="38">
        <f>SUM(INDEX(ch_table[AAT],1):ch_table[[#This Row],[AAT]])</f>
        <v>0.95555555555555549</v>
      </c>
    </row>
    <row r="687" spans="1:13" ht="30" x14ac:dyDescent="0.25">
      <c r="A687" s="2">
        <v>46</v>
      </c>
      <c r="B687" s="44">
        <v>44452</v>
      </c>
      <c r="C687" s="3">
        <v>0.64722222222222225</v>
      </c>
      <c r="D687" s="7" t="s">
        <v>27</v>
      </c>
      <c r="E687" s="8" t="s">
        <v>406</v>
      </c>
      <c r="G687" s="3" cm="1">
        <f t="array" ref="G687">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687" s="3" t="str">
        <f>IF(ch_table[[#This Row],[Subject 1]]&lt;&gt;"House rose", "",SUMIF(ch_table[Day], ch_table[[#This Row],[Day]], ch_table[Duration]))</f>
        <v/>
      </c>
      <c r="I687" s="40">
        <f>SUM(INDEX(ch_table[Duration],1):ch_table[[#This Row],[Duration]])</f>
        <v>15.850000000000003</v>
      </c>
      <c r="J687" s="3" cm="1">
        <f t="array" ref="J6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87" s="3" t="str" cm="1">
        <f t="array" ref="K6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7" s="3" t="str">
        <f>IF(ch_table[[#This Row],[Subject 1]]&lt;&gt;"House rose", "",SUMIF(ch_table[Day], ch_table[[#This Row],[Day]], ch_table[AAT]))</f>
        <v/>
      </c>
      <c r="M687" s="38">
        <f>SUM(INDEX(ch_table[AAT],1):ch_table[[#This Row],[AAT]])</f>
        <v>0.95555555555555549</v>
      </c>
    </row>
    <row r="688" spans="1:13" ht="30" x14ac:dyDescent="0.25">
      <c r="A688" s="2">
        <v>46</v>
      </c>
      <c r="B688" s="44">
        <v>44452</v>
      </c>
      <c r="C688" s="3">
        <v>0.68194444444444446</v>
      </c>
      <c r="D688" s="7" t="s">
        <v>29</v>
      </c>
      <c r="E688" s="8" t="s">
        <v>407</v>
      </c>
      <c r="G688" s="3" cm="1">
        <f t="array" ref="G688">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688" s="3" t="str">
        <f>IF(ch_table[[#This Row],[Subject 1]]&lt;&gt;"House rose", "",SUMIF(ch_table[Day], ch_table[[#This Row],[Day]], ch_table[Duration]))</f>
        <v/>
      </c>
      <c r="I688" s="40">
        <f>SUM(INDEX(ch_table[Duration],1):ch_table[[#This Row],[Duration]])</f>
        <v>15.901388888888892</v>
      </c>
      <c r="J688" s="3" cm="1">
        <f t="array" ref="J6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88" s="3" t="str" cm="1">
        <f t="array" ref="K6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8" s="3" t="str">
        <f>IF(ch_table[[#This Row],[Subject 1]]&lt;&gt;"House rose", "",SUMIF(ch_table[Day], ch_table[[#This Row],[Day]], ch_table[AAT]))</f>
        <v/>
      </c>
      <c r="M688" s="38">
        <f>SUM(INDEX(ch_table[AAT],1):ch_table[[#This Row],[AAT]])</f>
        <v>0.95555555555555549</v>
      </c>
    </row>
    <row r="689" spans="1:13" ht="30" x14ac:dyDescent="0.25">
      <c r="A689" s="2">
        <v>46</v>
      </c>
      <c r="B689" s="44">
        <v>44452</v>
      </c>
      <c r="C689" s="3">
        <v>0.73333333333333339</v>
      </c>
      <c r="D689" s="7" t="s">
        <v>209</v>
      </c>
      <c r="E689" s="8" t="s">
        <v>408</v>
      </c>
      <c r="F689" s="8" t="s">
        <v>60</v>
      </c>
      <c r="G689" s="3" cm="1">
        <f t="array" ref="G689">IF(MIN(ROW(ch_table[[Day]:[AAT session total (cum.)]]))+ROWS(ch_table[[Day]:[AAT session total (cum.)]])-1=ROW(),"",IF(ch_table[[#This Row],[Subject 1]]="House rose","", IF(INDEX(ch_table[[#All],[Time]],ROW()+1)="","",(IF(INDEX(ch_table[[#All],[Time]],ROW()+1)&lt;ch_table[[#This Row],[Time]],INDEX(ch_table[[#All],[Time]],ROW()+1)+1,INDEX(ch_table[[#All],[Time]],ROW()+1))-ch_table[[#This Row],[Time]]))))</f>
        <v>0.13055555555555554</v>
      </c>
      <c r="H689" s="3" t="str">
        <f>IF(ch_table[[#This Row],[Subject 1]]&lt;&gt;"House rose", "",SUMIF(ch_table[Day], ch_table[[#This Row],[Day]], ch_table[Duration]))</f>
        <v/>
      </c>
      <c r="I689" s="40">
        <f>SUM(INDEX(ch_table[Duration],1):ch_table[[#This Row],[Duration]])</f>
        <v>16.031944444444449</v>
      </c>
      <c r="J689" s="3" cm="1">
        <f t="array" ref="J6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89" s="3" t="str" cm="1">
        <f t="array" ref="K6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89" s="3" t="str">
        <f>IF(ch_table[[#This Row],[Subject 1]]&lt;&gt;"House rose", "",SUMIF(ch_table[Day], ch_table[[#This Row],[Day]], ch_table[AAT]))</f>
        <v/>
      </c>
      <c r="M689" s="38">
        <f>SUM(INDEX(ch_table[AAT],1):ch_table[[#This Row],[AAT]])</f>
        <v>0.95555555555555549</v>
      </c>
    </row>
    <row r="690" spans="1:13" x14ac:dyDescent="0.25">
      <c r="A690" s="2">
        <v>46</v>
      </c>
      <c r="B690" s="44">
        <v>44452</v>
      </c>
      <c r="C690" s="3">
        <v>0.86388888888888893</v>
      </c>
      <c r="D690" s="7" t="s">
        <v>259</v>
      </c>
      <c r="E690" s="8" t="s">
        <v>409</v>
      </c>
      <c r="F690" s="8" t="s">
        <v>60</v>
      </c>
      <c r="G690" s="3" cm="1">
        <f t="array" ref="G690">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690" s="3" t="str">
        <f>IF(ch_table[[#This Row],[Subject 1]]&lt;&gt;"House rose", "",SUMIF(ch_table[Day], ch_table[[#This Row],[Day]], ch_table[Duration]))</f>
        <v/>
      </c>
      <c r="I690" s="40">
        <f>SUM(INDEX(ch_table[Duration],1):ch_table[[#This Row],[Duration]])</f>
        <v>16.042361111111116</v>
      </c>
      <c r="J690" s="3" cm="1">
        <f t="array" ref="J6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90" s="3" t="str" cm="1">
        <f t="array" ref="K6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0" s="3" t="str">
        <f>IF(ch_table[[#This Row],[Subject 1]]&lt;&gt;"House rose", "",SUMIF(ch_table[Day], ch_table[[#This Row],[Day]], ch_table[AAT]))</f>
        <v/>
      </c>
      <c r="M690" s="38">
        <f>SUM(INDEX(ch_table[AAT],1):ch_table[[#This Row],[AAT]])</f>
        <v>0.95555555555555549</v>
      </c>
    </row>
    <row r="691" spans="1:13" ht="30" x14ac:dyDescent="0.25">
      <c r="A691" s="2">
        <v>46</v>
      </c>
      <c r="B691" s="44">
        <v>44452</v>
      </c>
      <c r="C691" s="3">
        <v>0.87430555555555556</v>
      </c>
      <c r="D691" s="7" t="s">
        <v>29</v>
      </c>
      <c r="E691" s="8" t="s">
        <v>410</v>
      </c>
      <c r="G691" s="3" cm="1">
        <f t="array" ref="G691">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691" s="3" t="str">
        <f>IF(ch_table[[#This Row],[Subject 1]]&lt;&gt;"House rose", "",SUMIF(ch_table[Day], ch_table[[#This Row],[Day]], ch_table[Duration]))</f>
        <v/>
      </c>
      <c r="I691" s="40">
        <f>SUM(INDEX(ch_table[Duration],1):ch_table[[#This Row],[Duration]])</f>
        <v>16.084722222222226</v>
      </c>
      <c r="J691" s="3" cm="1">
        <f t="array" ref="J6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91" s="3" t="str" cm="1">
        <f t="array" ref="K6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1" s="3" t="str">
        <f>IF(ch_table[[#This Row],[Subject 1]]&lt;&gt;"House rose", "",SUMIF(ch_table[Day], ch_table[[#This Row],[Day]], ch_table[AAT]))</f>
        <v/>
      </c>
      <c r="M691" s="38">
        <f>SUM(INDEX(ch_table[AAT],1):ch_table[[#This Row],[AAT]])</f>
        <v>0.95555555555555549</v>
      </c>
    </row>
    <row r="692" spans="1:13" x14ac:dyDescent="0.25">
      <c r="A692" s="2">
        <v>46</v>
      </c>
      <c r="B692" s="44">
        <v>44452</v>
      </c>
      <c r="C692" s="3">
        <v>0.91666666666666663</v>
      </c>
      <c r="D692" s="7" t="s">
        <v>21</v>
      </c>
      <c r="E692" s="8" t="s">
        <v>411</v>
      </c>
      <c r="G692" s="3" cm="1">
        <f t="array" ref="G692">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692" s="3" t="str">
        <f>IF(ch_table[[#This Row],[Subject 1]]&lt;&gt;"House rose", "",SUMIF(ch_table[Day], ch_table[[#This Row],[Day]], ch_table[Duration]))</f>
        <v/>
      </c>
      <c r="I692" s="40">
        <f>SUM(INDEX(ch_table[Duration],1):ch_table[[#This Row],[Duration]])</f>
        <v>16.105555555555558</v>
      </c>
      <c r="J692" s="3" cm="1">
        <f t="array" ref="J6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92" s="3" cm="1">
        <f t="array" ref="K6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692" s="3" t="str">
        <f>IF(ch_table[[#This Row],[Subject 1]]&lt;&gt;"House rose", "",SUMIF(ch_table[Day], ch_table[[#This Row],[Day]], ch_table[AAT]))</f>
        <v/>
      </c>
      <c r="M692" s="38">
        <f>SUM(INDEX(ch_table[AAT],1):ch_table[[#This Row],[AAT]])</f>
        <v>0.97638888888888886</v>
      </c>
    </row>
    <row r="693" spans="1:13" x14ac:dyDescent="0.25">
      <c r="A693" s="2">
        <v>46</v>
      </c>
      <c r="B693" s="44">
        <v>44452</v>
      </c>
      <c r="C693" s="3">
        <v>0.9375</v>
      </c>
      <c r="D693" s="7" t="s">
        <v>23</v>
      </c>
      <c r="G693" s="3" t="str" cm="1">
        <f t="array" ref="G693">IF(MIN(ROW(ch_table[[Day]:[AAT session total (cum.)]]))+ROWS(ch_table[[Day]:[AAT session total (cum.)]])-1=ROW(),"",IF(ch_table[[#This Row],[Subject 1]]="House rose","", IF(INDEX(ch_table[[#All],[Time]],ROW()+1)="","",(IF(INDEX(ch_table[[#All],[Time]],ROW()+1)&lt;ch_table[[#This Row],[Time]],INDEX(ch_table[[#All],[Time]],ROW()+1)+1,INDEX(ch_table[[#All],[Time]],ROW()+1))-ch_table[[#This Row],[Time]]))))</f>
        <v/>
      </c>
      <c r="H693" s="3">
        <f>IF(ch_table[[#This Row],[Subject 1]]&lt;&gt;"House rose", "",SUMIF(ch_table[Day], ch_table[[#This Row],[Day]], ch_table[Duration]))</f>
        <v>0.33333333333333337</v>
      </c>
      <c r="I693" s="40">
        <f>SUM(INDEX(ch_table[Duration],1):ch_table[[#This Row],[Duration]])</f>
        <v>16.105555555555558</v>
      </c>
      <c r="J693" s="3" cm="1">
        <f t="array" ref="J6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693" s="3" t="str" cm="1">
        <f t="array" ref="K6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3" s="3">
        <f>IF(ch_table[[#This Row],[Subject 1]]&lt;&gt;"House rose", "",SUMIF(ch_table[Day], ch_table[[#This Row],[Day]], ch_table[AAT]))</f>
        <v>2.083333333333337E-2</v>
      </c>
      <c r="M693" s="38">
        <f>SUM(INDEX(ch_table[AAT],1):ch_table[[#This Row],[AAT]])</f>
        <v>0.97638888888888886</v>
      </c>
    </row>
    <row r="694" spans="1:13" x14ac:dyDescent="0.25">
      <c r="A694" s="2">
        <v>47</v>
      </c>
      <c r="B694" s="44">
        <v>44453</v>
      </c>
      <c r="C694" s="3">
        <v>0.47916666666666669</v>
      </c>
      <c r="D694" s="7" t="s">
        <v>24</v>
      </c>
      <c r="G694" s="3" cm="1">
        <f t="array" ref="G69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694" s="3" t="str">
        <f>IF(ch_table[[#This Row],[Subject 1]]&lt;&gt;"House rose", "",SUMIF(ch_table[Day], ch_table[[#This Row],[Day]], ch_table[Duration]))</f>
        <v/>
      </c>
      <c r="I694" s="40">
        <f>SUM(INDEX(ch_table[Duration],1):ch_table[[#This Row],[Duration]])</f>
        <v>16.107638888888893</v>
      </c>
      <c r="J694" s="3" cm="1">
        <f t="array" ref="J6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4" s="3" t="str" cm="1">
        <f t="array" ref="K6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4" s="3" t="str">
        <f>IF(ch_table[[#This Row],[Subject 1]]&lt;&gt;"House rose", "",SUMIF(ch_table[Day], ch_table[[#This Row],[Day]], ch_table[AAT]))</f>
        <v/>
      </c>
      <c r="M694" s="38">
        <f>SUM(INDEX(ch_table[AAT],1):ch_table[[#This Row],[AAT]])</f>
        <v>0.97638888888888886</v>
      </c>
    </row>
    <row r="695" spans="1:13" x14ac:dyDescent="0.25">
      <c r="A695" s="2">
        <v>47</v>
      </c>
      <c r="B695" s="44">
        <v>44453</v>
      </c>
      <c r="C695" s="3">
        <v>0.48125000000000001</v>
      </c>
      <c r="D695" s="7" t="s">
        <v>44</v>
      </c>
      <c r="E695" s="8" t="s">
        <v>52</v>
      </c>
      <c r="G695" s="3" cm="1">
        <f t="array" ref="G695">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695" s="3" t="str">
        <f>IF(ch_table[[#This Row],[Subject 1]]&lt;&gt;"House rose", "",SUMIF(ch_table[Day], ch_table[[#This Row],[Day]], ch_table[Duration]))</f>
        <v/>
      </c>
      <c r="I695" s="40">
        <f>SUM(INDEX(ch_table[Duration],1):ch_table[[#This Row],[Duration]])</f>
        <v>16.136805555555558</v>
      </c>
      <c r="J695" s="3" cm="1">
        <f t="array" ref="J6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5" s="3" t="str" cm="1">
        <f t="array" ref="K6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5" s="3" t="str">
        <f>IF(ch_table[[#This Row],[Subject 1]]&lt;&gt;"House rose", "",SUMIF(ch_table[Day], ch_table[[#This Row],[Day]], ch_table[AAT]))</f>
        <v/>
      </c>
      <c r="M695" s="38">
        <f>SUM(INDEX(ch_table[AAT],1):ch_table[[#This Row],[AAT]])</f>
        <v>0.97638888888888886</v>
      </c>
    </row>
    <row r="696" spans="1:13" x14ac:dyDescent="0.25">
      <c r="A696" s="2">
        <v>47</v>
      </c>
      <c r="B696" s="44">
        <v>44453</v>
      </c>
      <c r="C696" s="3">
        <v>0.51041666666666663</v>
      </c>
      <c r="D696" s="7" t="s">
        <v>53</v>
      </c>
      <c r="E696" s="8" t="s">
        <v>52</v>
      </c>
      <c r="G696" s="3" cm="1">
        <f t="array" ref="G696">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696" s="3" t="str">
        <f>IF(ch_table[[#This Row],[Subject 1]]&lt;&gt;"House rose", "",SUMIF(ch_table[Day], ch_table[[#This Row],[Day]], ch_table[Duration]))</f>
        <v/>
      </c>
      <c r="I696" s="40">
        <f>SUM(INDEX(ch_table[Duration],1):ch_table[[#This Row],[Duration]])</f>
        <v>16.150000000000002</v>
      </c>
      <c r="J696" s="3" cm="1">
        <f t="array" ref="J6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6" s="3" t="str" cm="1">
        <f t="array" ref="K6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6" s="3" t="str">
        <f>IF(ch_table[[#This Row],[Subject 1]]&lt;&gt;"House rose", "",SUMIF(ch_table[Day], ch_table[[#This Row],[Day]], ch_table[AAT]))</f>
        <v/>
      </c>
      <c r="M696" s="38">
        <f>SUM(INDEX(ch_table[AAT],1):ch_table[[#This Row],[AAT]])</f>
        <v>0.97638888888888886</v>
      </c>
    </row>
    <row r="697" spans="1:13" ht="30" x14ac:dyDescent="0.25">
      <c r="A697" s="2">
        <v>47</v>
      </c>
      <c r="B697" s="44">
        <v>44453</v>
      </c>
      <c r="C697" s="3">
        <v>0.52361111111111114</v>
      </c>
      <c r="D697" s="7" t="s">
        <v>29</v>
      </c>
      <c r="E697" s="8" t="s">
        <v>221</v>
      </c>
      <c r="G697" s="3" cm="1">
        <f t="array" ref="G697">IF(MIN(ROW(ch_table[[Day]:[AAT session total (cum.)]]))+ROWS(ch_table[[Day]:[AAT session total (cum.)]])-1=ROW(),"",IF(ch_table[[#This Row],[Subject 1]]="House rose","", IF(INDEX(ch_table[[#All],[Time]],ROW()+1)="","",(IF(INDEX(ch_table[[#All],[Time]],ROW()+1)&lt;ch_table[[#This Row],[Time]],INDEX(ch_table[[#All],[Time]],ROW()+1)+1,INDEX(ch_table[[#All],[Time]],ROW()+1))-ch_table[[#This Row],[Time]]))))</f>
        <v>5.1388888888888928E-2</v>
      </c>
      <c r="H697" s="3" t="str">
        <f>IF(ch_table[[#This Row],[Subject 1]]&lt;&gt;"House rose", "",SUMIF(ch_table[Day], ch_table[[#This Row],[Day]], ch_table[Duration]))</f>
        <v/>
      </c>
      <c r="I697" s="40">
        <f>SUM(INDEX(ch_table[Duration],1):ch_table[[#This Row],[Duration]])</f>
        <v>16.201388888888893</v>
      </c>
      <c r="J697" s="3" cm="1">
        <f t="array" ref="J6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7" s="3" t="str" cm="1">
        <f t="array" ref="K6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7" s="3" t="str">
        <f>IF(ch_table[[#This Row],[Subject 1]]&lt;&gt;"House rose", "",SUMIF(ch_table[Day], ch_table[[#This Row],[Day]], ch_table[AAT]))</f>
        <v/>
      </c>
      <c r="M697" s="38">
        <f>SUM(INDEX(ch_table[AAT],1):ch_table[[#This Row],[AAT]])</f>
        <v>0.97638888888888886</v>
      </c>
    </row>
    <row r="698" spans="1:13" x14ac:dyDescent="0.25">
      <c r="A698" s="2">
        <v>47</v>
      </c>
      <c r="B698" s="44">
        <v>44453</v>
      </c>
      <c r="C698" s="3">
        <v>0.57500000000000007</v>
      </c>
      <c r="D698" s="7" t="s">
        <v>92</v>
      </c>
      <c r="E698" s="8" t="s">
        <v>412</v>
      </c>
      <c r="G698" s="3" cm="1">
        <f t="array" ref="G698">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698" s="3" t="str">
        <f>IF(ch_table[[#This Row],[Subject 1]]&lt;&gt;"House rose", "",SUMIF(ch_table[Day], ch_table[[#This Row],[Day]], ch_table[Duration]))</f>
        <v/>
      </c>
      <c r="I698" s="40">
        <f>SUM(INDEX(ch_table[Duration],1):ch_table[[#This Row],[Duration]])</f>
        <v>16.206944444444449</v>
      </c>
      <c r="J698" s="3" cm="1">
        <f t="array" ref="J6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8" s="3" t="str" cm="1">
        <f t="array" ref="K6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8" s="3" t="str">
        <f>IF(ch_table[[#This Row],[Subject 1]]&lt;&gt;"House rose", "",SUMIF(ch_table[Day], ch_table[[#This Row],[Day]], ch_table[AAT]))</f>
        <v/>
      </c>
      <c r="M698" s="38">
        <f>SUM(INDEX(ch_table[AAT],1):ch_table[[#This Row],[AAT]])</f>
        <v>0.97638888888888886</v>
      </c>
    </row>
    <row r="699" spans="1:13" x14ac:dyDescent="0.25">
      <c r="A699" s="2">
        <v>47</v>
      </c>
      <c r="B699" s="44">
        <v>44453</v>
      </c>
      <c r="C699" s="3">
        <v>0.5805555555555556</v>
      </c>
      <c r="D699" s="7" t="s">
        <v>230</v>
      </c>
      <c r="E699" s="8" t="s">
        <v>413</v>
      </c>
      <c r="G699" s="3" cm="1">
        <f t="array" ref="G699">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699" s="3" t="str">
        <f>IF(ch_table[[#This Row],[Subject 1]]&lt;&gt;"House rose", "",SUMIF(ch_table[Day], ch_table[[#This Row],[Day]], ch_table[Duration]))</f>
        <v/>
      </c>
      <c r="I699" s="40">
        <f>SUM(INDEX(ch_table[Duration],1):ch_table[[#This Row],[Duration]])</f>
        <v>16.216666666666672</v>
      </c>
      <c r="J699" s="3" cm="1">
        <f t="array" ref="J6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699" s="3" t="str" cm="1">
        <f t="array" ref="K6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699" s="3" t="str">
        <f>IF(ch_table[[#This Row],[Subject 1]]&lt;&gt;"House rose", "",SUMIF(ch_table[Day], ch_table[[#This Row],[Day]], ch_table[AAT]))</f>
        <v/>
      </c>
      <c r="M699" s="38">
        <f>SUM(INDEX(ch_table[AAT],1):ch_table[[#This Row],[AAT]])</f>
        <v>0.97638888888888886</v>
      </c>
    </row>
    <row r="700" spans="1:13" ht="30" x14ac:dyDescent="0.25">
      <c r="A700" s="2">
        <v>47</v>
      </c>
      <c r="B700" s="44">
        <v>44453</v>
      </c>
      <c r="C700" s="3">
        <v>0.59027777777777779</v>
      </c>
      <c r="D700" s="7" t="s">
        <v>123</v>
      </c>
      <c r="E700" s="8" t="s">
        <v>414</v>
      </c>
      <c r="F700" s="8" t="s">
        <v>415</v>
      </c>
      <c r="G700" s="3" cm="1">
        <f t="array" ref="G700">IF(MIN(ROW(ch_table[[Day]:[AAT session total (cum.)]]))+ROWS(ch_table[[Day]:[AAT session total (cum.)]])-1=ROW(),"",IF(ch_table[[#This Row],[Subject 1]]="House rose","", IF(INDEX(ch_table[[#All],[Time]],ROW()+1)="","",(IF(INDEX(ch_table[[#All],[Time]],ROW()+1)&lt;ch_table[[#This Row],[Time]],INDEX(ch_table[[#All],[Time]],ROW()+1)+1,INDEX(ch_table[[#All],[Time]],ROW()+1))-ch_table[[#This Row],[Time]]))))</f>
        <v>0.13888888888888884</v>
      </c>
      <c r="H700" s="3" t="str">
        <f>IF(ch_table[[#This Row],[Subject 1]]&lt;&gt;"House rose", "",SUMIF(ch_table[Day], ch_table[[#This Row],[Day]], ch_table[Duration]))</f>
        <v/>
      </c>
      <c r="I700" s="40">
        <f>SUM(INDEX(ch_table[Duration],1):ch_table[[#This Row],[Duration]])</f>
        <v>16.355555555555561</v>
      </c>
      <c r="J700" s="3" cm="1">
        <f t="array" ref="J7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0" s="3" t="str" cm="1">
        <f t="array" ref="K7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0" s="3" t="str">
        <f>IF(ch_table[[#This Row],[Subject 1]]&lt;&gt;"House rose", "",SUMIF(ch_table[Day], ch_table[[#This Row],[Day]], ch_table[AAT]))</f>
        <v/>
      </c>
      <c r="M700" s="38">
        <f>SUM(INDEX(ch_table[AAT],1):ch_table[[#This Row],[AAT]])</f>
        <v>0.97638888888888886</v>
      </c>
    </row>
    <row r="701" spans="1:13" x14ac:dyDescent="0.25">
      <c r="A701" s="2">
        <v>47</v>
      </c>
      <c r="B701" s="44">
        <v>44453</v>
      </c>
      <c r="C701" s="3">
        <v>0.72916666666666663</v>
      </c>
      <c r="D701" s="7" t="s">
        <v>209</v>
      </c>
      <c r="E701" s="8" t="s">
        <v>416</v>
      </c>
      <c r="F701" s="8" t="s">
        <v>60</v>
      </c>
      <c r="G701" s="3" cm="1">
        <f t="array" ref="G701">IF(MIN(ROW(ch_table[[Day]:[AAT session total (cum.)]]))+ROWS(ch_table[[Day]:[AAT session total (cum.)]])-1=ROW(),"",IF(ch_table[[#This Row],[Subject 1]]="House rose","", IF(INDEX(ch_table[[#All],[Time]],ROW()+1)="","",(IF(INDEX(ch_table[[#All],[Time]],ROW()+1)&lt;ch_table[[#This Row],[Time]],INDEX(ch_table[[#All],[Time]],ROW()+1)+1,INDEX(ch_table[[#All],[Time]],ROW()+1))-ch_table[[#This Row],[Time]]))))</f>
        <v>0.10833333333333339</v>
      </c>
      <c r="H701" s="3" t="str">
        <f>IF(ch_table[[#This Row],[Subject 1]]&lt;&gt;"House rose", "",SUMIF(ch_table[Day], ch_table[[#This Row],[Day]], ch_table[Duration]))</f>
        <v/>
      </c>
      <c r="I701" s="40">
        <f>SUM(INDEX(ch_table[Duration],1):ch_table[[#This Row],[Duration]])</f>
        <v>16.463888888888896</v>
      </c>
      <c r="J701" s="3" cm="1">
        <f t="array" ref="J7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1" s="3" cm="1">
        <f t="array" ref="K7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4.5833333333333393E-2</v>
      </c>
      <c r="L701" s="3" t="str">
        <f>IF(ch_table[[#This Row],[Subject 1]]&lt;&gt;"House rose", "",SUMIF(ch_table[Day], ch_table[[#This Row],[Day]], ch_table[AAT]))</f>
        <v/>
      </c>
      <c r="M701" s="38">
        <f>SUM(INDEX(ch_table[AAT],1):ch_table[[#This Row],[AAT]])</f>
        <v>1.0222222222222221</v>
      </c>
    </row>
    <row r="702" spans="1:13" x14ac:dyDescent="0.25">
      <c r="A702" s="2">
        <v>47</v>
      </c>
      <c r="B702" s="44">
        <v>44453</v>
      </c>
      <c r="C702" s="3">
        <v>0.83750000000000002</v>
      </c>
      <c r="D702" s="7" t="s">
        <v>259</v>
      </c>
      <c r="E702" s="8" t="s">
        <v>417</v>
      </c>
      <c r="G702" s="3" cm="1">
        <f t="array" ref="G70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702" s="3" t="str">
        <f>IF(ch_table[[#This Row],[Subject 1]]&lt;&gt;"House rose", "",SUMIF(ch_table[Day], ch_table[[#This Row],[Day]], ch_table[Duration]))</f>
        <v/>
      </c>
      <c r="I702" s="40">
        <f>SUM(INDEX(ch_table[Duration],1):ch_table[[#This Row],[Duration]])</f>
        <v>16.477777777777785</v>
      </c>
      <c r="J702" s="3" cm="1">
        <f t="array" ref="J7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2" s="3" cm="1">
        <f t="array" ref="K7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702" s="3" t="str">
        <f>IF(ch_table[[#This Row],[Subject 1]]&lt;&gt;"House rose", "",SUMIF(ch_table[Day], ch_table[[#This Row],[Day]], ch_table[AAT]))</f>
        <v/>
      </c>
      <c r="M702" s="38">
        <f>SUM(INDEX(ch_table[AAT],1):ch_table[[#This Row],[AAT]])</f>
        <v>1.036111111111111</v>
      </c>
    </row>
    <row r="703" spans="1:13" x14ac:dyDescent="0.25">
      <c r="A703" s="2">
        <v>47</v>
      </c>
      <c r="B703" s="44">
        <v>44453</v>
      </c>
      <c r="C703" s="3">
        <v>0.85138888888888886</v>
      </c>
      <c r="D703" s="7" t="s">
        <v>61</v>
      </c>
      <c r="E703" s="8" t="s">
        <v>418</v>
      </c>
      <c r="G703" s="3" cm="1">
        <f t="array" ref="G70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703" s="3" t="str">
        <f>IF(ch_table[[#This Row],[Subject 1]]&lt;&gt;"House rose", "",SUMIF(ch_table[Day], ch_table[[#This Row],[Day]], ch_table[Duration]))</f>
        <v/>
      </c>
      <c r="I703" s="40">
        <f>SUM(INDEX(ch_table[Duration],1):ch_table[[#This Row],[Duration]])</f>
        <v>16.479166666666675</v>
      </c>
      <c r="J703" s="3" cm="1">
        <f t="array" ref="J7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3" s="3" cm="1">
        <f t="array" ref="K7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703" s="3" t="str">
        <f>IF(ch_table[[#This Row],[Subject 1]]&lt;&gt;"House rose", "",SUMIF(ch_table[Day], ch_table[[#This Row],[Day]], ch_table[AAT]))</f>
        <v/>
      </c>
      <c r="M703" s="38">
        <f>SUM(INDEX(ch_table[AAT],1):ch_table[[#This Row],[AAT]])</f>
        <v>1.0374999999999999</v>
      </c>
    </row>
    <row r="704" spans="1:13" x14ac:dyDescent="0.25">
      <c r="A704" s="2">
        <v>47</v>
      </c>
      <c r="B704" s="44">
        <v>44453</v>
      </c>
      <c r="C704" s="3">
        <v>0.85277777777777775</v>
      </c>
      <c r="D704" s="7" t="s">
        <v>61</v>
      </c>
      <c r="E704" s="8" t="s">
        <v>419</v>
      </c>
      <c r="G704" s="3" cm="1">
        <f t="array" ref="G70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704" s="3" t="str">
        <f>IF(ch_table[[#This Row],[Subject 1]]&lt;&gt;"House rose", "",SUMIF(ch_table[Day], ch_table[[#This Row],[Day]], ch_table[Duration]))</f>
        <v/>
      </c>
      <c r="I704" s="40">
        <f>SUM(INDEX(ch_table[Duration],1):ch_table[[#This Row],[Duration]])</f>
        <v>16.480555555555565</v>
      </c>
      <c r="J704" s="3" cm="1">
        <f t="array" ref="J7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4" s="3" cm="1">
        <f t="array" ref="K7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704" s="3" t="str">
        <f>IF(ch_table[[#This Row],[Subject 1]]&lt;&gt;"House rose", "",SUMIF(ch_table[Day], ch_table[[#This Row],[Day]], ch_table[AAT]))</f>
        <v/>
      </c>
      <c r="M704" s="38">
        <f>SUM(INDEX(ch_table[AAT],1):ch_table[[#This Row],[AAT]])</f>
        <v>1.0388888888888888</v>
      </c>
    </row>
    <row r="705" spans="1:13" ht="30" x14ac:dyDescent="0.25">
      <c r="A705" s="2">
        <v>47</v>
      </c>
      <c r="B705" s="44">
        <v>44453</v>
      </c>
      <c r="C705" s="3">
        <v>0.85416666666666663</v>
      </c>
      <c r="D705" s="7" t="s">
        <v>21</v>
      </c>
      <c r="E705" s="8" t="s">
        <v>420</v>
      </c>
      <c r="G705" s="3" cm="1">
        <f t="array" ref="G705">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705" s="3" t="str">
        <f>IF(ch_table[[#This Row],[Subject 1]]&lt;&gt;"House rose", "",SUMIF(ch_table[Day], ch_table[[#This Row],[Day]], ch_table[Duration]))</f>
        <v/>
      </c>
      <c r="I705" s="40">
        <f>SUM(INDEX(ch_table[Duration],1):ch_table[[#This Row],[Duration]])</f>
        <v>16.493750000000009</v>
      </c>
      <c r="J705" s="3" cm="1">
        <f t="array" ref="J7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5" s="3" cm="1">
        <f t="array" ref="K7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705" s="3" t="str">
        <f>IF(ch_table[[#This Row],[Subject 1]]&lt;&gt;"House rose", "",SUMIF(ch_table[Day], ch_table[[#This Row],[Day]], ch_table[AAT]))</f>
        <v/>
      </c>
      <c r="M705" s="38">
        <f>SUM(INDEX(ch_table[AAT],1):ch_table[[#This Row],[AAT]])</f>
        <v>1.0520833333333333</v>
      </c>
    </row>
    <row r="706" spans="1:13" x14ac:dyDescent="0.25">
      <c r="A706" s="2">
        <v>47</v>
      </c>
      <c r="B706" s="44">
        <v>44453</v>
      </c>
      <c r="C706" s="3">
        <v>0.86736111111111114</v>
      </c>
      <c r="D706" s="7" t="s">
        <v>23</v>
      </c>
      <c r="G706" s="3" t="str" cm="1">
        <f t="array" ref="G706">IF(MIN(ROW(ch_table[[Day]:[AAT session total (cum.)]]))+ROWS(ch_table[[Day]:[AAT session total (cum.)]])-1=ROW(),"",IF(ch_table[[#This Row],[Subject 1]]="House rose","", IF(INDEX(ch_table[[#All],[Time]],ROW()+1)="","",(IF(INDEX(ch_table[[#All],[Time]],ROW()+1)&lt;ch_table[[#This Row],[Time]],INDEX(ch_table[[#All],[Time]],ROW()+1)+1,INDEX(ch_table[[#All],[Time]],ROW()+1))-ch_table[[#This Row],[Time]]))))</f>
        <v/>
      </c>
      <c r="H706" s="3">
        <f>IF(ch_table[[#This Row],[Subject 1]]&lt;&gt;"House rose", "",SUMIF(ch_table[Day], ch_table[[#This Row],[Day]], ch_table[Duration]))</f>
        <v>0.38819444444444445</v>
      </c>
      <c r="I706" s="40">
        <f>SUM(INDEX(ch_table[Duration],1):ch_table[[#This Row],[Duration]])</f>
        <v>16.493750000000009</v>
      </c>
      <c r="J706" s="3" cm="1">
        <f t="array" ref="J7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6" s="3" t="str" cm="1">
        <f t="array" ref="K7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6" s="3">
        <f>IF(ch_table[[#This Row],[Subject 1]]&lt;&gt;"House rose", "",SUMIF(ch_table[Day], ch_table[[#This Row],[Day]], ch_table[AAT]))</f>
        <v>7.5694444444444509E-2</v>
      </c>
      <c r="M706" s="38">
        <f>SUM(INDEX(ch_table[AAT],1):ch_table[[#This Row],[AAT]])</f>
        <v>1.0520833333333333</v>
      </c>
    </row>
    <row r="707" spans="1:13" x14ac:dyDescent="0.25">
      <c r="A707" s="2">
        <v>48</v>
      </c>
      <c r="B707" s="44">
        <v>44454</v>
      </c>
      <c r="C707" s="3">
        <v>0.47916666666666669</v>
      </c>
      <c r="D707" s="7" t="s">
        <v>24</v>
      </c>
      <c r="G707" s="3" cm="1">
        <f t="array" ref="G70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07" s="3" t="str">
        <f>IF(ch_table[[#This Row],[Subject 1]]&lt;&gt;"House rose", "",SUMIF(ch_table[Day], ch_table[[#This Row],[Day]], ch_table[Duration]))</f>
        <v/>
      </c>
      <c r="I707" s="40">
        <f>SUM(INDEX(ch_table[Duration],1):ch_table[[#This Row],[Duration]])</f>
        <v>16.495833333333344</v>
      </c>
      <c r="J707" s="3" cm="1">
        <f t="array" ref="J7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7" s="3" t="str" cm="1">
        <f t="array" ref="K7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7" s="3" t="str">
        <f>IF(ch_table[[#This Row],[Subject 1]]&lt;&gt;"House rose", "",SUMIF(ch_table[Day], ch_table[[#This Row],[Day]], ch_table[AAT]))</f>
        <v/>
      </c>
      <c r="M707" s="38">
        <f>SUM(INDEX(ch_table[AAT],1):ch_table[[#This Row],[AAT]])</f>
        <v>1.0520833333333333</v>
      </c>
    </row>
    <row r="708" spans="1:13" x14ac:dyDescent="0.25">
      <c r="A708" s="2">
        <v>48</v>
      </c>
      <c r="B708" s="44">
        <v>44454</v>
      </c>
      <c r="C708" s="3">
        <v>0.48125000000000001</v>
      </c>
      <c r="D708" s="7" t="s">
        <v>44</v>
      </c>
      <c r="E708" s="8" t="s">
        <v>239</v>
      </c>
      <c r="G708" s="3" cm="1">
        <f t="array" ref="G708">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708" s="3" t="str">
        <f>IF(ch_table[[#This Row],[Subject 1]]&lt;&gt;"House rose", "",SUMIF(ch_table[Day], ch_table[[#This Row],[Day]], ch_table[Duration]))</f>
        <v/>
      </c>
      <c r="I708" s="40">
        <f>SUM(INDEX(ch_table[Duration],1):ch_table[[#This Row],[Duration]])</f>
        <v>16.5138888888889</v>
      </c>
      <c r="J708" s="3" cm="1">
        <f t="array" ref="J7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8" s="3" t="str" cm="1">
        <f t="array" ref="K7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8" s="3" t="str">
        <f>IF(ch_table[[#This Row],[Subject 1]]&lt;&gt;"House rose", "",SUMIF(ch_table[Day], ch_table[[#This Row],[Day]], ch_table[AAT]))</f>
        <v/>
      </c>
      <c r="M708" s="38">
        <f>SUM(INDEX(ch_table[AAT],1):ch_table[[#This Row],[AAT]])</f>
        <v>1.0520833333333333</v>
      </c>
    </row>
    <row r="709" spans="1:13" x14ac:dyDescent="0.25">
      <c r="A709" s="2">
        <v>48</v>
      </c>
      <c r="B709" s="44">
        <v>44454</v>
      </c>
      <c r="C709" s="3">
        <v>0.4993055555555555</v>
      </c>
      <c r="D709" s="7" t="s">
        <v>44</v>
      </c>
      <c r="E709" s="8" t="s">
        <v>421</v>
      </c>
      <c r="G709" s="3" cm="1">
        <f t="array" ref="G709">IF(MIN(ROW(ch_table[[Day]:[AAT session total (cum.)]]))+ROWS(ch_table[[Day]:[AAT session total (cum.)]])-1=ROW(),"",IF(ch_table[[#This Row],[Subject 1]]="House rose","", IF(INDEX(ch_table[[#All],[Time]],ROW()+1)="","",(IF(INDEX(ch_table[[#All],[Time]],ROW()+1)&lt;ch_table[[#This Row],[Time]],INDEX(ch_table[[#All],[Time]],ROW()+1)+1,INDEX(ch_table[[#All],[Time]],ROW()+1))-ch_table[[#This Row],[Time]]))))</f>
        <v>3.1250000000000056E-2</v>
      </c>
      <c r="H709" s="3" t="str">
        <f>IF(ch_table[[#This Row],[Subject 1]]&lt;&gt;"House rose", "",SUMIF(ch_table[Day], ch_table[[#This Row],[Day]], ch_table[Duration]))</f>
        <v/>
      </c>
      <c r="I709" s="40">
        <f>SUM(INDEX(ch_table[Duration],1):ch_table[[#This Row],[Duration]])</f>
        <v>16.5451388888889</v>
      </c>
      <c r="J709" s="3" cm="1">
        <f t="array" ref="J7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09" s="3" t="str" cm="1">
        <f t="array" ref="K7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09" s="3" t="str">
        <f>IF(ch_table[[#This Row],[Subject 1]]&lt;&gt;"House rose", "",SUMIF(ch_table[Day], ch_table[[#This Row],[Day]], ch_table[AAT]))</f>
        <v/>
      </c>
      <c r="M709" s="38">
        <f>SUM(INDEX(ch_table[AAT],1):ch_table[[#This Row],[AAT]])</f>
        <v>1.0520833333333333</v>
      </c>
    </row>
    <row r="710" spans="1:13" x14ac:dyDescent="0.25">
      <c r="A710" s="2">
        <v>48</v>
      </c>
      <c r="B710" s="44">
        <v>44454</v>
      </c>
      <c r="C710" s="3">
        <v>0.53055555555555556</v>
      </c>
      <c r="D710" s="7" t="s">
        <v>230</v>
      </c>
      <c r="E710" s="8" t="s">
        <v>422</v>
      </c>
      <c r="G710" s="3" cm="1">
        <f t="array" ref="G710">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710" s="3" t="str">
        <f>IF(ch_table[[#This Row],[Subject 1]]&lt;&gt;"House rose", "",SUMIF(ch_table[Day], ch_table[[#This Row],[Day]], ch_table[Duration]))</f>
        <v/>
      </c>
      <c r="I710" s="40">
        <f>SUM(INDEX(ch_table[Duration],1):ch_table[[#This Row],[Duration]])</f>
        <v>16.550694444444456</v>
      </c>
      <c r="J710" s="3" cm="1">
        <f t="array" ref="J7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0" s="3" t="str" cm="1">
        <f t="array" ref="K7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0" s="3" t="str">
        <f>IF(ch_table[[#This Row],[Subject 1]]&lt;&gt;"House rose", "",SUMIF(ch_table[Day], ch_table[[#This Row],[Day]], ch_table[AAT]))</f>
        <v/>
      </c>
      <c r="M710" s="38">
        <f>SUM(INDEX(ch_table[AAT],1):ch_table[[#This Row],[AAT]])</f>
        <v>1.0520833333333333</v>
      </c>
    </row>
    <row r="711" spans="1:13" x14ac:dyDescent="0.25">
      <c r="A711" s="2">
        <v>48</v>
      </c>
      <c r="B711" s="44">
        <v>44454</v>
      </c>
      <c r="C711" s="3">
        <v>0.53611111111111109</v>
      </c>
      <c r="D711" s="7" t="s">
        <v>423</v>
      </c>
      <c r="E711" s="8" t="s">
        <v>424</v>
      </c>
      <c r="G711" s="3" cm="1">
        <f t="array" ref="G711">IF(MIN(ROW(ch_table[[Day]:[AAT session total (cum.)]]))+ROWS(ch_table[[Day]:[AAT session total (cum.)]])-1=ROW(),"",IF(ch_table[[#This Row],[Subject 1]]="House rose","", IF(INDEX(ch_table[[#All],[Time]],ROW()+1)="","",(IF(INDEX(ch_table[[#All],[Time]],ROW()+1)&lt;ch_table[[#This Row],[Time]],INDEX(ch_table[[#All],[Time]],ROW()+1)+1,INDEX(ch_table[[#All],[Time]],ROW()+1))-ch_table[[#This Row],[Time]]))))</f>
        <v>0.16249999999999998</v>
      </c>
      <c r="H711" s="3" t="str">
        <f>IF(ch_table[[#This Row],[Subject 1]]&lt;&gt;"House rose", "",SUMIF(ch_table[Day], ch_table[[#This Row],[Day]], ch_table[Duration]))</f>
        <v/>
      </c>
      <c r="I711" s="40">
        <f>SUM(INDEX(ch_table[Duration],1):ch_table[[#This Row],[Duration]])</f>
        <v>16.713194444444458</v>
      </c>
      <c r="J711" s="3" cm="1">
        <f t="array" ref="J7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1" s="3" t="str" cm="1">
        <f t="array" ref="K7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1" s="3" t="str">
        <f>IF(ch_table[[#This Row],[Subject 1]]&lt;&gt;"House rose", "",SUMIF(ch_table[Day], ch_table[[#This Row],[Day]], ch_table[AAT]))</f>
        <v/>
      </c>
      <c r="M711" s="38">
        <f>SUM(INDEX(ch_table[AAT],1):ch_table[[#This Row],[AAT]])</f>
        <v>1.0520833333333333</v>
      </c>
    </row>
    <row r="712" spans="1:13" ht="30" x14ac:dyDescent="0.25">
      <c r="A712" s="2">
        <v>48</v>
      </c>
      <c r="B712" s="44">
        <v>44454</v>
      </c>
      <c r="C712" s="3">
        <v>0.69861111111111107</v>
      </c>
      <c r="D712" s="7" t="s">
        <v>423</v>
      </c>
      <c r="E712" s="8" t="s">
        <v>425</v>
      </c>
      <c r="F712" s="8" t="s">
        <v>60</v>
      </c>
      <c r="G712" s="3" cm="1">
        <f t="array" ref="G712">IF(MIN(ROW(ch_table[[Day]:[AAT session total (cum.)]]))+ROWS(ch_table[[Day]:[AAT session total (cum.)]])-1=ROW(),"",IF(ch_table[[#This Row],[Subject 1]]="House rose","", IF(INDEX(ch_table[[#All],[Time]],ROW()+1)="","",(IF(INDEX(ch_table[[#All],[Time]],ROW()+1)&lt;ch_table[[#This Row],[Time]],INDEX(ch_table[[#All],[Time]],ROW()+1)+1,INDEX(ch_table[[#All],[Time]],ROW()+1))-ch_table[[#This Row],[Time]]))))</f>
        <v>0.1020833333333333</v>
      </c>
      <c r="H712" s="3" t="str">
        <f>IF(ch_table[[#This Row],[Subject 1]]&lt;&gt;"House rose", "",SUMIF(ch_table[Day], ch_table[[#This Row],[Day]], ch_table[Duration]))</f>
        <v/>
      </c>
      <c r="I712" s="40">
        <f>SUM(INDEX(ch_table[Duration],1):ch_table[[#This Row],[Duration]])</f>
        <v>16.815277777777791</v>
      </c>
      <c r="J712" s="3" cm="1">
        <f t="array" ref="J7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2" s="3" cm="1">
        <f t="array" ref="K7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9.0277777777777457E-3</v>
      </c>
      <c r="L712" s="3" t="str">
        <f>IF(ch_table[[#This Row],[Subject 1]]&lt;&gt;"House rose", "",SUMIF(ch_table[Day], ch_table[[#This Row],[Day]], ch_table[AAT]))</f>
        <v/>
      </c>
      <c r="M712" s="38">
        <f>SUM(INDEX(ch_table[AAT],1):ch_table[[#This Row],[AAT]])</f>
        <v>1.0611111111111109</v>
      </c>
    </row>
    <row r="713" spans="1:13" x14ac:dyDescent="0.25">
      <c r="A713" s="2">
        <v>48</v>
      </c>
      <c r="B713" s="44">
        <v>44454</v>
      </c>
      <c r="C713" s="3">
        <v>0.80069444444444438</v>
      </c>
      <c r="D713" s="7" t="s">
        <v>61</v>
      </c>
      <c r="E713" s="8" t="s">
        <v>426</v>
      </c>
      <c r="G713" s="3" cm="1">
        <f t="array" ref="G713">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713" s="3" t="str">
        <f>IF(ch_table[[#This Row],[Subject 1]]&lt;&gt;"House rose", "",SUMIF(ch_table[Day], ch_table[[#This Row],[Day]], ch_table[Duration]))</f>
        <v/>
      </c>
      <c r="I713" s="40">
        <f>SUM(INDEX(ch_table[Duration],1):ch_table[[#This Row],[Duration]])</f>
        <v>16.815972222222236</v>
      </c>
      <c r="J713" s="3" cm="1">
        <f t="array" ref="J7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3" s="3" cm="1">
        <f t="array" ref="K7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713" s="3" t="str">
        <f>IF(ch_table[[#This Row],[Subject 1]]&lt;&gt;"House rose", "",SUMIF(ch_table[Day], ch_table[[#This Row],[Day]], ch_table[AAT]))</f>
        <v/>
      </c>
      <c r="M713" s="38">
        <f>SUM(INDEX(ch_table[AAT],1):ch_table[[#This Row],[AAT]])</f>
        <v>1.0618055555555554</v>
      </c>
    </row>
    <row r="714" spans="1:13" x14ac:dyDescent="0.25">
      <c r="A714" s="2">
        <v>48</v>
      </c>
      <c r="B714" s="44">
        <v>44454</v>
      </c>
      <c r="C714" s="3">
        <v>0.80138888888888893</v>
      </c>
      <c r="D714" s="7" t="s">
        <v>61</v>
      </c>
      <c r="E714" s="8" t="s">
        <v>427</v>
      </c>
      <c r="G714" s="3" cm="1">
        <f t="array" ref="G714">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714" s="3" t="str">
        <f>IF(ch_table[[#This Row],[Subject 1]]&lt;&gt;"House rose", "",SUMIF(ch_table[Day], ch_table[[#This Row],[Day]], ch_table[Duration]))</f>
        <v/>
      </c>
      <c r="I714" s="40">
        <f>SUM(INDEX(ch_table[Duration],1):ch_table[[#This Row],[Duration]])</f>
        <v>16.817361111111126</v>
      </c>
      <c r="J714" s="3" cm="1">
        <f t="array" ref="J7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4" s="3" cm="1">
        <f t="array" ref="K7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714" s="3" t="str">
        <f>IF(ch_table[[#This Row],[Subject 1]]&lt;&gt;"House rose", "",SUMIF(ch_table[Day], ch_table[[#This Row],[Day]], ch_table[AAT]))</f>
        <v/>
      </c>
      <c r="M714" s="38">
        <f>SUM(INDEX(ch_table[AAT],1):ch_table[[#This Row],[AAT]])</f>
        <v>1.0631944444444441</v>
      </c>
    </row>
    <row r="715" spans="1:13" x14ac:dyDescent="0.25">
      <c r="A715" s="2">
        <v>48</v>
      </c>
      <c r="B715" s="44">
        <v>44454</v>
      </c>
      <c r="C715" s="3">
        <v>0.8027777777777777</v>
      </c>
      <c r="D715" s="7" t="s">
        <v>21</v>
      </c>
      <c r="E715" s="8" t="s">
        <v>428</v>
      </c>
      <c r="G715" s="3" cm="1">
        <f t="array" ref="G715">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715" s="3" t="str">
        <f>IF(ch_table[[#This Row],[Subject 1]]&lt;&gt;"House rose", "",SUMIF(ch_table[Day], ch_table[[#This Row],[Day]], ch_table[Duration]))</f>
        <v/>
      </c>
      <c r="I715" s="40">
        <f>SUM(INDEX(ch_table[Duration],1):ch_table[[#This Row],[Duration]])</f>
        <v>16.834722222222236</v>
      </c>
      <c r="J715" s="3" cm="1">
        <f t="array" ref="J7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5" s="3" cm="1">
        <f t="array" ref="K7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715" s="3" t="str">
        <f>IF(ch_table[[#This Row],[Subject 1]]&lt;&gt;"House rose", "",SUMIF(ch_table[Day], ch_table[[#This Row],[Day]], ch_table[AAT]))</f>
        <v/>
      </c>
      <c r="M715" s="38">
        <f>SUM(INDEX(ch_table[AAT],1):ch_table[[#This Row],[AAT]])</f>
        <v>1.0805555555555553</v>
      </c>
    </row>
    <row r="716" spans="1:13" x14ac:dyDescent="0.25">
      <c r="A716" s="2">
        <v>48</v>
      </c>
      <c r="B716" s="44">
        <v>44454</v>
      </c>
      <c r="C716" s="3">
        <v>0.82013888888888886</v>
      </c>
      <c r="D716" s="7" t="s">
        <v>23</v>
      </c>
      <c r="G716" s="3" t="str" cm="1">
        <f t="array" ref="G716">IF(MIN(ROW(ch_table[[Day]:[AAT session total (cum.)]]))+ROWS(ch_table[[Day]:[AAT session total (cum.)]])-1=ROW(),"",IF(ch_table[[#This Row],[Subject 1]]="House rose","", IF(INDEX(ch_table[[#All],[Time]],ROW()+1)="","",(IF(INDEX(ch_table[[#All],[Time]],ROW()+1)&lt;ch_table[[#This Row],[Time]],INDEX(ch_table[[#All],[Time]],ROW()+1)+1,INDEX(ch_table[[#All],[Time]],ROW()+1))-ch_table[[#This Row],[Time]]))))</f>
        <v/>
      </c>
      <c r="H716" s="3">
        <f>IF(ch_table[[#This Row],[Subject 1]]&lt;&gt;"House rose", "",SUMIF(ch_table[Day], ch_table[[#This Row],[Day]], ch_table[Duration]))</f>
        <v>0.34097222222222218</v>
      </c>
      <c r="I716" s="40">
        <f>SUM(INDEX(ch_table[Duration],1):ch_table[[#This Row],[Duration]])</f>
        <v>16.834722222222236</v>
      </c>
      <c r="J716" s="3" cm="1">
        <f t="array" ref="J7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16" s="3" t="str" cm="1">
        <f t="array" ref="K7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6" s="3">
        <f>IF(ch_table[[#This Row],[Subject 1]]&lt;&gt;"House rose", "",SUMIF(ch_table[Day], ch_table[[#This Row],[Day]], ch_table[AAT]))</f>
        <v>2.8472222222222232E-2</v>
      </c>
      <c r="M716" s="38">
        <f>SUM(INDEX(ch_table[AAT],1):ch_table[[#This Row],[AAT]])</f>
        <v>1.0805555555555553</v>
      </c>
    </row>
    <row r="717" spans="1:13" x14ac:dyDescent="0.25">
      <c r="A717" s="2">
        <v>49</v>
      </c>
      <c r="B717" s="44">
        <v>44455</v>
      </c>
      <c r="C717" s="3">
        <v>0.39583333333333331</v>
      </c>
      <c r="D717" s="7" t="s">
        <v>24</v>
      </c>
      <c r="G717" s="3" cm="1">
        <f t="array" ref="G717">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717" s="3" t="str">
        <f>IF(ch_table[[#This Row],[Subject 1]]&lt;&gt;"House rose", "",SUMIF(ch_table[Day], ch_table[[#This Row],[Day]], ch_table[Duration]))</f>
        <v/>
      </c>
      <c r="I717" s="40">
        <f>SUM(INDEX(ch_table[Duration],1):ch_table[[#This Row],[Duration]])</f>
        <v>16.836805555555571</v>
      </c>
      <c r="J717" s="3" cm="1">
        <f t="array" ref="J7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7" s="3" t="str" cm="1">
        <f t="array" ref="K7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7" s="3" t="str">
        <f>IF(ch_table[[#This Row],[Subject 1]]&lt;&gt;"House rose", "",SUMIF(ch_table[Day], ch_table[[#This Row],[Day]], ch_table[AAT]))</f>
        <v/>
      </c>
      <c r="M717" s="38">
        <f>SUM(INDEX(ch_table[AAT],1):ch_table[[#This Row],[AAT]])</f>
        <v>1.0805555555555553</v>
      </c>
    </row>
    <row r="718" spans="1:13" x14ac:dyDescent="0.25">
      <c r="A718" s="2">
        <v>49</v>
      </c>
      <c r="B718" s="44">
        <v>44455</v>
      </c>
      <c r="C718" s="3">
        <v>0.3979166666666667</v>
      </c>
      <c r="D718" s="7" t="s">
        <v>44</v>
      </c>
      <c r="E718" s="8" t="s">
        <v>73</v>
      </c>
      <c r="G718" s="3" cm="1">
        <f t="array" ref="G71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718" s="3" t="str">
        <f>IF(ch_table[[#This Row],[Subject 1]]&lt;&gt;"House rose", "",SUMIF(ch_table[Day], ch_table[[#This Row],[Day]], ch_table[Duration]))</f>
        <v/>
      </c>
      <c r="I718" s="40">
        <f>SUM(INDEX(ch_table[Duration],1):ch_table[[#This Row],[Duration]])</f>
        <v>16.855555555555572</v>
      </c>
      <c r="J718" s="3" cm="1">
        <f t="array" ref="J7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8" s="3" t="str" cm="1">
        <f t="array" ref="K7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8" s="3" t="str">
        <f>IF(ch_table[[#This Row],[Subject 1]]&lt;&gt;"House rose", "",SUMIF(ch_table[Day], ch_table[[#This Row],[Day]], ch_table[AAT]))</f>
        <v/>
      </c>
      <c r="M718" s="38">
        <f>SUM(INDEX(ch_table[AAT],1):ch_table[[#This Row],[AAT]])</f>
        <v>1.0805555555555553</v>
      </c>
    </row>
    <row r="719" spans="1:13" x14ac:dyDescent="0.25">
      <c r="A719" s="2">
        <v>49</v>
      </c>
      <c r="B719" s="44">
        <v>44455</v>
      </c>
      <c r="C719" s="3">
        <v>0.41666666666666669</v>
      </c>
      <c r="D719" s="7" t="s">
        <v>53</v>
      </c>
      <c r="E719" s="8" t="s">
        <v>73</v>
      </c>
      <c r="G719" s="3" cm="1">
        <f t="array" ref="G719">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719" s="3" t="str">
        <f>IF(ch_table[[#This Row],[Subject 1]]&lt;&gt;"House rose", "",SUMIF(ch_table[Day], ch_table[[#This Row],[Day]], ch_table[Duration]))</f>
        <v/>
      </c>
      <c r="I719" s="40">
        <f>SUM(INDEX(ch_table[Duration],1):ch_table[[#This Row],[Duration]])</f>
        <v>16.86319444444446</v>
      </c>
      <c r="J719" s="3" cm="1">
        <f t="array" ref="J7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19" s="3" t="str" cm="1">
        <f t="array" ref="K7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19" s="3" t="str">
        <f>IF(ch_table[[#This Row],[Subject 1]]&lt;&gt;"House rose", "",SUMIF(ch_table[Day], ch_table[[#This Row],[Day]], ch_table[AAT]))</f>
        <v/>
      </c>
      <c r="M719" s="38">
        <f>SUM(INDEX(ch_table[AAT],1):ch_table[[#This Row],[AAT]])</f>
        <v>1.0805555555555553</v>
      </c>
    </row>
    <row r="720" spans="1:13" x14ac:dyDescent="0.25">
      <c r="A720" s="2">
        <v>49</v>
      </c>
      <c r="B720" s="44">
        <v>44455</v>
      </c>
      <c r="C720" s="3">
        <v>0.42430555555555555</v>
      </c>
      <c r="D720" s="7" t="s">
        <v>44</v>
      </c>
      <c r="E720" s="8" t="s">
        <v>75</v>
      </c>
      <c r="G720" s="3" cm="1">
        <f t="array" ref="G720">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720" s="3" t="str">
        <f>IF(ch_table[[#This Row],[Subject 1]]&lt;&gt;"House rose", "",SUMIF(ch_table[Day], ch_table[[#This Row],[Day]], ch_table[Duration]))</f>
        <v/>
      </c>
      <c r="I720" s="40">
        <f>SUM(INDEX(ch_table[Duration],1):ch_table[[#This Row],[Duration]])</f>
        <v>16.876388888888904</v>
      </c>
      <c r="J720" s="3" cm="1">
        <f t="array" ref="J7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0" s="3" t="str" cm="1">
        <f t="array" ref="K7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0" s="3" t="str">
        <f>IF(ch_table[[#This Row],[Subject 1]]&lt;&gt;"House rose", "",SUMIF(ch_table[Day], ch_table[[#This Row],[Day]], ch_table[AAT]))</f>
        <v/>
      </c>
      <c r="M720" s="38">
        <f>SUM(INDEX(ch_table[AAT],1):ch_table[[#This Row],[AAT]])</f>
        <v>1.0805555555555553</v>
      </c>
    </row>
    <row r="721" spans="1:13" x14ac:dyDescent="0.25">
      <c r="A721" s="2">
        <v>49</v>
      </c>
      <c r="B721" s="44">
        <v>44455</v>
      </c>
      <c r="C721" s="3">
        <v>0.4375</v>
      </c>
      <c r="D721" s="7" t="s">
        <v>29</v>
      </c>
      <c r="E721" s="8" t="s">
        <v>429</v>
      </c>
      <c r="G721" s="3" cm="1">
        <f t="array" ref="G721">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721" s="3" t="str">
        <f>IF(ch_table[[#This Row],[Subject 1]]&lt;&gt;"House rose", "",SUMIF(ch_table[Day], ch_table[[#This Row],[Day]], ch_table[Duration]))</f>
        <v/>
      </c>
      <c r="I721" s="40">
        <f>SUM(INDEX(ch_table[Duration],1):ch_table[[#This Row],[Duration]])</f>
        <v>16.909027777777794</v>
      </c>
      <c r="J721" s="3" cm="1">
        <f t="array" ref="J7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1" s="3" t="str" cm="1">
        <f t="array" ref="K7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1" s="3" t="str">
        <f>IF(ch_table[[#This Row],[Subject 1]]&lt;&gt;"House rose", "",SUMIF(ch_table[Day], ch_table[[#This Row],[Day]], ch_table[AAT]))</f>
        <v/>
      </c>
      <c r="M721" s="38">
        <f>SUM(INDEX(ch_table[AAT],1):ch_table[[#This Row],[AAT]])</f>
        <v>1.0805555555555553</v>
      </c>
    </row>
    <row r="722" spans="1:13" x14ac:dyDescent="0.25">
      <c r="A722" s="2">
        <v>49</v>
      </c>
      <c r="B722" s="44">
        <v>44455</v>
      </c>
      <c r="C722" s="3">
        <v>0.47013888888888888</v>
      </c>
      <c r="D722" s="7" t="s">
        <v>430</v>
      </c>
      <c r="E722" s="8" t="s">
        <v>380</v>
      </c>
      <c r="G722" s="3" cm="1">
        <f t="array" ref="G722">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722" s="3" t="str">
        <f>IF(ch_table[[#This Row],[Subject 1]]&lt;&gt;"House rose", "",SUMIF(ch_table[Day], ch_table[[#This Row],[Day]], ch_table[Duration]))</f>
        <v/>
      </c>
      <c r="I722" s="40">
        <f>SUM(INDEX(ch_table[Duration],1):ch_table[[#This Row],[Duration]])</f>
        <v>16.945138888888906</v>
      </c>
      <c r="J722" s="3" cm="1">
        <f t="array" ref="J7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2" s="3" t="str" cm="1">
        <f t="array" ref="K7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2" s="3" t="str">
        <f>IF(ch_table[[#This Row],[Subject 1]]&lt;&gt;"House rose", "",SUMIF(ch_table[Day], ch_table[[#This Row],[Day]], ch_table[AAT]))</f>
        <v/>
      </c>
      <c r="M722" s="38">
        <f>SUM(INDEX(ch_table[AAT],1):ch_table[[#This Row],[AAT]])</f>
        <v>1.0805555555555553</v>
      </c>
    </row>
    <row r="723" spans="1:13" ht="30" x14ac:dyDescent="0.25">
      <c r="A723" s="2">
        <v>49</v>
      </c>
      <c r="B723" s="44">
        <v>44455</v>
      </c>
      <c r="C723" s="3">
        <v>0.50624999999999998</v>
      </c>
      <c r="D723" s="7" t="s">
        <v>29</v>
      </c>
      <c r="E723" s="8" t="s">
        <v>431</v>
      </c>
      <c r="G723" s="3" cm="1">
        <f t="array" ref="G723">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723" s="3" t="str">
        <f>IF(ch_table[[#This Row],[Subject 1]]&lt;&gt;"House rose", "",SUMIF(ch_table[Day], ch_table[[#This Row],[Day]], ch_table[Duration]))</f>
        <v/>
      </c>
      <c r="I723" s="40">
        <f>SUM(INDEX(ch_table[Duration],1):ch_table[[#This Row],[Duration]])</f>
        <v>16.974305555555571</v>
      </c>
      <c r="J723" s="3" cm="1">
        <f t="array" ref="J7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3" s="3" t="str" cm="1">
        <f t="array" ref="K7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3" s="3" t="str">
        <f>IF(ch_table[[#This Row],[Subject 1]]&lt;&gt;"House rose", "",SUMIF(ch_table[Day], ch_table[[#This Row],[Day]], ch_table[AAT]))</f>
        <v/>
      </c>
      <c r="M723" s="38">
        <f>SUM(INDEX(ch_table[AAT],1):ch_table[[#This Row],[AAT]])</f>
        <v>1.0805555555555553</v>
      </c>
    </row>
    <row r="724" spans="1:13" x14ac:dyDescent="0.25">
      <c r="A724" s="2">
        <v>49</v>
      </c>
      <c r="B724" s="44">
        <v>44455</v>
      </c>
      <c r="C724" s="3">
        <v>0.53541666666666665</v>
      </c>
      <c r="D724" s="7" t="s">
        <v>187</v>
      </c>
      <c r="E724" s="8" t="s">
        <v>432</v>
      </c>
      <c r="F724" s="8" t="s">
        <v>189</v>
      </c>
      <c r="G724" s="3" cm="1">
        <f t="array" ref="G724">IF(MIN(ROW(ch_table[[Day]:[AAT session total (cum.)]]))+ROWS(ch_table[[Day]:[AAT session total (cum.)]])-1=ROW(),"",IF(ch_table[[#This Row],[Subject 1]]="House rose","", IF(INDEX(ch_table[[#All],[Time]],ROW()+1)="","",(IF(INDEX(ch_table[[#All],[Time]],ROW()+1)&lt;ch_table[[#This Row],[Time]],INDEX(ch_table[[#All],[Time]],ROW()+1)+1,INDEX(ch_table[[#All],[Time]],ROW()+1))-ch_table[[#This Row],[Time]]))))</f>
        <v>7.2222222222222299E-2</v>
      </c>
      <c r="H724" s="3" t="str">
        <f>IF(ch_table[[#This Row],[Subject 1]]&lt;&gt;"House rose", "",SUMIF(ch_table[Day], ch_table[[#This Row],[Day]], ch_table[Duration]))</f>
        <v/>
      </c>
      <c r="I724" s="40">
        <f>SUM(INDEX(ch_table[Duration],1):ch_table[[#This Row],[Duration]])</f>
        <v>17.046527777777793</v>
      </c>
      <c r="J724" s="3" cm="1">
        <f t="array" ref="J7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4" s="3" t="str" cm="1">
        <f t="array" ref="K7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4" s="3" t="str">
        <f>IF(ch_table[[#This Row],[Subject 1]]&lt;&gt;"House rose", "",SUMIF(ch_table[Day], ch_table[[#This Row],[Day]], ch_table[AAT]))</f>
        <v/>
      </c>
      <c r="M724" s="38">
        <f>SUM(INDEX(ch_table[AAT],1):ch_table[[#This Row],[AAT]])</f>
        <v>1.0805555555555553</v>
      </c>
    </row>
    <row r="725" spans="1:13" ht="30" x14ac:dyDescent="0.25">
      <c r="A725" s="2">
        <v>49</v>
      </c>
      <c r="B725" s="44">
        <v>44455</v>
      </c>
      <c r="C725" s="3">
        <v>0.60763888888888895</v>
      </c>
      <c r="D725" s="7" t="s">
        <v>187</v>
      </c>
      <c r="E725" s="8" t="s">
        <v>433</v>
      </c>
      <c r="F725" s="8" t="s">
        <v>189</v>
      </c>
      <c r="G725" s="3" cm="1">
        <f t="array" ref="G725">IF(MIN(ROW(ch_table[[Day]:[AAT session total (cum.)]]))+ROWS(ch_table[[Day]:[AAT session total (cum.)]])-1=ROW(),"",IF(ch_table[[#This Row],[Subject 1]]="House rose","", IF(INDEX(ch_table[[#All],[Time]],ROW()+1)="","",(IF(INDEX(ch_table[[#All],[Time]],ROW()+1)&lt;ch_table[[#This Row],[Time]],INDEX(ch_table[[#All],[Time]],ROW()+1)+1,INDEX(ch_table[[#All],[Time]],ROW()+1))-ch_table[[#This Row],[Time]]))))</f>
        <v>8.1944444444444375E-2</v>
      </c>
      <c r="H725" s="3" t="str">
        <f>IF(ch_table[[#This Row],[Subject 1]]&lt;&gt;"House rose", "",SUMIF(ch_table[Day], ch_table[[#This Row],[Day]], ch_table[Duration]))</f>
        <v/>
      </c>
      <c r="I725" s="40">
        <f>SUM(INDEX(ch_table[Duration],1):ch_table[[#This Row],[Duration]])</f>
        <v>17.128472222222239</v>
      </c>
      <c r="J725" s="3" cm="1">
        <f t="array" ref="J7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5" s="3" t="str" cm="1">
        <f t="array" ref="K7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5" s="3" t="str">
        <f>IF(ch_table[[#This Row],[Subject 1]]&lt;&gt;"House rose", "",SUMIF(ch_table[Day], ch_table[[#This Row],[Day]], ch_table[AAT]))</f>
        <v/>
      </c>
      <c r="M725" s="38">
        <f>SUM(INDEX(ch_table[AAT],1):ch_table[[#This Row],[AAT]])</f>
        <v>1.0805555555555553</v>
      </c>
    </row>
    <row r="726" spans="1:13" x14ac:dyDescent="0.25">
      <c r="A726" s="2">
        <v>49</v>
      </c>
      <c r="B726" s="44">
        <v>44455</v>
      </c>
      <c r="C726" s="3">
        <v>0.68958333333333333</v>
      </c>
      <c r="D726" s="7" t="s">
        <v>21</v>
      </c>
      <c r="E726" s="8" t="s">
        <v>434</v>
      </c>
      <c r="G726" s="3" cm="1">
        <f t="array" ref="G726">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726" s="3" t="str">
        <f>IF(ch_table[[#This Row],[Subject 1]]&lt;&gt;"House rose", "",SUMIF(ch_table[Day], ch_table[[#This Row],[Day]], ch_table[Duration]))</f>
        <v/>
      </c>
      <c r="I726" s="40">
        <f>SUM(INDEX(ch_table[Duration],1):ch_table[[#This Row],[Duration]])</f>
        <v>17.150000000000016</v>
      </c>
      <c r="J726" s="3" cm="1">
        <f t="array" ref="J7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6" s="3" cm="1">
        <f t="array" ref="K7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726" s="3" t="str">
        <f>IF(ch_table[[#This Row],[Subject 1]]&lt;&gt;"House rose", "",SUMIF(ch_table[Day], ch_table[[#This Row],[Day]], ch_table[AAT]))</f>
        <v/>
      </c>
      <c r="M726" s="38">
        <f>SUM(INDEX(ch_table[AAT],1):ch_table[[#This Row],[AAT]])</f>
        <v>1.083333333333333</v>
      </c>
    </row>
    <row r="727" spans="1:13" x14ac:dyDescent="0.25">
      <c r="A727" s="2">
        <v>49</v>
      </c>
      <c r="B727" s="44">
        <v>44455</v>
      </c>
      <c r="C727" s="3">
        <v>0.71111111111111114</v>
      </c>
      <c r="D727" s="7" t="s">
        <v>23</v>
      </c>
      <c r="G727" s="3" t="str" cm="1">
        <f t="array" ref="G727">IF(MIN(ROW(ch_table[[Day]:[AAT session total (cum.)]]))+ROWS(ch_table[[Day]:[AAT session total (cum.)]])-1=ROW(),"",IF(ch_table[[#This Row],[Subject 1]]="House rose","", IF(INDEX(ch_table[[#All],[Time]],ROW()+1)="","",(IF(INDEX(ch_table[[#All],[Time]],ROW()+1)&lt;ch_table[[#This Row],[Time]],INDEX(ch_table[[#All],[Time]],ROW()+1)+1,INDEX(ch_table[[#All],[Time]],ROW()+1))-ch_table[[#This Row],[Time]]))))</f>
        <v/>
      </c>
      <c r="H727" s="3">
        <f>IF(ch_table[[#This Row],[Subject 1]]&lt;&gt;"House rose", "",SUMIF(ch_table[Day], ch_table[[#This Row],[Day]], ch_table[Duration]))</f>
        <v>0.31527777777777782</v>
      </c>
      <c r="I727" s="40">
        <f>SUM(INDEX(ch_table[Duration],1):ch_table[[#This Row],[Duration]])</f>
        <v>17.150000000000016</v>
      </c>
      <c r="J727" s="3" cm="1">
        <f t="array" ref="J7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27" s="3" t="str" cm="1">
        <f t="array" ref="K7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7" s="3">
        <f>IF(ch_table[[#This Row],[Subject 1]]&lt;&gt;"House rose", "",SUMIF(ch_table[Day], ch_table[[#This Row],[Day]], ch_table[AAT]))</f>
        <v>2.7777777777777679E-3</v>
      </c>
      <c r="M727" s="38">
        <f>SUM(INDEX(ch_table[AAT],1):ch_table[[#This Row],[AAT]])</f>
        <v>1.083333333333333</v>
      </c>
    </row>
    <row r="728" spans="1:13" x14ac:dyDescent="0.25">
      <c r="A728" s="2">
        <v>50</v>
      </c>
      <c r="B728" s="44">
        <v>44459</v>
      </c>
      <c r="C728" s="3">
        <v>0.60416666666666663</v>
      </c>
      <c r="D728" s="7" t="s">
        <v>24</v>
      </c>
      <c r="G728" s="3" cm="1">
        <f t="array" ref="G728">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728" s="3" t="str">
        <f>IF(ch_table[[#This Row],[Subject 1]]&lt;&gt;"House rose", "",SUMIF(ch_table[Day], ch_table[[#This Row],[Day]], ch_table[Duration]))</f>
        <v/>
      </c>
      <c r="I728" s="40">
        <f>SUM(INDEX(ch_table[Duration],1):ch_table[[#This Row],[Duration]])</f>
        <v>17.152083333333351</v>
      </c>
      <c r="J728" s="3" cm="1">
        <f t="array" ref="J7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8" s="3" t="str" cm="1">
        <f t="array" ref="K7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8" s="3" t="str">
        <f>IF(ch_table[[#This Row],[Subject 1]]&lt;&gt;"House rose", "",SUMIF(ch_table[Day], ch_table[[#This Row],[Day]], ch_table[AAT]))</f>
        <v/>
      </c>
      <c r="M728" s="38">
        <f>SUM(INDEX(ch_table[AAT],1):ch_table[[#This Row],[AAT]])</f>
        <v>1.083333333333333</v>
      </c>
    </row>
    <row r="729" spans="1:13" x14ac:dyDescent="0.25">
      <c r="A729" s="2">
        <v>50</v>
      </c>
      <c r="B729" s="44">
        <v>44459</v>
      </c>
      <c r="C729" s="3">
        <v>0.60625000000000007</v>
      </c>
      <c r="D729" s="7" t="s">
        <v>44</v>
      </c>
      <c r="E729" s="8" t="s">
        <v>80</v>
      </c>
      <c r="G729" s="3" cm="1">
        <f t="array" ref="G72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729" s="3" t="str">
        <f>IF(ch_table[[#This Row],[Subject 1]]&lt;&gt;"House rose", "",SUMIF(ch_table[Day], ch_table[[#This Row],[Day]], ch_table[Duration]))</f>
        <v/>
      </c>
      <c r="I729" s="40">
        <f>SUM(INDEX(ch_table[Duration],1):ch_table[[#This Row],[Duration]])</f>
        <v>17.181944444444461</v>
      </c>
      <c r="J729" s="3" cm="1">
        <f t="array" ref="J7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29" s="3" t="str" cm="1">
        <f t="array" ref="K7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29" s="3" t="str">
        <f>IF(ch_table[[#This Row],[Subject 1]]&lt;&gt;"House rose", "",SUMIF(ch_table[Day], ch_table[[#This Row],[Day]], ch_table[AAT]))</f>
        <v/>
      </c>
      <c r="M729" s="38">
        <f>SUM(INDEX(ch_table[AAT],1):ch_table[[#This Row],[AAT]])</f>
        <v>1.083333333333333</v>
      </c>
    </row>
    <row r="730" spans="1:13" x14ac:dyDescent="0.25">
      <c r="A730" s="2">
        <v>50</v>
      </c>
      <c r="B730" s="44">
        <v>44459</v>
      </c>
      <c r="C730" s="3">
        <v>0.63611111111111118</v>
      </c>
      <c r="D730" s="7" t="s">
        <v>53</v>
      </c>
      <c r="E730" s="8" t="s">
        <v>80</v>
      </c>
      <c r="G730" s="3" cm="1">
        <f t="array" ref="G730">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730" s="3" t="str">
        <f>IF(ch_table[[#This Row],[Subject 1]]&lt;&gt;"House rose", "",SUMIF(ch_table[Day], ch_table[[#This Row],[Day]], ch_table[Duration]))</f>
        <v/>
      </c>
      <c r="I730" s="40">
        <f>SUM(INDEX(ch_table[Duration],1):ch_table[[#This Row],[Duration]])</f>
        <v>17.191666666666684</v>
      </c>
      <c r="J730" s="3" cm="1">
        <f t="array" ref="J7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0" s="3" t="str" cm="1">
        <f t="array" ref="K7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0" s="3" t="str">
        <f>IF(ch_table[[#This Row],[Subject 1]]&lt;&gt;"House rose", "",SUMIF(ch_table[Day], ch_table[[#This Row],[Day]], ch_table[AAT]))</f>
        <v/>
      </c>
      <c r="M730" s="38">
        <f>SUM(INDEX(ch_table[AAT],1):ch_table[[#This Row],[AAT]])</f>
        <v>1.083333333333333</v>
      </c>
    </row>
    <row r="731" spans="1:13" ht="30" x14ac:dyDescent="0.25">
      <c r="A731" s="2">
        <v>50</v>
      </c>
      <c r="B731" s="44">
        <v>44459</v>
      </c>
      <c r="C731" s="3">
        <v>0.64583333333333337</v>
      </c>
      <c r="D731" s="7" t="s">
        <v>29</v>
      </c>
      <c r="E731" s="8" t="s">
        <v>435</v>
      </c>
      <c r="G731" s="3" cm="1">
        <f t="array" ref="G731">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731" s="3" t="str">
        <f>IF(ch_table[[#This Row],[Subject 1]]&lt;&gt;"House rose", "",SUMIF(ch_table[Day], ch_table[[#This Row],[Day]], ch_table[Duration]))</f>
        <v/>
      </c>
      <c r="I731" s="40">
        <f>SUM(INDEX(ch_table[Duration],1):ch_table[[#This Row],[Duration]])</f>
        <v>17.238888888888905</v>
      </c>
      <c r="J731" s="3" cm="1">
        <f t="array" ref="J7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1" s="3" t="str" cm="1">
        <f t="array" ref="K7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1" s="3" t="str">
        <f>IF(ch_table[[#This Row],[Subject 1]]&lt;&gt;"House rose", "",SUMIF(ch_table[Day], ch_table[[#This Row],[Day]], ch_table[AAT]))</f>
        <v/>
      </c>
      <c r="M731" s="38">
        <f>SUM(INDEX(ch_table[AAT],1):ch_table[[#This Row],[AAT]])</f>
        <v>1.083333333333333</v>
      </c>
    </row>
    <row r="732" spans="1:13" ht="30" x14ac:dyDescent="0.25">
      <c r="A732" s="2">
        <v>50</v>
      </c>
      <c r="B732" s="44">
        <v>44459</v>
      </c>
      <c r="C732" s="3">
        <v>0.69305555555555554</v>
      </c>
      <c r="D732" s="7" t="s">
        <v>29</v>
      </c>
      <c r="E732" s="8" t="s">
        <v>276</v>
      </c>
      <c r="G732" s="3" cm="1">
        <f t="array" ref="G732">IF(MIN(ROW(ch_table[[Day]:[AAT session total (cum.)]]))+ROWS(ch_table[[Day]:[AAT session total (cum.)]])-1=ROW(),"",IF(ch_table[[#This Row],[Subject 1]]="House rose","", IF(INDEX(ch_table[[#All],[Time]],ROW()+1)="","",(IF(INDEX(ch_table[[#All],[Time]],ROW()+1)&lt;ch_table[[#This Row],[Time]],INDEX(ch_table[[#All],[Time]],ROW()+1)+1,INDEX(ch_table[[#All],[Time]],ROW()+1))-ch_table[[#This Row],[Time]]))))</f>
        <v>3.2638888888888995E-2</v>
      </c>
      <c r="H732" s="3" t="str">
        <f>IF(ch_table[[#This Row],[Subject 1]]&lt;&gt;"House rose", "",SUMIF(ch_table[Day], ch_table[[#This Row],[Day]], ch_table[Duration]))</f>
        <v/>
      </c>
      <c r="I732" s="40">
        <f>SUM(INDEX(ch_table[Duration],1):ch_table[[#This Row],[Duration]])</f>
        <v>17.271527777777795</v>
      </c>
      <c r="J732" s="3" cm="1">
        <f t="array" ref="J7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2" s="3" t="str" cm="1">
        <f t="array" ref="K7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2" s="3" t="str">
        <f>IF(ch_table[[#This Row],[Subject 1]]&lt;&gt;"House rose", "",SUMIF(ch_table[Day], ch_table[[#This Row],[Day]], ch_table[AAT]))</f>
        <v/>
      </c>
      <c r="M732" s="38">
        <f>SUM(INDEX(ch_table[AAT],1):ch_table[[#This Row],[AAT]])</f>
        <v>1.083333333333333</v>
      </c>
    </row>
    <row r="733" spans="1:13" x14ac:dyDescent="0.25">
      <c r="A733" s="2">
        <v>50</v>
      </c>
      <c r="B733" s="44">
        <v>44459</v>
      </c>
      <c r="C733" s="3">
        <v>0.72569444444444453</v>
      </c>
      <c r="D733" s="7" t="s">
        <v>92</v>
      </c>
      <c r="E733" s="8" t="s">
        <v>436</v>
      </c>
      <c r="G733" s="3" cm="1">
        <f t="array" ref="G733">IF(MIN(ROW(ch_table[[Day]:[AAT session total (cum.)]]))+ROWS(ch_table[[Day]:[AAT session total (cum.)]])-1=ROW(),"",IF(ch_table[[#This Row],[Subject 1]]="House rose","", IF(INDEX(ch_table[[#All],[Time]],ROW()+1)="","",(IF(INDEX(ch_table[[#All],[Time]],ROW()+1)&lt;ch_table[[#This Row],[Time]],INDEX(ch_table[[#All],[Time]],ROW()+1)+1,INDEX(ch_table[[#All],[Time]],ROW()+1))-ch_table[[#This Row],[Time]]))))</f>
        <v>4.1666666666665408E-3</v>
      </c>
      <c r="H733" s="3" t="str">
        <f>IF(ch_table[[#This Row],[Subject 1]]&lt;&gt;"House rose", "",SUMIF(ch_table[Day], ch_table[[#This Row],[Day]], ch_table[Duration]))</f>
        <v/>
      </c>
      <c r="I733" s="40">
        <f>SUM(INDEX(ch_table[Duration],1):ch_table[[#This Row],[Duration]])</f>
        <v>17.275694444444461</v>
      </c>
      <c r="J733" s="3" cm="1">
        <f t="array" ref="J7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3" s="3" t="str" cm="1">
        <f t="array" ref="K7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3" s="3" t="str">
        <f>IF(ch_table[[#This Row],[Subject 1]]&lt;&gt;"House rose", "",SUMIF(ch_table[Day], ch_table[[#This Row],[Day]], ch_table[AAT]))</f>
        <v/>
      </c>
      <c r="M733" s="38">
        <f>SUM(INDEX(ch_table[AAT],1):ch_table[[#This Row],[AAT]])</f>
        <v>1.083333333333333</v>
      </c>
    </row>
    <row r="734" spans="1:13" ht="30" x14ac:dyDescent="0.25">
      <c r="A734" s="2">
        <v>50</v>
      </c>
      <c r="B734" s="44">
        <v>44459</v>
      </c>
      <c r="C734" s="3">
        <v>0.72986111111111107</v>
      </c>
      <c r="D734" s="7" t="s">
        <v>123</v>
      </c>
      <c r="E734" s="8" t="s">
        <v>437</v>
      </c>
      <c r="F734" s="8" t="s">
        <v>265</v>
      </c>
      <c r="G734" s="3" cm="1">
        <f t="array" ref="G734">IF(MIN(ROW(ch_table[[Day]:[AAT session total (cum.)]]))+ROWS(ch_table[[Day]:[AAT session total (cum.)]])-1=ROW(),"",IF(ch_table[[#This Row],[Subject 1]]="House rose","", IF(INDEX(ch_table[[#All],[Time]],ROW()+1)="","",(IF(INDEX(ch_table[[#All],[Time]],ROW()+1)&lt;ch_table[[#This Row],[Time]],INDEX(ch_table[[#All],[Time]],ROW()+1)+1,INDEX(ch_table[[#All],[Time]],ROW()+1))-ch_table[[#This Row],[Time]]))))</f>
        <v>8.333333333333337E-2</v>
      </c>
      <c r="H734" s="3" t="str">
        <f>IF(ch_table[[#This Row],[Subject 1]]&lt;&gt;"House rose", "",SUMIF(ch_table[Day], ch_table[[#This Row],[Day]], ch_table[Duration]))</f>
        <v/>
      </c>
      <c r="I734" s="40">
        <f>SUM(INDEX(ch_table[Duration],1):ch_table[[#This Row],[Duration]])</f>
        <v>17.359027777777793</v>
      </c>
      <c r="J734" s="3" cm="1">
        <f t="array" ref="J7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4" s="3" t="str" cm="1">
        <f t="array" ref="K7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4" s="3" t="str">
        <f>IF(ch_table[[#This Row],[Subject 1]]&lt;&gt;"House rose", "",SUMIF(ch_table[Day], ch_table[[#This Row],[Day]], ch_table[AAT]))</f>
        <v/>
      </c>
      <c r="M734" s="38">
        <f>SUM(INDEX(ch_table[AAT],1):ch_table[[#This Row],[AAT]])</f>
        <v>1.083333333333333</v>
      </c>
    </row>
    <row r="735" spans="1:13" ht="30" x14ac:dyDescent="0.25">
      <c r="A735" s="2">
        <v>50</v>
      </c>
      <c r="B735" s="44">
        <v>44459</v>
      </c>
      <c r="C735" s="3">
        <v>0.81319444444444444</v>
      </c>
      <c r="D735" s="7" t="s">
        <v>209</v>
      </c>
      <c r="E735" s="8" t="s">
        <v>438</v>
      </c>
      <c r="F735" s="8" t="s">
        <v>60</v>
      </c>
      <c r="G735" s="3" cm="1">
        <f t="array" ref="G735">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735" s="3" t="str">
        <f>IF(ch_table[[#This Row],[Subject 1]]&lt;&gt;"House rose", "",SUMIF(ch_table[Day], ch_table[[#This Row],[Day]], ch_table[Duration]))</f>
        <v/>
      </c>
      <c r="I735" s="40">
        <f>SUM(INDEX(ch_table[Duration],1):ch_table[[#This Row],[Duration]])</f>
        <v>17.378472222222239</v>
      </c>
      <c r="J735" s="3" cm="1">
        <f t="array" ref="J7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5" s="3" t="str" cm="1">
        <f t="array" ref="K7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5" s="3" t="str">
        <f>IF(ch_table[[#This Row],[Subject 1]]&lt;&gt;"House rose", "",SUMIF(ch_table[Day], ch_table[[#This Row],[Day]], ch_table[AAT]))</f>
        <v/>
      </c>
      <c r="M735" s="38">
        <f>SUM(INDEX(ch_table[AAT],1):ch_table[[#This Row],[AAT]])</f>
        <v>1.083333333333333</v>
      </c>
    </row>
    <row r="736" spans="1:13" x14ac:dyDescent="0.25">
      <c r="A736" s="2">
        <v>50</v>
      </c>
      <c r="B736" s="44">
        <v>44459</v>
      </c>
      <c r="C736" s="3">
        <v>0.83263888888888893</v>
      </c>
      <c r="D736" s="7" t="s">
        <v>259</v>
      </c>
      <c r="E736" s="8" t="s">
        <v>439</v>
      </c>
      <c r="F736" s="8" t="s">
        <v>60</v>
      </c>
      <c r="G736" s="3" cm="1">
        <f t="array" ref="G736">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736" s="3" t="str">
        <f>IF(ch_table[[#This Row],[Subject 1]]&lt;&gt;"House rose", "",SUMIF(ch_table[Day], ch_table[[#This Row],[Day]], ch_table[Duration]))</f>
        <v/>
      </c>
      <c r="I736" s="40">
        <f>SUM(INDEX(ch_table[Duration],1):ch_table[[#This Row],[Duration]])</f>
        <v>17.390972222222238</v>
      </c>
      <c r="J736" s="3" cm="1">
        <f t="array" ref="J7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6" s="3" t="str" cm="1">
        <f t="array" ref="K7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6" s="3" t="str">
        <f>IF(ch_table[[#This Row],[Subject 1]]&lt;&gt;"House rose", "",SUMIF(ch_table[Day], ch_table[[#This Row],[Day]], ch_table[AAT]))</f>
        <v/>
      </c>
      <c r="M736" s="38">
        <f>SUM(INDEX(ch_table[AAT],1):ch_table[[#This Row],[AAT]])</f>
        <v>1.083333333333333</v>
      </c>
    </row>
    <row r="737" spans="1:13" x14ac:dyDescent="0.25">
      <c r="A737" s="2">
        <v>50</v>
      </c>
      <c r="B737" s="44">
        <v>44459</v>
      </c>
      <c r="C737" s="3">
        <v>0.84513888888888899</v>
      </c>
      <c r="D737" s="7" t="s">
        <v>440</v>
      </c>
      <c r="E737" s="8" t="s">
        <v>441</v>
      </c>
      <c r="F737" s="8" t="s">
        <v>60</v>
      </c>
      <c r="G737" s="3" cm="1">
        <f t="array" ref="G737">IF(MIN(ROW(ch_table[[Day]:[AAT session total (cum.)]]))+ROWS(ch_table[[Day]:[AAT session total (cum.)]])-1=ROW(),"",IF(ch_table[[#This Row],[Subject 1]]="House rose","", IF(INDEX(ch_table[[#All],[Time]],ROW()+1)="","",(IF(INDEX(ch_table[[#All],[Time]],ROW()+1)&lt;ch_table[[#This Row],[Time]],INDEX(ch_table[[#All],[Time]],ROW()+1)+1,INDEX(ch_table[[#All],[Time]],ROW()+1))-ch_table[[#This Row],[Time]]))))</f>
        <v>3.125E-2</v>
      </c>
      <c r="H737" s="3" t="str">
        <f>IF(ch_table[[#This Row],[Subject 1]]&lt;&gt;"House rose", "",SUMIF(ch_table[Day], ch_table[[#This Row],[Day]], ch_table[Duration]))</f>
        <v/>
      </c>
      <c r="I737" s="40">
        <f>SUM(INDEX(ch_table[Duration],1):ch_table[[#This Row],[Duration]])</f>
        <v>17.422222222222238</v>
      </c>
      <c r="J737" s="3" cm="1">
        <f t="array" ref="J7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7" s="3" t="str" cm="1">
        <f t="array" ref="K7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7" s="3" t="str">
        <f>IF(ch_table[[#This Row],[Subject 1]]&lt;&gt;"House rose", "",SUMIF(ch_table[Day], ch_table[[#This Row],[Day]], ch_table[AAT]))</f>
        <v/>
      </c>
      <c r="M737" s="38">
        <f>SUM(INDEX(ch_table[AAT],1):ch_table[[#This Row],[AAT]])</f>
        <v>1.083333333333333</v>
      </c>
    </row>
    <row r="738" spans="1:13" x14ac:dyDescent="0.25">
      <c r="A738" s="2">
        <v>50</v>
      </c>
      <c r="B738" s="44">
        <v>44459</v>
      </c>
      <c r="C738" s="3">
        <v>0.87638888888888899</v>
      </c>
      <c r="D738" s="7" t="s">
        <v>21</v>
      </c>
      <c r="E738" s="8" t="s">
        <v>442</v>
      </c>
      <c r="G738" s="3" cm="1">
        <f t="array" ref="G73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738" s="3" t="str">
        <f>IF(ch_table[[#This Row],[Subject 1]]&lt;&gt;"House rose", "",SUMIF(ch_table[Day], ch_table[[#This Row],[Day]], ch_table[Duration]))</f>
        <v/>
      </c>
      <c r="I738" s="40">
        <f>SUM(INDEX(ch_table[Duration],1):ch_table[[#This Row],[Duration]])</f>
        <v>17.440972222222239</v>
      </c>
      <c r="J738" s="3" cm="1">
        <f t="array" ref="J7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8" s="3" t="str" cm="1">
        <f t="array" ref="K7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8" s="3" t="str">
        <f>IF(ch_table[[#This Row],[Subject 1]]&lt;&gt;"House rose", "",SUMIF(ch_table[Day], ch_table[[#This Row],[Day]], ch_table[AAT]))</f>
        <v/>
      </c>
      <c r="M738" s="38">
        <f>SUM(INDEX(ch_table[AAT],1):ch_table[[#This Row],[AAT]])</f>
        <v>1.083333333333333</v>
      </c>
    </row>
    <row r="739" spans="1:13" x14ac:dyDescent="0.25">
      <c r="A739" s="2">
        <v>50</v>
      </c>
      <c r="B739" s="44">
        <v>44459</v>
      </c>
      <c r="C739" s="3">
        <v>0.89513888888888893</v>
      </c>
      <c r="D739" s="7" t="s">
        <v>23</v>
      </c>
      <c r="G739" s="3" t="str" cm="1">
        <f t="array" ref="G739">IF(MIN(ROW(ch_table[[Day]:[AAT session total (cum.)]]))+ROWS(ch_table[[Day]:[AAT session total (cum.)]])-1=ROW(),"",IF(ch_table[[#This Row],[Subject 1]]="House rose","", IF(INDEX(ch_table[[#All],[Time]],ROW()+1)="","",(IF(INDEX(ch_table[[#All],[Time]],ROW()+1)&lt;ch_table[[#This Row],[Time]],INDEX(ch_table[[#All],[Time]],ROW()+1)+1,INDEX(ch_table[[#All],[Time]],ROW()+1))-ch_table[[#This Row],[Time]]))))</f>
        <v/>
      </c>
      <c r="H739" s="3">
        <f>IF(ch_table[[#This Row],[Subject 1]]&lt;&gt;"House rose", "",SUMIF(ch_table[Day], ch_table[[#This Row],[Day]], ch_table[Duration]))</f>
        <v>0.2909722222222223</v>
      </c>
      <c r="I739" s="40">
        <f>SUM(INDEX(ch_table[Duration],1):ch_table[[#This Row],[Duration]])</f>
        <v>17.440972222222239</v>
      </c>
      <c r="J739" s="3" cm="1">
        <f t="array" ref="J7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39" s="3" t="str" cm="1">
        <f t="array" ref="K7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39" s="3">
        <f>IF(ch_table[[#This Row],[Subject 1]]&lt;&gt;"House rose", "",SUMIF(ch_table[Day], ch_table[[#This Row],[Day]], ch_table[AAT]))</f>
        <v>0</v>
      </c>
      <c r="M739" s="38">
        <f>SUM(INDEX(ch_table[AAT],1):ch_table[[#This Row],[AAT]])</f>
        <v>1.083333333333333</v>
      </c>
    </row>
    <row r="740" spans="1:13" x14ac:dyDescent="0.25">
      <c r="A740" s="2">
        <v>51</v>
      </c>
      <c r="B740" s="44">
        <v>44460</v>
      </c>
      <c r="C740" s="3">
        <v>0.47916666666666669</v>
      </c>
      <c r="D740" s="7" t="s">
        <v>24</v>
      </c>
      <c r="G740" s="3" cm="1">
        <f t="array" ref="G74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40" s="3" t="str">
        <f>IF(ch_table[[#This Row],[Subject 1]]&lt;&gt;"House rose", "",SUMIF(ch_table[Day], ch_table[[#This Row],[Day]], ch_table[Duration]))</f>
        <v/>
      </c>
      <c r="I740" s="40">
        <f>SUM(INDEX(ch_table[Duration],1):ch_table[[#This Row],[Duration]])</f>
        <v>17.443055555555574</v>
      </c>
      <c r="J740" s="3" cm="1">
        <f t="array" ref="J7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0" s="3" t="str" cm="1">
        <f t="array" ref="K7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0" s="3" t="str">
        <f>IF(ch_table[[#This Row],[Subject 1]]&lt;&gt;"House rose", "",SUMIF(ch_table[Day], ch_table[[#This Row],[Day]], ch_table[AAT]))</f>
        <v/>
      </c>
      <c r="M740" s="38">
        <f>SUM(INDEX(ch_table[AAT],1):ch_table[[#This Row],[AAT]])</f>
        <v>1.083333333333333</v>
      </c>
    </row>
    <row r="741" spans="1:13" x14ac:dyDescent="0.25">
      <c r="A741" s="2">
        <v>51</v>
      </c>
      <c r="B741" s="44">
        <v>44460</v>
      </c>
      <c r="C741" s="3">
        <v>0.48125000000000001</v>
      </c>
      <c r="D741" s="7" t="s">
        <v>44</v>
      </c>
      <c r="E741" s="8" t="s">
        <v>89</v>
      </c>
      <c r="G741" s="3" cm="1">
        <f t="array" ref="G74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2.9861111111111172E-2</v>
      </c>
      <c r="H741" s="3" t="str">
        <f>IF(ch_table[[#This Row],[Subject 1]]&lt;&gt;"House rose", "",SUMIF(ch_table[Day], ch_table[[#This Row],[Day]], ch_table[Duration]))</f>
        <v/>
      </c>
      <c r="I741" s="40">
        <f>SUM(INDEX(ch_table[Duration],1):ch_table[[#This Row],[Duration]])</f>
        <v>17.472916666666684</v>
      </c>
      <c r="J741" s="3" cm="1">
        <f t="array" ref="J7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1" s="3" t="str" cm="1">
        <f t="array" ref="K7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1" s="3" t="str">
        <f>IF(ch_table[[#This Row],[Subject 1]]&lt;&gt;"House rose", "",SUMIF(ch_table[Day], ch_table[[#This Row],[Day]], ch_table[AAT]))</f>
        <v/>
      </c>
      <c r="M741" s="38">
        <f>SUM(INDEX(ch_table[AAT],1):ch_table[[#This Row],[AAT]])</f>
        <v>1.083333333333333</v>
      </c>
    </row>
    <row r="742" spans="1:13" x14ac:dyDescent="0.25">
      <c r="A742" s="2">
        <v>51</v>
      </c>
      <c r="B742" s="44">
        <v>44460</v>
      </c>
      <c r="C742" s="3">
        <v>0.51111111111111118</v>
      </c>
      <c r="D742" s="7" t="s">
        <v>53</v>
      </c>
      <c r="E742" s="8" t="s">
        <v>89</v>
      </c>
      <c r="G742" s="3" cm="1">
        <f t="array" ref="G742">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742" s="3" t="str">
        <f>IF(ch_table[[#This Row],[Subject 1]]&lt;&gt;"House rose", "",SUMIF(ch_table[Day], ch_table[[#This Row],[Day]], ch_table[Duration]))</f>
        <v/>
      </c>
      <c r="I742" s="40">
        <f>SUM(INDEX(ch_table[Duration],1):ch_table[[#This Row],[Duration]])</f>
        <v>17.484722222222238</v>
      </c>
      <c r="J742" s="3" cm="1">
        <f t="array" ref="J7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2" s="3" t="str" cm="1">
        <f t="array" ref="K7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2" s="3" t="str">
        <f>IF(ch_table[[#This Row],[Subject 1]]&lt;&gt;"House rose", "",SUMIF(ch_table[Day], ch_table[[#This Row],[Day]], ch_table[AAT]))</f>
        <v/>
      </c>
      <c r="M742" s="38">
        <f>SUM(INDEX(ch_table[AAT],1):ch_table[[#This Row],[AAT]])</f>
        <v>1.083333333333333</v>
      </c>
    </row>
    <row r="743" spans="1:13" ht="45" x14ac:dyDescent="0.25">
      <c r="A743" s="2">
        <v>51</v>
      </c>
      <c r="B743" s="44">
        <v>44460</v>
      </c>
      <c r="C743" s="3">
        <v>0.5229166666666667</v>
      </c>
      <c r="D743" s="7" t="s">
        <v>27</v>
      </c>
      <c r="E743" s="8" t="s">
        <v>443</v>
      </c>
      <c r="G743" s="3" cm="1">
        <f t="array" ref="G743">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743" s="3" t="str">
        <f>IF(ch_table[[#This Row],[Subject 1]]&lt;&gt;"House rose", "",SUMIF(ch_table[Day], ch_table[[#This Row],[Day]], ch_table[Duration]))</f>
        <v/>
      </c>
      <c r="I743" s="40">
        <f>SUM(INDEX(ch_table[Duration],1):ch_table[[#This Row],[Duration]])</f>
        <v>17.511111111111127</v>
      </c>
      <c r="J743" s="3" cm="1">
        <f t="array" ref="J7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3" s="3" t="str" cm="1">
        <f t="array" ref="K7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3" s="3" t="str">
        <f>IF(ch_table[[#This Row],[Subject 1]]&lt;&gt;"House rose", "",SUMIF(ch_table[Day], ch_table[[#This Row],[Day]], ch_table[AAT]))</f>
        <v/>
      </c>
      <c r="M743" s="38">
        <f>SUM(INDEX(ch_table[AAT],1):ch_table[[#This Row],[AAT]])</f>
        <v>1.083333333333333</v>
      </c>
    </row>
    <row r="744" spans="1:13" ht="30" x14ac:dyDescent="0.25">
      <c r="A744" s="2">
        <v>51</v>
      </c>
      <c r="B744" s="44">
        <v>44460</v>
      </c>
      <c r="C744" s="3">
        <v>0.5493055555555556</v>
      </c>
      <c r="D744" s="7" t="s">
        <v>29</v>
      </c>
      <c r="E744" s="8" t="s">
        <v>444</v>
      </c>
      <c r="G744" s="3" cm="1">
        <f t="array" ref="G744">IF(MIN(ROW(ch_table[[Day]:[AAT session total (cum.)]]))+ROWS(ch_table[[Day]:[AAT session total (cum.)]])-1=ROW(),"",IF(ch_table[[#This Row],[Subject 1]]="House rose","", IF(INDEX(ch_table[[#All],[Time]],ROW()+1)="","",(IF(INDEX(ch_table[[#All],[Time]],ROW()+1)&lt;ch_table[[#This Row],[Time]],INDEX(ch_table[[#All],[Time]],ROW()+1)+1,INDEX(ch_table[[#All],[Time]],ROW()+1))-ch_table[[#This Row],[Time]]))))</f>
        <v>3.3333333333333215E-2</v>
      </c>
      <c r="H744" s="3" t="str">
        <f>IF(ch_table[[#This Row],[Subject 1]]&lt;&gt;"House rose", "",SUMIF(ch_table[Day], ch_table[[#This Row],[Day]], ch_table[Duration]))</f>
        <v/>
      </c>
      <c r="I744" s="40">
        <f>SUM(INDEX(ch_table[Duration],1):ch_table[[#This Row],[Duration]])</f>
        <v>17.544444444444458</v>
      </c>
      <c r="J744" s="3" cm="1">
        <f t="array" ref="J7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4" s="3" t="str" cm="1">
        <f t="array" ref="K7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4" s="3" t="str">
        <f>IF(ch_table[[#This Row],[Subject 1]]&lt;&gt;"House rose", "",SUMIF(ch_table[Day], ch_table[[#This Row],[Day]], ch_table[AAT]))</f>
        <v/>
      </c>
      <c r="M744" s="38">
        <f>SUM(INDEX(ch_table[AAT],1):ch_table[[#This Row],[AAT]])</f>
        <v>1.083333333333333</v>
      </c>
    </row>
    <row r="745" spans="1:13" x14ac:dyDescent="0.25">
      <c r="A745" s="2">
        <v>51</v>
      </c>
      <c r="B745" s="44">
        <v>44460</v>
      </c>
      <c r="C745" s="3">
        <v>0.58263888888888882</v>
      </c>
      <c r="D745" s="7" t="s">
        <v>230</v>
      </c>
      <c r="E745" s="8" t="s">
        <v>445</v>
      </c>
      <c r="G745" s="3" cm="1">
        <f t="array" ref="G745">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745" s="3" t="str">
        <f>IF(ch_table[[#This Row],[Subject 1]]&lt;&gt;"House rose", "",SUMIF(ch_table[Day], ch_table[[#This Row],[Day]], ch_table[Duration]))</f>
        <v/>
      </c>
      <c r="I745" s="40">
        <f>SUM(INDEX(ch_table[Duration],1):ch_table[[#This Row],[Duration]])</f>
        <v>17.551388888888901</v>
      </c>
      <c r="J745" s="3" cm="1">
        <f t="array" ref="J7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5" s="3" t="str" cm="1">
        <f t="array" ref="K7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5" s="3" t="str">
        <f>IF(ch_table[[#This Row],[Subject 1]]&lt;&gt;"House rose", "",SUMIF(ch_table[Day], ch_table[[#This Row],[Day]], ch_table[AAT]))</f>
        <v/>
      </c>
      <c r="M745" s="38">
        <f>SUM(INDEX(ch_table[AAT],1):ch_table[[#This Row],[AAT]])</f>
        <v>1.083333333333333</v>
      </c>
    </row>
    <row r="746" spans="1:13" ht="30" x14ac:dyDescent="0.25">
      <c r="A746" s="2">
        <v>51</v>
      </c>
      <c r="B746" s="44">
        <v>44460</v>
      </c>
      <c r="C746" s="3">
        <v>0.58958333333333335</v>
      </c>
      <c r="D746" s="7" t="s">
        <v>423</v>
      </c>
      <c r="E746" s="8" t="s">
        <v>446</v>
      </c>
      <c r="F746" s="8" t="s">
        <v>60</v>
      </c>
      <c r="G746" s="3" cm="1">
        <f t="array" ref="G746">IF(MIN(ROW(ch_table[[Day]:[AAT session total (cum.)]]))+ROWS(ch_table[[Day]:[AAT session total (cum.)]])-1=ROW(),"",IF(ch_table[[#This Row],[Subject 1]]="House rose","", IF(INDEX(ch_table[[#All],[Time]],ROW()+1)="","",(IF(INDEX(ch_table[[#All],[Time]],ROW()+1)&lt;ch_table[[#This Row],[Time]],INDEX(ch_table[[#All],[Time]],ROW()+1)+1,INDEX(ch_table[[#All],[Time]],ROW()+1))-ch_table[[#This Row],[Time]]))))</f>
        <v>0.21388888888888891</v>
      </c>
      <c r="H746" s="3" t="str">
        <f>IF(ch_table[[#This Row],[Subject 1]]&lt;&gt;"House rose", "",SUMIF(ch_table[Day], ch_table[[#This Row],[Day]], ch_table[Duration]))</f>
        <v/>
      </c>
      <c r="I746" s="40">
        <f>SUM(INDEX(ch_table[Duration],1):ch_table[[#This Row],[Duration]])</f>
        <v>17.76527777777779</v>
      </c>
      <c r="J746" s="3" cm="1">
        <f t="array" ref="J7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6" s="3" cm="1">
        <f t="array" ref="K7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746" s="3" t="str">
        <f>IF(ch_table[[#This Row],[Subject 1]]&lt;&gt;"House rose", "",SUMIF(ch_table[Day], ch_table[[#This Row],[Day]], ch_table[AAT]))</f>
        <v/>
      </c>
      <c r="M746" s="38">
        <f>SUM(INDEX(ch_table[AAT],1):ch_table[[#This Row],[AAT]])</f>
        <v>1.0951388888888887</v>
      </c>
    </row>
    <row r="747" spans="1:13" ht="30" x14ac:dyDescent="0.25">
      <c r="A747" s="2">
        <v>51</v>
      </c>
      <c r="B747" s="44">
        <v>44460</v>
      </c>
      <c r="C747" s="3">
        <v>0.80347222222222225</v>
      </c>
      <c r="D747" s="7" t="s">
        <v>21</v>
      </c>
      <c r="E747" s="8" t="s">
        <v>447</v>
      </c>
      <c r="G747" s="3" cm="1">
        <f t="array" ref="G74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747" s="3" t="str">
        <f>IF(ch_table[[#This Row],[Subject 1]]&lt;&gt;"House rose", "",SUMIF(ch_table[Day], ch_table[[#This Row],[Day]], ch_table[Duration]))</f>
        <v/>
      </c>
      <c r="I747" s="40">
        <f>SUM(INDEX(ch_table[Duration],1):ch_table[[#This Row],[Duration]])</f>
        <v>17.779166666666679</v>
      </c>
      <c r="J747" s="3" cm="1">
        <f t="array" ref="J7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7" s="3" cm="1">
        <f t="array" ref="K7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747" s="3" t="str">
        <f>IF(ch_table[[#This Row],[Subject 1]]&lt;&gt;"House rose", "",SUMIF(ch_table[Day], ch_table[[#This Row],[Day]], ch_table[AAT]))</f>
        <v/>
      </c>
      <c r="M747" s="38">
        <f>SUM(INDEX(ch_table[AAT],1):ch_table[[#This Row],[AAT]])</f>
        <v>1.1090277777777775</v>
      </c>
    </row>
    <row r="748" spans="1:13" x14ac:dyDescent="0.25">
      <c r="A748" s="2">
        <v>51</v>
      </c>
      <c r="B748" s="44">
        <v>44460</v>
      </c>
      <c r="C748" s="3">
        <v>0.81736111111111109</v>
      </c>
      <c r="D748" s="7" t="s">
        <v>23</v>
      </c>
      <c r="G748" s="3" t="str" cm="1">
        <f t="array" ref="G748">IF(MIN(ROW(ch_table[[Day]:[AAT session total (cum.)]]))+ROWS(ch_table[[Day]:[AAT session total (cum.)]])-1=ROW(),"",IF(ch_table[[#This Row],[Subject 1]]="House rose","", IF(INDEX(ch_table[[#All],[Time]],ROW()+1)="","",(IF(INDEX(ch_table[[#All],[Time]],ROW()+1)&lt;ch_table[[#This Row],[Time]],INDEX(ch_table[[#All],[Time]],ROW()+1)+1,INDEX(ch_table[[#All],[Time]],ROW()+1))-ch_table[[#This Row],[Time]]))))</f>
        <v/>
      </c>
      <c r="H748" s="3">
        <f>IF(ch_table[[#This Row],[Subject 1]]&lt;&gt;"House rose", "",SUMIF(ch_table[Day], ch_table[[#This Row],[Day]], ch_table[Duration]))</f>
        <v>0.33819444444444441</v>
      </c>
      <c r="I748" s="40">
        <f>SUM(INDEX(ch_table[Duration],1):ch_table[[#This Row],[Duration]])</f>
        <v>17.779166666666679</v>
      </c>
      <c r="J748" s="3" cm="1">
        <f t="array" ref="J7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8" s="3" t="str" cm="1">
        <f t="array" ref="K7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8" s="3">
        <f>IF(ch_table[[#This Row],[Subject 1]]&lt;&gt;"House rose", "",SUMIF(ch_table[Day], ch_table[[#This Row],[Day]], ch_table[AAT]))</f>
        <v>2.5694444444444464E-2</v>
      </c>
      <c r="M748" s="38">
        <f>SUM(INDEX(ch_table[AAT],1):ch_table[[#This Row],[AAT]])</f>
        <v>1.1090277777777775</v>
      </c>
    </row>
    <row r="749" spans="1:13" x14ac:dyDescent="0.25">
      <c r="A749" s="2">
        <v>52</v>
      </c>
      <c r="B749" s="44">
        <v>44461</v>
      </c>
      <c r="C749" s="3">
        <v>0.47916666666666669</v>
      </c>
      <c r="D749" s="7" t="s">
        <v>24</v>
      </c>
      <c r="G749" s="3" cm="1">
        <f t="array" ref="G74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49" s="3" t="str">
        <f>IF(ch_table[[#This Row],[Subject 1]]&lt;&gt;"House rose", "",SUMIF(ch_table[Day], ch_table[[#This Row],[Day]], ch_table[Duration]))</f>
        <v/>
      </c>
      <c r="I749" s="40">
        <f>SUM(INDEX(ch_table[Duration],1):ch_table[[#This Row],[Duration]])</f>
        <v>17.781250000000014</v>
      </c>
      <c r="J749" s="3" cm="1">
        <f t="array" ref="J7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49" s="3" t="str" cm="1">
        <f t="array" ref="K7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49" s="3" t="str">
        <f>IF(ch_table[[#This Row],[Subject 1]]&lt;&gt;"House rose", "",SUMIF(ch_table[Day], ch_table[[#This Row],[Day]], ch_table[AAT]))</f>
        <v/>
      </c>
      <c r="M749" s="38">
        <f>SUM(INDEX(ch_table[AAT],1):ch_table[[#This Row],[AAT]])</f>
        <v>1.1090277777777775</v>
      </c>
    </row>
    <row r="750" spans="1:13" x14ac:dyDescent="0.25">
      <c r="A750" s="2">
        <v>52</v>
      </c>
      <c r="B750" s="44">
        <v>44461</v>
      </c>
      <c r="C750" s="3">
        <v>0.48125000000000001</v>
      </c>
      <c r="D750" s="7" t="s">
        <v>44</v>
      </c>
      <c r="E750" s="8" t="s">
        <v>96</v>
      </c>
      <c r="G750" s="3" cm="1">
        <f t="array" ref="G75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750" s="3" t="str">
        <f>IF(ch_table[[#This Row],[Subject 1]]&lt;&gt;"House rose", "",SUMIF(ch_table[Day], ch_table[[#This Row],[Day]], ch_table[Duration]))</f>
        <v/>
      </c>
      <c r="I750" s="40">
        <f>SUM(INDEX(ch_table[Duration],1):ch_table[[#This Row],[Duration]])</f>
        <v>17.800000000000015</v>
      </c>
      <c r="J750" s="3" cm="1">
        <f t="array" ref="J7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0" s="3" t="str" cm="1">
        <f t="array" ref="K7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0" s="3" t="str">
        <f>IF(ch_table[[#This Row],[Subject 1]]&lt;&gt;"House rose", "",SUMIF(ch_table[Day], ch_table[[#This Row],[Day]], ch_table[AAT]))</f>
        <v/>
      </c>
      <c r="M750" s="38">
        <f>SUM(INDEX(ch_table[AAT],1):ch_table[[#This Row],[AAT]])</f>
        <v>1.1090277777777775</v>
      </c>
    </row>
    <row r="751" spans="1:13" x14ac:dyDescent="0.25">
      <c r="A751" s="2">
        <v>52</v>
      </c>
      <c r="B751" s="44">
        <v>44461</v>
      </c>
      <c r="C751" s="3">
        <v>0.5</v>
      </c>
      <c r="D751" s="7" t="s">
        <v>44</v>
      </c>
      <c r="E751" s="8" t="s">
        <v>448</v>
      </c>
      <c r="G751" s="3" cm="1">
        <f t="array" ref="G751">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751" s="3" t="str">
        <f>IF(ch_table[[#This Row],[Subject 1]]&lt;&gt;"House rose", "",SUMIF(ch_table[Day], ch_table[[#This Row],[Day]], ch_table[Duration]))</f>
        <v/>
      </c>
      <c r="I751" s="40">
        <f>SUM(INDEX(ch_table[Duration],1):ch_table[[#This Row],[Duration]])</f>
        <v>17.825694444444458</v>
      </c>
      <c r="J751" s="3" cm="1">
        <f t="array" ref="J7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1" s="3" t="str" cm="1">
        <f t="array" ref="K7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1" s="3" t="str">
        <f>IF(ch_table[[#This Row],[Subject 1]]&lt;&gt;"House rose", "",SUMIF(ch_table[Day], ch_table[[#This Row],[Day]], ch_table[AAT]))</f>
        <v/>
      </c>
      <c r="M751" s="38">
        <f>SUM(INDEX(ch_table[AAT],1):ch_table[[#This Row],[AAT]])</f>
        <v>1.1090277777777775</v>
      </c>
    </row>
    <row r="752" spans="1:13" ht="45" x14ac:dyDescent="0.25">
      <c r="A752" s="2">
        <v>52</v>
      </c>
      <c r="B752" s="44">
        <v>44461</v>
      </c>
      <c r="C752" s="3">
        <v>0.52569444444444446</v>
      </c>
      <c r="D752" s="7" t="s">
        <v>27</v>
      </c>
      <c r="E752" s="8" t="s">
        <v>449</v>
      </c>
      <c r="G752" s="3" cm="1">
        <f t="array" ref="G752">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752" s="3" t="str">
        <f>IF(ch_table[[#This Row],[Subject 1]]&lt;&gt;"House rose", "",SUMIF(ch_table[Day], ch_table[[#This Row],[Day]], ch_table[Duration]))</f>
        <v/>
      </c>
      <c r="I752" s="40">
        <f>SUM(INDEX(ch_table[Duration],1):ch_table[[#This Row],[Duration]])</f>
        <v>17.852083333333347</v>
      </c>
      <c r="J752" s="3" cm="1">
        <f t="array" ref="J7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2" s="3" t="str" cm="1">
        <f t="array" ref="K7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2" s="3" t="str">
        <f>IF(ch_table[[#This Row],[Subject 1]]&lt;&gt;"House rose", "",SUMIF(ch_table[Day], ch_table[[#This Row],[Day]], ch_table[AAT]))</f>
        <v/>
      </c>
      <c r="M752" s="38">
        <f>SUM(INDEX(ch_table[AAT],1):ch_table[[#This Row],[AAT]])</f>
        <v>1.1090277777777775</v>
      </c>
    </row>
    <row r="753" spans="1:13" ht="30" x14ac:dyDescent="0.25">
      <c r="A753" s="2">
        <v>52</v>
      </c>
      <c r="B753" s="44">
        <v>44461</v>
      </c>
      <c r="C753" s="3">
        <v>0.55208333333333337</v>
      </c>
      <c r="D753" s="7" t="s">
        <v>29</v>
      </c>
      <c r="E753" s="8" t="s">
        <v>450</v>
      </c>
      <c r="G753" s="3" cm="1">
        <f t="array" ref="G753">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753" s="3" t="str">
        <f>IF(ch_table[[#This Row],[Subject 1]]&lt;&gt;"House rose", "",SUMIF(ch_table[Day], ch_table[[#This Row],[Day]], ch_table[Duration]))</f>
        <v/>
      </c>
      <c r="I753" s="40">
        <f>SUM(INDEX(ch_table[Duration],1):ch_table[[#This Row],[Duration]])</f>
        <v>17.874305555555569</v>
      </c>
      <c r="J753" s="3" cm="1">
        <f t="array" ref="J7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3" s="3" t="str" cm="1">
        <f t="array" ref="K7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3" s="3" t="str">
        <f>IF(ch_table[[#This Row],[Subject 1]]&lt;&gt;"House rose", "",SUMIF(ch_table[Day], ch_table[[#This Row],[Day]], ch_table[AAT]))</f>
        <v/>
      </c>
      <c r="M753" s="38">
        <f>SUM(INDEX(ch_table[AAT],1):ch_table[[#This Row],[AAT]])</f>
        <v>1.1090277777777775</v>
      </c>
    </row>
    <row r="754" spans="1:13" x14ac:dyDescent="0.25">
      <c r="A754" s="2">
        <v>52</v>
      </c>
      <c r="B754" s="44">
        <v>44461</v>
      </c>
      <c r="C754" s="3">
        <v>0.57430555555555551</v>
      </c>
      <c r="D754" s="7" t="s">
        <v>230</v>
      </c>
      <c r="E754" s="8" t="s">
        <v>451</v>
      </c>
      <c r="G754" s="3" cm="1">
        <f t="array" ref="G754">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754" s="3" t="str">
        <f>IF(ch_table[[#This Row],[Subject 1]]&lt;&gt;"House rose", "",SUMIF(ch_table[Day], ch_table[[#This Row],[Day]], ch_table[Duration]))</f>
        <v/>
      </c>
      <c r="I754" s="40">
        <f>SUM(INDEX(ch_table[Duration],1):ch_table[[#This Row],[Duration]])</f>
        <v>17.882638888888902</v>
      </c>
      <c r="J754" s="3" cm="1">
        <f t="array" ref="J7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4" s="3" t="str" cm="1">
        <f t="array" ref="K7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4" s="3" t="str">
        <f>IF(ch_table[[#This Row],[Subject 1]]&lt;&gt;"House rose", "",SUMIF(ch_table[Day], ch_table[[#This Row],[Day]], ch_table[AAT]))</f>
        <v/>
      </c>
      <c r="M754" s="38">
        <f>SUM(INDEX(ch_table[AAT],1):ch_table[[#This Row],[AAT]])</f>
        <v>1.1090277777777775</v>
      </c>
    </row>
    <row r="755" spans="1:13" ht="30" x14ac:dyDescent="0.25">
      <c r="A755" s="2">
        <v>52</v>
      </c>
      <c r="B755" s="44">
        <v>44461</v>
      </c>
      <c r="C755" s="3">
        <v>0.58263888888888882</v>
      </c>
      <c r="D755" s="7" t="s">
        <v>85</v>
      </c>
      <c r="E755" s="8" t="s">
        <v>124</v>
      </c>
      <c r="G755" s="3" cm="1">
        <f t="array" ref="G755">IF(MIN(ROW(ch_table[[Day]:[AAT session total (cum.)]]))+ROWS(ch_table[[Day]:[AAT session total (cum.)]])-1=ROW(),"",IF(ch_table[[#This Row],[Subject 1]]="House rose","", IF(INDEX(ch_table[[#All],[Time]],ROW()+1)="","",(IF(INDEX(ch_table[[#All],[Time]],ROW()+1)&lt;ch_table[[#This Row],[Time]],INDEX(ch_table[[#All],[Time]],ROW()+1)+1,INDEX(ch_table[[#All],[Time]],ROW()+1))-ch_table[[#This Row],[Time]]))))</f>
        <v>5.4861111111111249E-2</v>
      </c>
      <c r="H755" s="3" t="str">
        <f>IF(ch_table[[#This Row],[Subject 1]]&lt;&gt;"House rose", "",SUMIF(ch_table[Day], ch_table[[#This Row],[Day]], ch_table[Duration]))</f>
        <v/>
      </c>
      <c r="I755" s="40">
        <f>SUM(INDEX(ch_table[Duration],1):ch_table[[#This Row],[Duration]])</f>
        <v>17.937500000000014</v>
      </c>
      <c r="J755" s="3" cm="1">
        <f t="array" ref="J7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5" s="3" t="str" cm="1">
        <f t="array" ref="K7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5" s="3" t="str">
        <f>IF(ch_table[[#This Row],[Subject 1]]&lt;&gt;"House rose", "",SUMIF(ch_table[Day], ch_table[[#This Row],[Day]], ch_table[AAT]))</f>
        <v/>
      </c>
      <c r="M755" s="38">
        <f>SUM(INDEX(ch_table[AAT],1):ch_table[[#This Row],[AAT]])</f>
        <v>1.1090277777777775</v>
      </c>
    </row>
    <row r="756" spans="1:13" ht="30" x14ac:dyDescent="0.25">
      <c r="A756" s="2">
        <v>52</v>
      </c>
      <c r="B756" s="44">
        <v>44461</v>
      </c>
      <c r="C756" s="3">
        <v>0.63750000000000007</v>
      </c>
      <c r="D756" s="7" t="s">
        <v>259</v>
      </c>
      <c r="E756" s="8" t="s">
        <v>124</v>
      </c>
      <c r="G756" s="3" cm="1">
        <f t="array" ref="G756">IF(MIN(ROW(ch_table[[Day]:[AAT session total (cum.)]]))+ROWS(ch_table[[Day]:[AAT session total (cum.)]])-1=ROW(),"",IF(ch_table[[#This Row],[Subject 1]]="House rose","", IF(INDEX(ch_table[[#All],[Time]],ROW()+1)="","",(IF(INDEX(ch_table[[#All],[Time]],ROW()+1)&lt;ch_table[[#This Row],[Time]],INDEX(ch_table[[#All],[Time]],ROW()+1)+1,INDEX(ch_table[[#All],[Time]],ROW()+1))-ch_table[[#This Row],[Time]]))))</f>
        <v>3.4722222222220989E-3</v>
      </c>
      <c r="H756" s="3" t="str">
        <f>IF(ch_table[[#This Row],[Subject 1]]&lt;&gt;"House rose", "",SUMIF(ch_table[Day], ch_table[[#This Row],[Day]], ch_table[Duration]))</f>
        <v/>
      </c>
      <c r="I756" s="40">
        <f>SUM(INDEX(ch_table[Duration],1):ch_table[[#This Row],[Duration]])</f>
        <v>17.940972222222236</v>
      </c>
      <c r="J756" s="3" cm="1">
        <f t="array" ref="J7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6" s="3" t="str" cm="1">
        <f t="array" ref="K7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6" s="3" t="str">
        <f>IF(ch_table[[#This Row],[Subject 1]]&lt;&gt;"House rose", "",SUMIF(ch_table[Day], ch_table[[#This Row],[Day]], ch_table[AAT]))</f>
        <v/>
      </c>
      <c r="M756" s="38">
        <f>SUM(INDEX(ch_table[AAT],1):ch_table[[#This Row],[AAT]])</f>
        <v>1.1090277777777775</v>
      </c>
    </row>
    <row r="757" spans="1:13" x14ac:dyDescent="0.25">
      <c r="A757" s="2">
        <v>52</v>
      </c>
      <c r="B757" s="44">
        <v>44461</v>
      </c>
      <c r="C757" s="3">
        <v>0.64097222222222217</v>
      </c>
      <c r="D757" s="7" t="s">
        <v>123</v>
      </c>
      <c r="E757" s="8" t="s">
        <v>452</v>
      </c>
      <c r="F757" s="8" t="s">
        <v>304</v>
      </c>
      <c r="G757" s="3" cm="1">
        <f t="array" ref="G757">IF(MIN(ROW(ch_table[[Day]:[AAT session total (cum.)]]))+ROWS(ch_table[[Day]:[AAT session total (cum.)]])-1=ROW(),"",IF(ch_table[[#This Row],[Subject 1]]="House rose","", IF(INDEX(ch_table[[#All],[Time]],ROW()+1)="","",(IF(INDEX(ch_table[[#All],[Time]],ROW()+1)&lt;ch_table[[#This Row],[Time]],INDEX(ch_table[[#All],[Time]],ROW()+1)+1,INDEX(ch_table[[#All],[Time]],ROW()+1))-ch_table[[#This Row],[Time]]))))</f>
        <v>0.12847222222222221</v>
      </c>
      <c r="H757" s="3" t="str">
        <f>IF(ch_table[[#This Row],[Subject 1]]&lt;&gt;"House rose", "",SUMIF(ch_table[Day], ch_table[[#This Row],[Day]], ch_table[Duration]))</f>
        <v/>
      </c>
      <c r="I757" s="40">
        <f>SUM(INDEX(ch_table[Duration],1):ch_table[[#This Row],[Duration]])</f>
        <v>18.069444444444457</v>
      </c>
      <c r="J757" s="3" cm="1">
        <f t="array" ref="J7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7" s="3" t="str" cm="1">
        <f t="array" ref="K7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7" s="3" t="str">
        <f>IF(ch_table[[#This Row],[Subject 1]]&lt;&gt;"House rose", "",SUMIF(ch_table[Day], ch_table[[#This Row],[Day]], ch_table[AAT]))</f>
        <v/>
      </c>
      <c r="M757" s="38">
        <f>SUM(INDEX(ch_table[AAT],1):ch_table[[#This Row],[AAT]])</f>
        <v>1.1090277777777775</v>
      </c>
    </row>
    <row r="758" spans="1:13" x14ac:dyDescent="0.25">
      <c r="A758" s="2">
        <v>52</v>
      </c>
      <c r="B758" s="44">
        <v>44461</v>
      </c>
      <c r="C758" s="3">
        <v>0.76944444444444438</v>
      </c>
      <c r="D758" s="7" t="s">
        <v>21</v>
      </c>
      <c r="E758" s="8" t="s">
        <v>453</v>
      </c>
      <c r="G758" s="3" cm="1">
        <f t="array" ref="G758">IF(MIN(ROW(ch_table[[Day]:[AAT session total (cum.)]]))+ROWS(ch_table[[Day]:[AAT session total (cum.)]])-1=ROW(),"",IF(ch_table[[#This Row],[Subject 1]]="House rose","", IF(INDEX(ch_table[[#All],[Time]],ROW()+1)="","",(IF(INDEX(ch_table[[#All],[Time]],ROW()+1)&lt;ch_table[[#This Row],[Time]],INDEX(ch_table[[#All],[Time]],ROW()+1)+1,INDEX(ch_table[[#All],[Time]],ROW()+1))-ch_table[[#This Row],[Time]]))))</f>
        <v>1.8750000000000155E-2</v>
      </c>
      <c r="H758" s="3" t="str">
        <f>IF(ch_table[[#This Row],[Subject 1]]&lt;&gt;"House rose", "",SUMIF(ch_table[Day], ch_table[[#This Row],[Day]], ch_table[Duration]))</f>
        <v/>
      </c>
      <c r="I758" s="40">
        <f>SUM(INDEX(ch_table[Duration],1):ch_table[[#This Row],[Duration]])</f>
        <v>18.088194444444458</v>
      </c>
      <c r="J758" s="3" cm="1">
        <f t="array" ref="J7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8" s="3" t="str" cm="1">
        <f t="array" ref="K7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8" s="3" t="str">
        <f>IF(ch_table[[#This Row],[Subject 1]]&lt;&gt;"House rose", "",SUMIF(ch_table[Day], ch_table[[#This Row],[Day]], ch_table[AAT]))</f>
        <v/>
      </c>
      <c r="M758" s="38">
        <f>SUM(INDEX(ch_table[AAT],1):ch_table[[#This Row],[AAT]])</f>
        <v>1.1090277777777775</v>
      </c>
    </row>
    <row r="759" spans="1:13" x14ac:dyDescent="0.25">
      <c r="A759" s="2">
        <v>52</v>
      </c>
      <c r="B759" s="44">
        <v>44461</v>
      </c>
      <c r="C759" s="3">
        <v>0.78819444444444453</v>
      </c>
      <c r="D759" s="7" t="s">
        <v>23</v>
      </c>
      <c r="G759" s="3" t="str" cm="1">
        <f t="array" ref="G759">IF(MIN(ROW(ch_table[[Day]:[AAT session total (cum.)]]))+ROWS(ch_table[[Day]:[AAT session total (cum.)]])-1=ROW(),"",IF(ch_table[[#This Row],[Subject 1]]="House rose","", IF(INDEX(ch_table[[#All],[Time]],ROW()+1)="","",(IF(INDEX(ch_table[[#All],[Time]],ROW()+1)&lt;ch_table[[#This Row],[Time]],INDEX(ch_table[[#All],[Time]],ROW()+1)+1,INDEX(ch_table[[#All],[Time]],ROW()+1))-ch_table[[#This Row],[Time]]))))</f>
        <v/>
      </c>
      <c r="H759" s="3">
        <f>IF(ch_table[[#This Row],[Subject 1]]&lt;&gt;"House rose", "",SUMIF(ch_table[Day], ch_table[[#This Row],[Day]], ch_table[Duration]))</f>
        <v>0.30902777777777785</v>
      </c>
      <c r="I759" s="40">
        <f>SUM(INDEX(ch_table[Duration],1):ch_table[[#This Row],[Duration]])</f>
        <v>18.088194444444458</v>
      </c>
      <c r="J759" s="3" cm="1">
        <f t="array" ref="J7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59" s="3" t="str" cm="1">
        <f t="array" ref="K7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59" s="3">
        <f>IF(ch_table[[#This Row],[Subject 1]]&lt;&gt;"House rose", "",SUMIF(ch_table[Day], ch_table[[#This Row],[Day]], ch_table[AAT]))</f>
        <v>0</v>
      </c>
      <c r="M759" s="38">
        <f>SUM(INDEX(ch_table[AAT],1):ch_table[[#This Row],[AAT]])</f>
        <v>1.1090277777777775</v>
      </c>
    </row>
    <row r="760" spans="1:13" x14ac:dyDescent="0.25">
      <c r="A760" s="2">
        <v>53</v>
      </c>
      <c r="B760" s="44">
        <v>44462</v>
      </c>
      <c r="C760" s="3">
        <v>0.39583333333333331</v>
      </c>
      <c r="D760" s="7" t="s">
        <v>24</v>
      </c>
      <c r="G760" s="3" cm="1">
        <f t="array" ref="G760">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760" s="3" t="str">
        <f>IF(ch_table[[#This Row],[Subject 1]]&lt;&gt;"House rose", "",SUMIF(ch_table[Day], ch_table[[#This Row],[Day]], ch_table[Duration]))</f>
        <v/>
      </c>
      <c r="I760" s="40">
        <f>SUM(INDEX(ch_table[Duration],1):ch_table[[#This Row],[Duration]])</f>
        <v>18.090277777777793</v>
      </c>
      <c r="J760" s="3" cm="1">
        <f t="array" ref="J7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0" s="3" t="str" cm="1">
        <f t="array" ref="K7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0" s="3" t="str">
        <f>IF(ch_table[[#This Row],[Subject 1]]&lt;&gt;"House rose", "",SUMIF(ch_table[Day], ch_table[[#This Row],[Day]], ch_table[AAT]))</f>
        <v/>
      </c>
      <c r="M760" s="38">
        <f>SUM(INDEX(ch_table[AAT],1):ch_table[[#This Row],[AAT]])</f>
        <v>1.1090277777777775</v>
      </c>
    </row>
    <row r="761" spans="1:13" x14ac:dyDescent="0.25">
      <c r="A761" s="2">
        <v>53</v>
      </c>
      <c r="B761" s="44">
        <v>44462</v>
      </c>
      <c r="C761" s="3">
        <v>0.3979166666666667</v>
      </c>
      <c r="D761" s="7" t="s">
        <v>44</v>
      </c>
      <c r="E761" s="8" t="s">
        <v>454</v>
      </c>
      <c r="G761" s="3" cm="1">
        <f t="array" ref="G761">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761" s="3" t="str">
        <f>IF(ch_table[[#This Row],[Subject 1]]&lt;&gt;"House rose", "",SUMIF(ch_table[Day], ch_table[[#This Row],[Day]], ch_table[Duration]))</f>
        <v/>
      </c>
      <c r="I761" s="40">
        <f>SUM(INDEX(ch_table[Duration],1):ch_table[[#This Row],[Duration]])</f>
        <v>18.122222222222238</v>
      </c>
      <c r="J761" s="3" cm="1">
        <f t="array" ref="J7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1" s="3" t="str" cm="1">
        <f t="array" ref="K7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1" s="3" t="str">
        <f>IF(ch_table[[#This Row],[Subject 1]]&lt;&gt;"House rose", "",SUMIF(ch_table[Day], ch_table[[#This Row],[Day]], ch_table[AAT]))</f>
        <v/>
      </c>
      <c r="M761" s="38">
        <f>SUM(INDEX(ch_table[AAT],1):ch_table[[#This Row],[AAT]])</f>
        <v>1.1090277777777775</v>
      </c>
    </row>
    <row r="762" spans="1:13" x14ac:dyDescent="0.25">
      <c r="A762" s="2">
        <v>53</v>
      </c>
      <c r="B762" s="44">
        <v>44462</v>
      </c>
      <c r="C762" s="3">
        <v>0.42986111111111108</v>
      </c>
      <c r="D762" s="7" t="s">
        <v>53</v>
      </c>
      <c r="E762" s="8" t="s">
        <v>454</v>
      </c>
      <c r="G762" s="3" cm="1">
        <f t="array" ref="G762">IF(MIN(ROW(ch_table[[Day]:[AAT session total (cum.)]]))+ROWS(ch_table[[Day]:[AAT session total (cum.)]])-1=ROW(),"",IF(ch_table[[#This Row],[Subject 1]]="House rose","", IF(INDEX(ch_table[[#All],[Time]],ROW()+1)="","",(IF(INDEX(ch_table[[#All],[Time]],ROW()+1)&lt;ch_table[[#This Row],[Time]],INDEX(ch_table[[#All],[Time]],ROW()+1)+1,INDEX(ch_table[[#All],[Time]],ROW()+1))-ch_table[[#This Row],[Time]]))))</f>
        <v>9.0277777777778012E-3</v>
      </c>
      <c r="H762" s="3" t="str">
        <f>IF(ch_table[[#This Row],[Subject 1]]&lt;&gt;"House rose", "",SUMIF(ch_table[Day], ch_table[[#This Row],[Day]], ch_table[Duration]))</f>
        <v/>
      </c>
      <c r="I762" s="40">
        <f>SUM(INDEX(ch_table[Duration],1):ch_table[[#This Row],[Duration]])</f>
        <v>18.131250000000016</v>
      </c>
      <c r="J762" s="3" cm="1">
        <f t="array" ref="J7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2" s="3" t="str" cm="1">
        <f t="array" ref="K7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2" s="3" t="str">
        <f>IF(ch_table[[#This Row],[Subject 1]]&lt;&gt;"House rose", "",SUMIF(ch_table[Day], ch_table[[#This Row],[Day]], ch_table[AAT]))</f>
        <v/>
      </c>
      <c r="M762" s="38">
        <f>SUM(INDEX(ch_table[AAT],1):ch_table[[#This Row],[AAT]])</f>
        <v>1.1090277777777775</v>
      </c>
    </row>
    <row r="763" spans="1:13" ht="45" x14ac:dyDescent="0.25">
      <c r="A763" s="2">
        <v>53</v>
      </c>
      <c r="B763" s="44">
        <v>44462</v>
      </c>
      <c r="C763" s="3">
        <v>0.43888888888888888</v>
      </c>
      <c r="D763" s="7" t="s">
        <v>27</v>
      </c>
      <c r="E763" s="8" t="s">
        <v>455</v>
      </c>
      <c r="G763" s="3" cm="1">
        <f t="array" ref="G763">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763" s="3" t="str">
        <f>IF(ch_table[[#This Row],[Subject 1]]&lt;&gt;"House rose", "",SUMIF(ch_table[Day], ch_table[[#This Row],[Day]], ch_table[Duration]))</f>
        <v/>
      </c>
      <c r="I763" s="40">
        <f>SUM(INDEX(ch_table[Duration],1):ch_table[[#This Row],[Duration]])</f>
        <v>18.154166666666683</v>
      </c>
      <c r="J763" s="3" cm="1">
        <f t="array" ref="J7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3" s="3" t="str" cm="1">
        <f t="array" ref="K7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3" s="3" t="str">
        <f>IF(ch_table[[#This Row],[Subject 1]]&lt;&gt;"House rose", "",SUMIF(ch_table[Day], ch_table[[#This Row],[Day]], ch_table[AAT]))</f>
        <v/>
      </c>
      <c r="M763" s="38">
        <f>SUM(INDEX(ch_table[AAT],1):ch_table[[#This Row],[AAT]])</f>
        <v>1.1090277777777775</v>
      </c>
    </row>
    <row r="764" spans="1:13" ht="60" x14ac:dyDescent="0.25">
      <c r="A764" s="2">
        <v>53</v>
      </c>
      <c r="B764" s="44">
        <v>44462</v>
      </c>
      <c r="C764" s="3">
        <v>0.46180555555555558</v>
      </c>
      <c r="D764" s="7" t="s">
        <v>27</v>
      </c>
      <c r="E764" s="8" t="s">
        <v>456</v>
      </c>
      <c r="G764" s="3" cm="1">
        <f t="array" ref="G764">IF(MIN(ROW(ch_table[[Day]:[AAT session total (cum.)]]))+ROWS(ch_table[[Day]:[AAT session total (cum.)]])-1=ROW(),"",IF(ch_table[[#This Row],[Subject 1]]="House rose","", IF(INDEX(ch_table[[#All],[Time]],ROW()+1)="","",(IF(INDEX(ch_table[[#All],[Time]],ROW()+1)&lt;ch_table[[#This Row],[Time]],INDEX(ch_table[[#All],[Time]],ROW()+1)+1,INDEX(ch_table[[#All],[Time]],ROW()+1))-ch_table[[#This Row],[Time]]))))</f>
        <v>2.4999999999999967E-2</v>
      </c>
      <c r="H764" s="3" t="str">
        <f>IF(ch_table[[#This Row],[Subject 1]]&lt;&gt;"House rose", "",SUMIF(ch_table[Day], ch_table[[#This Row],[Day]], ch_table[Duration]))</f>
        <v/>
      </c>
      <c r="I764" s="40">
        <f>SUM(INDEX(ch_table[Duration],1):ch_table[[#This Row],[Duration]])</f>
        <v>18.179166666666681</v>
      </c>
      <c r="J764" s="3" cm="1">
        <f t="array" ref="J7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4" s="3" t="str" cm="1">
        <f t="array" ref="K7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4" s="3" t="str">
        <f>IF(ch_table[[#This Row],[Subject 1]]&lt;&gt;"House rose", "",SUMIF(ch_table[Day], ch_table[[#This Row],[Day]], ch_table[AAT]))</f>
        <v/>
      </c>
      <c r="M764" s="38">
        <f>SUM(INDEX(ch_table[AAT],1):ch_table[[#This Row],[AAT]])</f>
        <v>1.1090277777777775</v>
      </c>
    </row>
    <row r="765" spans="1:13" x14ac:dyDescent="0.25">
      <c r="A765" s="2">
        <v>53</v>
      </c>
      <c r="B765" s="44">
        <v>44462</v>
      </c>
      <c r="C765" s="3">
        <v>0.48680555555555555</v>
      </c>
      <c r="D765" s="7" t="s">
        <v>35</v>
      </c>
      <c r="E765" s="8" t="s">
        <v>380</v>
      </c>
      <c r="G765" s="3" cm="1">
        <f t="array" ref="G765">IF(MIN(ROW(ch_table[[Day]:[AAT session total (cum.)]]))+ROWS(ch_table[[Day]:[AAT session total (cum.)]])-1=ROW(),"",IF(ch_table[[#This Row],[Subject 1]]="House rose","", IF(INDEX(ch_table[[#All],[Time]],ROW()+1)="","",(IF(INDEX(ch_table[[#All],[Time]],ROW()+1)&lt;ch_table[[#This Row],[Time]],INDEX(ch_table[[#All],[Time]],ROW()+1)+1,INDEX(ch_table[[#All],[Time]],ROW()+1))-ch_table[[#This Row],[Time]]))))</f>
        <v>4.8611111111111105E-2</v>
      </c>
      <c r="H765" s="3" t="str">
        <f>IF(ch_table[[#This Row],[Subject 1]]&lt;&gt;"House rose", "",SUMIF(ch_table[Day], ch_table[[#This Row],[Day]], ch_table[Duration]))</f>
        <v/>
      </c>
      <c r="I765" s="40">
        <f>SUM(INDEX(ch_table[Duration],1):ch_table[[#This Row],[Duration]])</f>
        <v>18.227777777777792</v>
      </c>
      <c r="J765" s="3" cm="1">
        <f t="array" ref="J7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5" s="3" t="str" cm="1">
        <f t="array" ref="K7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5" s="3" t="str">
        <f>IF(ch_table[[#This Row],[Subject 1]]&lt;&gt;"House rose", "",SUMIF(ch_table[Day], ch_table[[#This Row],[Day]], ch_table[AAT]))</f>
        <v/>
      </c>
      <c r="M765" s="38">
        <f>SUM(INDEX(ch_table[AAT],1):ch_table[[#This Row],[AAT]])</f>
        <v>1.1090277777777775</v>
      </c>
    </row>
    <row r="766" spans="1:13" x14ac:dyDescent="0.25">
      <c r="A766" s="2">
        <v>53</v>
      </c>
      <c r="B766" s="44">
        <v>44462</v>
      </c>
      <c r="C766" s="3">
        <v>0.53541666666666665</v>
      </c>
      <c r="D766" s="7" t="s">
        <v>187</v>
      </c>
      <c r="E766" s="8" t="s">
        <v>457</v>
      </c>
      <c r="F766" s="8" t="s">
        <v>189</v>
      </c>
      <c r="G766" s="3" cm="1">
        <f t="array" ref="G766">IF(MIN(ROW(ch_table[[Day]:[AAT session total (cum.)]]))+ROWS(ch_table[[Day]:[AAT session total (cum.)]])-1=ROW(),"",IF(ch_table[[#This Row],[Subject 1]]="House rose","", IF(INDEX(ch_table[[#All],[Time]],ROW()+1)="","",(IF(INDEX(ch_table[[#All],[Time]],ROW()+1)&lt;ch_table[[#This Row],[Time]],INDEX(ch_table[[#All],[Time]],ROW()+1)+1,INDEX(ch_table[[#All],[Time]],ROW()+1))-ch_table[[#This Row],[Time]]))))</f>
        <v>8.6111111111111138E-2</v>
      </c>
      <c r="H766" s="3" t="str">
        <f>IF(ch_table[[#This Row],[Subject 1]]&lt;&gt;"House rose", "",SUMIF(ch_table[Day], ch_table[[#This Row],[Day]], ch_table[Duration]))</f>
        <v/>
      </c>
      <c r="I766" s="40">
        <f>SUM(INDEX(ch_table[Duration],1):ch_table[[#This Row],[Duration]])</f>
        <v>18.313888888888904</v>
      </c>
      <c r="J766" s="3" cm="1">
        <f t="array" ref="J7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6" s="3" t="str" cm="1">
        <f t="array" ref="K7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6" s="3" t="str">
        <f>IF(ch_table[[#This Row],[Subject 1]]&lt;&gt;"House rose", "",SUMIF(ch_table[Day], ch_table[[#This Row],[Day]], ch_table[AAT]))</f>
        <v/>
      </c>
      <c r="M766" s="38">
        <f>SUM(INDEX(ch_table[AAT],1):ch_table[[#This Row],[AAT]])</f>
        <v>1.1090277777777775</v>
      </c>
    </row>
    <row r="767" spans="1:13" x14ac:dyDescent="0.25">
      <c r="A767" s="2">
        <v>53</v>
      </c>
      <c r="B767" s="44">
        <v>44462</v>
      </c>
      <c r="C767" s="3">
        <v>0.62152777777777779</v>
      </c>
      <c r="D767" s="7" t="s">
        <v>187</v>
      </c>
      <c r="E767" s="8" t="s">
        <v>458</v>
      </c>
      <c r="F767" s="8" t="s">
        <v>189</v>
      </c>
      <c r="G767" s="3" cm="1">
        <f t="array" ref="G767">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767" s="3" t="str">
        <f>IF(ch_table[[#This Row],[Subject 1]]&lt;&gt;"House rose", "",SUMIF(ch_table[Day], ch_table[[#This Row],[Day]], ch_table[Duration]))</f>
        <v/>
      </c>
      <c r="I767" s="40">
        <f>SUM(INDEX(ch_table[Duration],1):ch_table[[#This Row],[Duration]])</f>
        <v>18.355555555555572</v>
      </c>
      <c r="J767" s="3" cm="1">
        <f t="array" ref="J7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7" s="3" t="str" cm="1">
        <f t="array" ref="K7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7" s="3" t="str">
        <f>IF(ch_table[[#This Row],[Subject 1]]&lt;&gt;"House rose", "",SUMIF(ch_table[Day], ch_table[[#This Row],[Day]], ch_table[AAT]))</f>
        <v/>
      </c>
      <c r="M767" s="38">
        <f>SUM(INDEX(ch_table[AAT],1):ch_table[[#This Row],[AAT]])</f>
        <v>1.1090277777777775</v>
      </c>
    </row>
    <row r="768" spans="1:13" x14ac:dyDescent="0.25">
      <c r="A768" s="2">
        <v>53</v>
      </c>
      <c r="B768" s="44">
        <v>44462</v>
      </c>
      <c r="C768" s="3">
        <v>0.66319444444444442</v>
      </c>
      <c r="D768" s="7" t="s">
        <v>133</v>
      </c>
      <c r="E768" s="8" t="s">
        <v>459</v>
      </c>
      <c r="G768" s="3" cm="1">
        <f t="array" ref="G76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68" s="3" t="str">
        <f>IF(ch_table[[#This Row],[Subject 1]]&lt;&gt;"House rose", "",SUMIF(ch_table[Day], ch_table[[#This Row],[Day]], ch_table[Duration]))</f>
        <v/>
      </c>
      <c r="I768" s="40">
        <f>SUM(INDEX(ch_table[Duration],1):ch_table[[#This Row],[Duration]])</f>
        <v>18.356250000000017</v>
      </c>
      <c r="J768" s="3" cm="1">
        <f t="array" ref="J7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8" s="3" t="str" cm="1">
        <f t="array" ref="K7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68" s="3" t="str">
        <f>IF(ch_table[[#This Row],[Subject 1]]&lt;&gt;"House rose", "",SUMIF(ch_table[Day], ch_table[[#This Row],[Day]], ch_table[AAT]))</f>
        <v/>
      </c>
      <c r="M768" s="38">
        <f>SUM(INDEX(ch_table[AAT],1):ch_table[[#This Row],[AAT]])</f>
        <v>1.1090277777777775</v>
      </c>
    </row>
    <row r="769" spans="1:13" x14ac:dyDescent="0.25">
      <c r="A769" s="2">
        <v>53</v>
      </c>
      <c r="B769" s="44">
        <v>44462</v>
      </c>
      <c r="C769" s="3">
        <v>0.66388888888888886</v>
      </c>
      <c r="D769" s="7" t="s">
        <v>187</v>
      </c>
      <c r="E769" s="8" t="s">
        <v>458</v>
      </c>
      <c r="F769" s="8" t="s">
        <v>189</v>
      </c>
      <c r="G769" s="3" cm="1">
        <f t="array" ref="G769">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769" s="3" t="str">
        <f>IF(ch_table[[#This Row],[Subject 1]]&lt;&gt;"House rose", "",SUMIF(ch_table[Day], ch_table[[#This Row],[Day]], ch_table[Duration]))</f>
        <v/>
      </c>
      <c r="I769" s="40">
        <f>SUM(INDEX(ch_table[Duration],1):ch_table[[#This Row],[Duration]])</f>
        <v>18.401388888888906</v>
      </c>
      <c r="J769" s="3" cm="1">
        <f t="array" ref="J7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69" s="3" cm="1">
        <f t="array" ref="K7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769" s="3" t="str">
        <f>IF(ch_table[[#This Row],[Subject 1]]&lt;&gt;"House rose", "",SUMIF(ch_table[Day], ch_table[[#This Row],[Day]], ch_table[AAT]))</f>
        <v/>
      </c>
      <c r="M769" s="38">
        <f>SUM(INDEX(ch_table[AAT],1):ch_table[[#This Row],[AAT]])</f>
        <v>1.1097222222222218</v>
      </c>
    </row>
    <row r="770" spans="1:13" x14ac:dyDescent="0.25">
      <c r="A770" s="2">
        <v>53</v>
      </c>
      <c r="B770" s="44">
        <v>44462</v>
      </c>
      <c r="C770" s="3">
        <v>0.7090277777777777</v>
      </c>
      <c r="D770" s="7" t="s">
        <v>21</v>
      </c>
      <c r="E770" s="8" t="s">
        <v>460</v>
      </c>
      <c r="G770" s="3" cm="1">
        <f t="array" ref="G770">IF(MIN(ROW(ch_table[[Day]:[AAT session total (cum.)]]))+ROWS(ch_table[[Day]:[AAT session total (cum.)]])-1=ROW(),"",IF(ch_table[[#This Row],[Subject 1]]="House rose","", IF(INDEX(ch_table[[#All],[Time]],ROW()+1)="","",(IF(INDEX(ch_table[[#All],[Time]],ROW()+1)&lt;ch_table[[#This Row],[Time]],INDEX(ch_table[[#All],[Time]],ROW()+1)+1,INDEX(ch_table[[#All],[Time]],ROW()+1))-ch_table[[#This Row],[Time]]))))</f>
        <v>1.9444444444444597E-2</v>
      </c>
      <c r="H770" s="3" t="str">
        <f>IF(ch_table[[#This Row],[Subject 1]]&lt;&gt;"House rose", "",SUMIF(ch_table[Day], ch_table[[#This Row],[Day]], ch_table[Duration]))</f>
        <v/>
      </c>
      <c r="I770" s="40">
        <f>SUM(INDEX(ch_table[Duration],1):ch_table[[#This Row],[Duration]])</f>
        <v>18.420833333333352</v>
      </c>
      <c r="J770" s="3" cm="1">
        <f t="array" ref="J7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70" s="3" cm="1">
        <f t="array" ref="K7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1.9444444444444597E-2</v>
      </c>
      <c r="L770" s="3" t="str">
        <f>IF(ch_table[[#This Row],[Subject 1]]&lt;&gt;"House rose", "",SUMIF(ch_table[Day], ch_table[[#This Row],[Day]], ch_table[AAT]))</f>
        <v/>
      </c>
      <c r="M770" s="38">
        <f>SUM(INDEX(ch_table[AAT],1):ch_table[[#This Row],[AAT]])</f>
        <v>1.1291666666666664</v>
      </c>
    </row>
    <row r="771" spans="1:13" x14ac:dyDescent="0.25">
      <c r="A771" s="2">
        <v>53</v>
      </c>
      <c r="B771" s="44">
        <v>44462</v>
      </c>
      <c r="C771" s="3">
        <v>0.7284722222222223</v>
      </c>
      <c r="D771" s="7" t="s">
        <v>23</v>
      </c>
      <c r="G771" s="3" t="str" cm="1">
        <f t="array" ref="G771">IF(MIN(ROW(ch_table[[Day]:[AAT session total (cum.)]]))+ROWS(ch_table[[Day]:[AAT session total (cum.)]])-1=ROW(),"",IF(ch_table[[#This Row],[Subject 1]]="House rose","", IF(INDEX(ch_table[[#All],[Time]],ROW()+1)="","",(IF(INDEX(ch_table[[#All],[Time]],ROW()+1)&lt;ch_table[[#This Row],[Time]],INDEX(ch_table[[#All],[Time]],ROW()+1)+1,INDEX(ch_table[[#All],[Time]],ROW()+1))-ch_table[[#This Row],[Time]]))))</f>
        <v/>
      </c>
      <c r="H771" s="3">
        <f>IF(ch_table[[#This Row],[Subject 1]]&lt;&gt;"House rose", "",SUMIF(ch_table[Day], ch_table[[#This Row],[Day]], ch_table[Duration]))</f>
        <v>0.33263888888888898</v>
      </c>
      <c r="I771" s="40">
        <f>SUM(INDEX(ch_table[Duration],1):ch_table[[#This Row],[Duration]])</f>
        <v>18.420833333333352</v>
      </c>
      <c r="J771" s="3" cm="1">
        <f t="array" ref="J7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771" s="3" t="str" cm="1">
        <f t="array" ref="K7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1" s="3">
        <f>IF(ch_table[[#This Row],[Subject 1]]&lt;&gt;"House rose", "",SUMIF(ch_table[Day], ch_table[[#This Row],[Day]], ch_table[AAT]))</f>
        <v>2.0138888888888928E-2</v>
      </c>
      <c r="M771" s="38">
        <f>SUM(INDEX(ch_table[AAT],1):ch_table[[#This Row],[AAT]])</f>
        <v>1.1291666666666664</v>
      </c>
    </row>
    <row r="772" spans="1:13" x14ac:dyDescent="0.25">
      <c r="A772" s="2">
        <v>54</v>
      </c>
      <c r="B772" s="44">
        <v>44487</v>
      </c>
      <c r="C772" s="3">
        <v>0.60416666666666663</v>
      </c>
      <c r="D772" s="7" t="s">
        <v>24</v>
      </c>
      <c r="G772" s="3" cm="1">
        <f t="array" ref="G772">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772" s="3" t="str">
        <f>IF(ch_table[[#This Row],[Subject 1]]&lt;&gt;"House rose", "",SUMIF(ch_table[Day], ch_table[[#This Row],[Day]], ch_table[Duration]))</f>
        <v/>
      </c>
      <c r="I772" s="40">
        <f>SUM(INDEX(ch_table[Duration],1):ch_table[[#This Row],[Duration]])</f>
        <v>18.422916666666687</v>
      </c>
      <c r="J772" s="3" cm="1">
        <f t="array" ref="J7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2" s="3" t="str" cm="1">
        <f t="array" ref="K7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2" s="3" t="str">
        <f>IF(ch_table[[#This Row],[Subject 1]]&lt;&gt;"House rose", "",SUMIF(ch_table[Day], ch_table[[#This Row],[Day]], ch_table[AAT]))</f>
        <v/>
      </c>
      <c r="M772" s="38">
        <f>SUM(INDEX(ch_table[AAT],1):ch_table[[#This Row],[AAT]])</f>
        <v>1.1291666666666664</v>
      </c>
    </row>
    <row r="773" spans="1:13" x14ac:dyDescent="0.25">
      <c r="A773" s="2">
        <v>54</v>
      </c>
      <c r="B773" s="44">
        <v>44487</v>
      </c>
      <c r="C773" s="3">
        <v>0.60625000000000007</v>
      </c>
      <c r="D773" s="7" t="s">
        <v>17</v>
      </c>
      <c r="E773" s="8" t="s">
        <v>461</v>
      </c>
      <c r="F773" s="8" t="s">
        <v>15</v>
      </c>
      <c r="G773" s="3" cm="1">
        <f t="array" ref="G773">IF(MIN(ROW(ch_table[[Day]:[AAT session total (cum.)]]))+ROWS(ch_table[[Day]:[AAT session total (cum.)]])-1=ROW(),"",IF(ch_table[[#This Row],[Subject 1]]="House rose","", IF(INDEX(ch_table[[#All],[Time]],ROW()+1)="","",(IF(INDEX(ch_table[[#All],[Time]],ROW()+1)&lt;ch_table[[#This Row],[Time]],INDEX(ch_table[[#All],[Time]],ROW()+1)+1,INDEX(ch_table[[#All],[Time]],ROW()+1))-ch_table[[#This Row],[Time]]))))</f>
        <v>3.4722222222220989E-3</v>
      </c>
      <c r="H773" s="3" t="str">
        <f>IF(ch_table[[#This Row],[Subject 1]]&lt;&gt;"House rose", "",SUMIF(ch_table[Day], ch_table[[#This Row],[Day]], ch_table[Duration]))</f>
        <v/>
      </c>
      <c r="I773" s="40">
        <f>SUM(INDEX(ch_table[Duration],1):ch_table[[#This Row],[Duration]])</f>
        <v>18.426388888888908</v>
      </c>
      <c r="J773" s="3" cm="1">
        <f t="array" ref="J7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3" s="3" t="str" cm="1">
        <f t="array" ref="K7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3" s="3" t="str">
        <f>IF(ch_table[[#This Row],[Subject 1]]&lt;&gt;"House rose", "",SUMIF(ch_table[Day], ch_table[[#This Row],[Day]], ch_table[AAT]))</f>
        <v/>
      </c>
      <c r="M773" s="38">
        <f>SUM(INDEX(ch_table[AAT],1):ch_table[[#This Row],[AAT]])</f>
        <v>1.1291666666666664</v>
      </c>
    </row>
    <row r="774" spans="1:13" x14ac:dyDescent="0.25">
      <c r="A774" s="2">
        <v>54</v>
      </c>
      <c r="B774" s="44">
        <v>44487</v>
      </c>
      <c r="C774" s="3">
        <v>0.60972222222222217</v>
      </c>
      <c r="D774" s="7" t="s">
        <v>44</v>
      </c>
      <c r="E774" s="8" t="s">
        <v>107</v>
      </c>
      <c r="G774" s="3" cm="1">
        <f t="array" ref="G774">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774" s="3" t="str">
        <f>IF(ch_table[[#This Row],[Subject 1]]&lt;&gt;"House rose", "",SUMIF(ch_table[Day], ch_table[[#This Row],[Day]], ch_table[Duration]))</f>
        <v/>
      </c>
      <c r="I774" s="40">
        <f>SUM(INDEX(ch_table[Duration],1):ch_table[[#This Row],[Duration]])</f>
        <v>18.453472222222242</v>
      </c>
      <c r="J774" s="3" cm="1">
        <f t="array" ref="J7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4" s="3" t="str" cm="1">
        <f t="array" ref="K7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4" s="3" t="str">
        <f>IF(ch_table[[#This Row],[Subject 1]]&lt;&gt;"House rose", "",SUMIF(ch_table[Day], ch_table[[#This Row],[Day]], ch_table[AAT]))</f>
        <v/>
      </c>
      <c r="M774" s="38">
        <f>SUM(INDEX(ch_table[AAT],1):ch_table[[#This Row],[AAT]])</f>
        <v>1.1291666666666664</v>
      </c>
    </row>
    <row r="775" spans="1:13" x14ac:dyDescent="0.25">
      <c r="A775" s="2">
        <v>54</v>
      </c>
      <c r="B775" s="44">
        <v>44487</v>
      </c>
      <c r="C775" s="3">
        <v>0.63680555555555551</v>
      </c>
      <c r="D775" s="7" t="s">
        <v>53</v>
      </c>
      <c r="E775" s="8" t="s">
        <v>107</v>
      </c>
      <c r="G775" s="3" cm="1">
        <f t="array" ref="G775">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775" s="3" t="str">
        <f>IF(ch_table[[#This Row],[Subject 1]]&lt;&gt;"House rose", "",SUMIF(ch_table[Day], ch_table[[#This Row],[Day]], ch_table[Duration]))</f>
        <v/>
      </c>
      <c r="I775" s="40">
        <f>SUM(INDEX(ch_table[Duration],1):ch_table[[#This Row],[Duration]])</f>
        <v>18.464583333333355</v>
      </c>
      <c r="J775" s="3" cm="1">
        <f t="array" ref="J7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5" s="3" t="str" cm="1">
        <f t="array" ref="K7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5" s="3" t="str">
        <f>IF(ch_table[[#This Row],[Subject 1]]&lt;&gt;"House rose", "",SUMIF(ch_table[Day], ch_table[[#This Row],[Day]], ch_table[AAT]))</f>
        <v/>
      </c>
      <c r="M775" s="38">
        <f>SUM(INDEX(ch_table[AAT],1):ch_table[[#This Row],[AAT]])</f>
        <v>1.1291666666666664</v>
      </c>
    </row>
    <row r="776" spans="1:13" x14ac:dyDescent="0.25">
      <c r="A776" s="2">
        <v>54</v>
      </c>
      <c r="B776" s="44">
        <v>44487</v>
      </c>
      <c r="C776" s="3">
        <v>0.6479166666666667</v>
      </c>
      <c r="D776" s="7" t="s">
        <v>21</v>
      </c>
      <c r="E776" s="8" t="s">
        <v>462</v>
      </c>
      <c r="G776" s="3" cm="1">
        <f t="array" ref="G776">IF(MIN(ROW(ch_table[[Day]:[AAT session total (cum.)]]))+ROWS(ch_table[[Day]:[AAT session total (cum.)]])-1=ROW(),"",IF(ch_table[[#This Row],[Subject 1]]="House rose","", IF(INDEX(ch_table[[#All],[Time]],ROW()+1)="","",(IF(INDEX(ch_table[[#All],[Time]],ROW()+1)&lt;ch_table[[#This Row],[Time]],INDEX(ch_table[[#All],[Time]],ROW()+1)+1,INDEX(ch_table[[#All],[Time]],ROW()+1))-ch_table[[#This Row],[Time]]))))</f>
        <v>8.5416666666666696E-2</v>
      </c>
      <c r="H776" s="3" t="str">
        <f>IF(ch_table[[#This Row],[Subject 1]]&lt;&gt;"House rose", "",SUMIF(ch_table[Day], ch_table[[#This Row],[Day]], ch_table[Duration]))</f>
        <v/>
      </c>
      <c r="I776" s="40">
        <f>SUM(INDEX(ch_table[Duration],1):ch_table[[#This Row],[Duration]])</f>
        <v>18.550000000000022</v>
      </c>
      <c r="J776" s="3" cm="1">
        <f t="array" ref="J7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6" s="3" t="str" cm="1">
        <f t="array" ref="K7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6" s="3" t="str">
        <f>IF(ch_table[[#This Row],[Subject 1]]&lt;&gt;"House rose", "",SUMIF(ch_table[Day], ch_table[[#This Row],[Day]], ch_table[AAT]))</f>
        <v/>
      </c>
      <c r="M776" s="38">
        <f>SUM(INDEX(ch_table[AAT],1):ch_table[[#This Row],[AAT]])</f>
        <v>1.1291666666666664</v>
      </c>
    </row>
    <row r="777" spans="1:13" x14ac:dyDescent="0.25">
      <c r="A777" s="2">
        <v>54</v>
      </c>
      <c r="B777" s="44">
        <v>44487</v>
      </c>
      <c r="C777" s="3">
        <v>0.73333333333333339</v>
      </c>
      <c r="D777" s="7" t="s">
        <v>23</v>
      </c>
      <c r="G777" s="3" t="str" cm="1">
        <f t="array" ref="G777">IF(MIN(ROW(ch_table[[Day]:[AAT session total (cum.)]]))+ROWS(ch_table[[Day]:[AAT session total (cum.)]])-1=ROW(),"",IF(ch_table[[#This Row],[Subject 1]]="House rose","", IF(INDEX(ch_table[[#All],[Time]],ROW()+1)="","",(IF(INDEX(ch_table[[#All],[Time]],ROW()+1)&lt;ch_table[[#This Row],[Time]],INDEX(ch_table[[#All],[Time]],ROW()+1)+1,INDEX(ch_table[[#All],[Time]],ROW()+1))-ch_table[[#This Row],[Time]]))))</f>
        <v/>
      </c>
      <c r="H777" s="3">
        <f>IF(ch_table[[#This Row],[Subject 1]]&lt;&gt;"House rose", "",SUMIF(ch_table[Day], ch_table[[#This Row],[Day]], ch_table[Duration]))</f>
        <v>0.12916666666666676</v>
      </c>
      <c r="I777" s="40">
        <f>SUM(INDEX(ch_table[Duration],1):ch_table[[#This Row],[Duration]])</f>
        <v>18.550000000000022</v>
      </c>
      <c r="J777" s="3" cm="1">
        <f t="array" ref="J7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777" s="3" t="str" cm="1">
        <f t="array" ref="K7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7" s="3">
        <f>IF(ch_table[[#This Row],[Subject 1]]&lt;&gt;"House rose", "",SUMIF(ch_table[Day], ch_table[[#This Row],[Day]], ch_table[AAT]))</f>
        <v>0</v>
      </c>
      <c r="M777" s="38">
        <f>SUM(INDEX(ch_table[AAT],1):ch_table[[#This Row],[AAT]])</f>
        <v>1.1291666666666664</v>
      </c>
    </row>
    <row r="778" spans="1:13" x14ac:dyDescent="0.25">
      <c r="A778" s="2">
        <v>55</v>
      </c>
      <c r="B778" s="44">
        <v>44488</v>
      </c>
      <c r="C778" s="3">
        <v>0.47916666666666669</v>
      </c>
      <c r="D778" s="7" t="s">
        <v>24</v>
      </c>
      <c r="G778" s="3" cm="1">
        <f t="array" ref="G77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778" s="3" t="str">
        <f>IF(ch_table[[#This Row],[Subject 1]]&lt;&gt;"House rose", "",SUMIF(ch_table[Day], ch_table[[#This Row],[Day]], ch_table[Duration]))</f>
        <v/>
      </c>
      <c r="I778" s="40">
        <f>SUM(INDEX(ch_table[Duration],1):ch_table[[#This Row],[Duration]])</f>
        <v>18.552083333333357</v>
      </c>
      <c r="J778" s="3" cm="1">
        <f t="array" ref="J7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8" s="3" t="str" cm="1">
        <f t="array" ref="K7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8" s="3" t="str">
        <f>IF(ch_table[[#This Row],[Subject 1]]&lt;&gt;"House rose", "",SUMIF(ch_table[Day], ch_table[[#This Row],[Day]], ch_table[AAT]))</f>
        <v/>
      </c>
      <c r="M778" s="38">
        <f>SUM(INDEX(ch_table[AAT],1):ch_table[[#This Row],[AAT]])</f>
        <v>1.1291666666666664</v>
      </c>
    </row>
    <row r="779" spans="1:13" x14ac:dyDescent="0.25">
      <c r="A779" s="2">
        <v>55</v>
      </c>
      <c r="B779" s="44">
        <v>44488</v>
      </c>
      <c r="C779" s="3">
        <v>0.48125000000000001</v>
      </c>
      <c r="D779" s="7" t="s">
        <v>44</v>
      </c>
      <c r="E779" s="8" t="s">
        <v>285</v>
      </c>
      <c r="G779" s="3" cm="1">
        <f t="array" ref="G779">IF(MIN(ROW(ch_table[[Day]:[AAT session total (cum.)]]))+ROWS(ch_table[[Day]:[AAT session total (cum.)]])-1=ROW(),"",IF(ch_table[[#This Row],[Subject 1]]="House rose","", IF(INDEX(ch_table[[#All],[Time]],ROW()+1)="","",(IF(INDEX(ch_table[[#All],[Time]],ROW()+1)&lt;ch_table[[#This Row],[Time]],INDEX(ch_table[[#All],[Time]],ROW()+1)+1,INDEX(ch_table[[#All],[Time]],ROW()+1))-ch_table[[#This Row],[Time]]))))</f>
        <v>3.1250000000000056E-2</v>
      </c>
      <c r="H779" s="3" t="str">
        <f>IF(ch_table[[#This Row],[Subject 1]]&lt;&gt;"House rose", "",SUMIF(ch_table[Day], ch_table[[#This Row],[Day]], ch_table[Duration]))</f>
        <v/>
      </c>
      <c r="I779" s="40">
        <f>SUM(INDEX(ch_table[Duration],1):ch_table[[#This Row],[Duration]])</f>
        <v>18.583333333333357</v>
      </c>
      <c r="J779" s="3" cm="1">
        <f t="array" ref="J7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79" s="3" t="str" cm="1">
        <f t="array" ref="K7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79" s="3" t="str">
        <f>IF(ch_table[[#This Row],[Subject 1]]&lt;&gt;"House rose", "",SUMIF(ch_table[Day], ch_table[[#This Row],[Day]], ch_table[AAT]))</f>
        <v/>
      </c>
      <c r="M779" s="38">
        <f>SUM(INDEX(ch_table[AAT],1):ch_table[[#This Row],[AAT]])</f>
        <v>1.1291666666666664</v>
      </c>
    </row>
    <row r="780" spans="1:13" x14ac:dyDescent="0.25">
      <c r="A780" s="2">
        <v>55</v>
      </c>
      <c r="B780" s="44">
        <v>44488</v>
      </c>
      <c r="C780" s="3">
        <v>0.51250000000000007</v>
      </c>
      <c r="D780" s="7" t="s">
        <v>53</v>
      </c>
      <c r="E780" s="8" t="s">
        <v>285</v>
      </c>
      <c r="G780" s="3" cm="1">
        <f t="array" ref="G780">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780" s="3" t="str">
        <f>IF(ch_table[[#This Row],[Subject 1]]&lt;&gt;"House rose", "",SUMIF(ch_table[Day], ch_table[[#This Row],[Day]], ch_table[Duration]))</f>
        <v/>
      </c>
      <c r="I780" s="40">
        <f>SUM(INDEX(ch_table[Duration],1):ch_table[[#This Row],[Duration]])</f>
        <v>18.597916666666691</v>
      </c>
      <c r="J780" s="3" cm="1">
        <f t="array" ref="J7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0" s="3" t="str" cm="1">
        <f t="array" ref="K7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0" s="3" t="str">
        <f>IF(ch_table[[#This Row],[Subject 1]]&lt;&gt;"House rose", "",SUMIF(ch_table[Day], ch_table[[#This Row],[Day]], ch_table[AAT]))</f>
        <v/>
      </c>
      <c r="M780" s="38">
        <f>SUM(INDEX(ch_table[AAT],1):ch_table[[#This Row],[AAT]])</f>
        <v>1.1291666666666664</v>
      </c>
    </row>
    <row r="781" spans="1:13" ht="45" x14ac:dyDescent="0.25">
      <c r="A781" s="2">
        <v>55</v>
      </c>
      <c r="B781" s="44">
        <v>44488</v>
      </c>
      <c r="C781" s="3">
        <v>0.52708333333333335</v>
      </c>
      <c r="D781" s="7" t="s">
        <v>29</v>
      </c>
      <c r="E781" s="8" t="s">
        <v>463</v>
      </c>
      <c r="G781" s="3" cm="1">
        <f t="array" ref="G781">IF(MIN(ROW(ch_table[[Day]:[AAT session total (cum.)]]))+ROWS(ch_table[[Day]:[AAT session total (cum.)]])-1=ROW(),"",IF(ch_table[[#This Row],[Subject 1]]="House rose","", IF(INDEX(ch_table[[#All],[Time]],ROW()+1)="","",(IF(INDEX(ch_table[[#All],[Time]],ROW()+1)&lt;ch_table[[#This Row],[Time]],INDEX(ch_table[[#All],[Time]],ROW()+1)+1,INDEX(ch_table[[#All],[Time]],ROW()+1))-ch_table[[#This Row],[Time]]))))</f>
        <v>4.8611111111111049E-2</v>
      </c>
      <c r="H781" s="3" t="str">
        <f>IF(ch_table[[#This Row],[Subject 1]]&lt;&gt;"House rose", "",SUMIF(ch_table[Day], ch_table[[#This Row],[Day]], ch_table[Duration]))</f>
        <v/>
      </c>
      <c r="I781" s="40">
        <f>SUM(INDEX(ch_table[Duration],1):ch_table[[#This Row],[Duration]])</f>
        <v>18.646527777777802</v>
      </c>
      <c r="J781" s="3" cm="1">
        <f t="array" ref="J7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1" s="3" t="str" cm="1">
        <f t="array" ref="K7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1" s="3" t="str">
        <f>IF(ch_table[[#This Row],[Subject 1]]&lt;&gt;"House rose", "",SUMIF(ch_table[Day], ch_table[[#This Row],[Day]], ch_table[AAT]))</f>
        <v/>
      </c>
      <c r="M781" s="38">
        <f>SUM(INDEX(ch_table[AAT],1):ch_table[[#This Row],[AAT]])</f>
        <v>1.1291666666666664</v>
      </c>
    </row>
    <row r="782" spans="1:13" x14ac:dyDescent="0.25">
      <c r="A782" s="2">
        <v>55</v>
      </c>
      <c r="B782" s="44">
        <v>44488</v>
      </c>
      <c r="C782" s="3">
        <v>0.5756944444444444</v>
      </c>
      <c r="D782" s="7" t="s">
        <v>92</v>
      </c>
      <c r="E782" s="8" t="s">
        <v>464</v>
      </c>
      <c r="G782" s="3" cm="1">
        <f t="array" ref="G78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782" s="3" t="str">
        <f>IF(ch_table[[#This Row],[Subject 1]]&lt;&gt;"House rose", "",SUMIF(ch_table[Day], ch_table[[#This Row],[Day]], ch_table[Duration]))</f>
        <v/>
      </c>
      <c r="I782" s="40">
        <f>SUM(INDEX(ch_table[Duration],1):ch_table[[#This Row],[Duration]])</f>
        <v>18.647916666666692</v>
      </c>
      <c r="J782" s="3" cm="1">
        <f t="array" ref="J7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2" s="3" t="str" cm="1">
        <f t="array" ref="K7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2" s="3" t="str">
        <f>IF(ch_table[[#This Row],[Subject 1]]&lt;&gt;"House rose", "",SUMIF(ch_table[Day], ch_table[[#This Row],[Day]], ch_table[AAT]))</f>
        <v/>
      </c>
      <c r="M782" s="38">
        <f>SUM(INDEX(ch_table[AAT],1):ch_table[[#This Row],[AAT]])</f>
        <v>1.1291666666666664</v>
      </c>
    </row>
    <row r="783" spans="1:13" ht="30" x14ac:dyDescent="0.25">
      <c r="A783" s="2">
        <v>55</v>
      </c>
      <c r="B783" s="44">
        <v>44488</v>
      </c>
      <c r="C783" s="3">
        <v>0.57708333333333328</v>
      </c>
      <c r="D783" s="7" t="s">
        <v>230</v>
      </c>
      <c r="E783" s="8" t="s">
        <v>465</v>
      </c>
      <c r="G783" s="3" cm="1">
        <f t="array" ref="G783">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783" s="3" t="str">
        <f>IF(ch_table[[#This Row],[Subject 1]]&lt;&gt;"House rose", "",SUMIF(ch_table[Day], ch_table[[#This Row],[Day]], ch_table[Duration]))</f>
        <v/>
      </c>
      <c r="I783" s="40">
        <f>SUM(INDEX(ch_table[Duration],1):ch_table[[#This Row],[Duration]])</f>
        <v>18.654861111111135</v>
      </c>
      <c r="J783" s="3" cm="1">
        <f t="array" ref="J7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3" s="3" t="str" cm="1">
        <f t="array" ref="K7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3" s="3" t="str">
        <f>IF(ch_table[[#This Row],[Subject 1]]&lt;&gt;"House rose", "",SUMIF(ch_table[Day], ch_table[[#This Row],[Day]], ch_table[AAT]))</f>
        <v/>
      </c>
      <c r="M783" s="38">
        <f>SUM(INDEX(ch_table[AAT],1):ch_table[[#This Row],[AAT]])</f>
        <v>1.1291666666666664</v>
      </c>
    </row>
    <row r="784" spans="1:13" ht="30" x14ac:dyDescent="0.25">
      <c r="A784" s="2">
        <v>55</v>
      </c>
      <c r="B784" s="44">
        <v>44488</v>
      </c>
      <c r="C784" s="3">
        <v>0.58402777777777781</v>
      </c>
      <c r="D784" s="7" t="s">
        <v>255</v>
      </c>
      <c r="E784" s="8" t="s">
        <v>466</v>
      </c>
      <c r="F784" s="8" t="s">
        <v>60</v>
      </c>
      <c r="G784" s="3" cm="1">
        <f t="array" ref="G784">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784" s="3" t="str">
        <f>IF(ch_table[[#This Row],[Subject 1]]&lt;&gt;"House rose", "",SUMIF(ch_table[Day], ch_table[[#This Row],[Day]], ch_table[Duration]))</f>
        <v/>
      </c>
      <c r="I784" s="40">
        <f>SUM(INDEX(ch_table[Duration],1):ch_table[[#This Row],[Duration]])</f>
        <v>18.696527777777803</v>
      </c>
      <c r="J784" s="3" cm="1">
        <f t="array" ref="J7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4" s="3" t="str" cm="1">
        <f t="array" ref="K7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4" s="3" t="str">
        <f>IF(ch_table[[#This Row],[Subject 1]]&lt;&gt;"House rose", "",SUMIF(ch_table[Day], ch_table[[#This Row],[Day]], ch_table[AAT]))</f>
        <v/>
      </c>
      <c r="M784" s="38">
        <f>SUM(INDEX(ch_table[AAT],1):ch_table[[#This Row],[AAT]])</f>
        <v>1.1291666666666664</v>
      </c>
    </row>
    <row r="785" spans="1:13" ht="30" x14ac:dyDescent="0.25">
      <c r="A785" s="2">
        <v>55</v>
      </c>
      <c r="B785" s="44">
        <v>44488</v>
      </c>
      <c r="C785" s="3">
        <v>0.62569444444444444</v>
      </c>
      <c r="D785" s="7" t="s">
        <v>77</v>
      </c>
      <c r="E785" s="8" t="s">
        <v>467</v>
      </c>
      <c r="G785" s="3" cm="1">
        <f t="array" ref="G785">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785" s="3" t="str">
        <f>IF(ch_table[[#This Row],[Subject 1]]&lt;&gt;"House rose", "",SUMIF(ch_table[Day], ch_table[[#This Row],[Day]], ch_table[Duration]))</f>
        <v/>
      </c>
      <c r="I785" s="40">
        <f>SUM(INDEX(ch_table[Duration],1):ch_table[[#This Row],[Duration]])</f>
        <v>18.729861111111138</v>
      </c>
      <c r="J785" s="3" cm="1">
        <f t="array" ref="J7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5" s="3" t="str" cm="1">
        <f t="array" ref="K7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5" s="3" t="str">
        <f>IF(ch_table[[#This Row],[Subject 1]]&lt;&gt;"House rose", "",SUMIF(ch_table[Day], ch_table[[#This Row],[Day]], ch_table[AAT]))</f>
        <v/>
      </c>
      <c r="M785" s="38">
        <f>SUM(INDEX(ch_table[AAT],1):ch_table[[#This Row],[AAT]])</f>
        <v>1.1291666666666664</v>
      </c>
    </row>
    <row r="786" spans="1:13" ht="30" x14ac:dyDescent="0.25">
      <c r="A786" s="2">
        <v>55</v>
      </c>
      <c r="B786" s="44">
        <v>44488</v>
      </c>
      <c r="C786" s="3">
        <v>0.65902777777777777</v>
      </c>
      <c r="D786" s="7" t="s">
        <v>133</v>
      </c>
      <c r="E786" s="8" t="s">
        <v>468</v>
      </c>
      <c r="G786" s="3" cm="1">
        <f t="array" ref="G78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86" s="3" t="str">
        <f>IF(ch_table[[#This Row],[Subject 1]]&lt;&gt;"House rose", "",SUMIF(ch_table[Day], ch_table[[#This Row],[Day]], ch_table[Duration]))</f>
        <v/>
      </c>
      <c r="I786" s="40">
        <f>SUM(INDEX(ch_table[Duration],1):ch_table[[#This Row],[Duration]])</f>
        <v>18.730555555555583</v>
      </c>
      <c r="J786" s="3" cm="1">
        <f t="array" ref="J7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6" s="3" t="str" cm="1">
        <f t="array" ref="K7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6" s="3" t="str">
        <f>IF(ch_table[[#This Row],[Subject 1]]&lt;&gt;"House rose", "",SUMIF(ch_table[Day], ch_table[[#This Row],[Day]], ch_table[AAT]))</f>
        <v/>
      </c>
      <c r="M786" s="38">
        <f>SUM(INDEX(ch_table[AAT],1):ch_table[[#This Row],[AAT]])</f>
        <v>1.1291666666666664</v>
      </c>
    </row>
    <row r="787" spans="1:13" ht="30" x14ac:dyDescent="0.25">
      <c r="A787" s="2">
        <v>55</v>
      </c>
      <c r="B787" s="44">
        <v>44488</v>
      </c>
      <c r="C787" s="3">
        <v>0.65972222222222221</v>
      </c>
      <c r="D787" s="7" t="s">
        <v>77</v>
      </c>
      <c r="E787" s="8" t="s">
        <v>467</v>
      </c>
      <c r="G787" s="3" cm="1">
        <f t="array" ref="G787">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787" s="3" t="str">
        <f>IF(ch_table[[#This Row],[Subject 1]]&lt;&gt;"House rose", "",SUMIF(ch_table[Day], ch_table[[#This Row],[Day]], ch_table[Duration]))</f>
        <v/>
      </c>
      <c r="I787" s="40">
        <f>SUM(INDEX(ch_table[Duration],1):ch_table[[#This Row],[Duration]])</f>
        <v>18.758333333333361</v>
      </c>
      <c r="J787" s="3" cm="1">
        <f t="array" ref="J7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7" s="3" t="str" cm="1">
        <f t="array" ref="K7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87" s="3" t="str">
        <f>IF(ch_table[[#This Row],[Subject 1]]&lt;&gt;"House rose", "",SUMIF(ch_table[Day], ch_table[[#This Row],[Day]], ch_table[AAT]))</f>
        <v/>
      </c>
      <c r="M787" s="38">
        <f>SUM(INDEX(ch_table[AAT],1):ch_table[[#This Row],[AAT]])</f>
        <v>1.1291666666666664</v>
      </c>
    </row>
    <row r="788" spans="1:13" x14ac:dyDescent="0.25">
      <c r="A788" s="2">
        <v>55</v>
      </c>
      <c r="B788" s="44">
        <v>44488</v>
      </c>
      <c r="C788" s="3">
        <v>0.6875</v>
      </c>
      <c r="D788" s="7" t="s">
        <v>423</v>
      </c>
      <c r="E788" s="8" t="s">
        <v>469</v>
      </c>
      <c r="F788" s="8" t="s">
        <v>60</v>
      </c>
      <c r="G788" s="3" cm="1">
        <f t="array" ref="G788">IF(MIN(ROW(ch_table[[Day]:[AAT session total (cum.)]]))+ROWS(ch_table[[Day]:[AAT session total (cum.)]])-1=ROW(),"",IF(ch_table[[#This Row],[Subject 1]]="House rose","", IF(INDEX(ch_table[[#All],[Time]],ROW()+1)="","",(IF(INDEX(ch_table[[#All],[Time]],ROW()+1)&lt;ch_table[[#This Row],[Time]],INDEX(ch_table[[#All],[Time]],ROW()+1)+1,INDEX(ch_table[[#All],[Time]],ROW()+1))-ch_table[[#This Row],[Time]]))))</f>
        <v>0.13263888888888886</v>
      </c>
      <c r="H788" s="3" t="str">
        <f>IF(ch_table[[#This Row],[Subject 1]]&lt;&gt;"House rose", "",SUMIF(ch_table[Day], ch_table[[#This Row],[Day]], ch_table[Duration]))</f>
        <v/>
      </c>
      <c r="I788" s="40">
        <f>SUM(INDEX(ch_table[Duration],1):ch_table[[#This Row],[Duration]])</f>
        <v>18.890972222222249</v>
      </c>
      <c r="J788" s="3" cm="1">
        <f t="array" ref="J7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8" s="3" cm="1">
        <f t="array" ref="K7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2.8472222222222232E-2</v>
      </c>
      <c r="L788" s="3" t="str">
        <f>IF(ch_table[[#This Row],[Subject 1]]&lt;&gt;"House rose", "",SUMIF(ch_table[Day], ch_table[[#This Row],[Day]], ch_table[AAT]))</f>
        <v/>
      </c>
      <c r="M788" s="38">
        <f>SUM(INDEX(ch_table[AAT],1):ch_table[[#This Row],[AAT]])</f>
        <v>1.1576388888888887</v>
      </c>
    </row>
    <row r="789" spans="1:13" x14ac:dyDescent="0.25">
      <c r="A789" s="2">
        <v>55</v>
      </c>
      <c r="B789" s="44">
        <v>44488</v>
      </c>
      <c r="C789" s="3">
        <v>0.82013888888888886</v>
      </c>
      <c r="D789" s="7" t="s">
        <v>61</v>
      </c>
      <c r="E789" s="8" t="s">
        <v>470</v>
      </c>
      <c r="G789" s="3" cm="1">
        <f t="array" ref="G78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789" s="3" t="str">
        <f>IF(ch_table[[#This Row],[Subject 1]]&lt;&gt;"House rose", "",SUMIF(ch_table[Day], ch_table[[#This Row],[Day]], ch_table[Duration]))</f>
        <v/>
      </c>
      <c r="I789" s="40">
        <f>SUM(INDEX(ch_table[Duration],1):ch_table[[#This Row],[Duration]])</f>
        <v>18.891666666666694</v>
      </c>
      <c r="J789" s="3" cm="1">
        <f t="array" ref="J7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89" s="3" cm="1">
        <f t="array" ref="K7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789" s="3" t="str">
        <f>IF(ch_table[[#This Row],[Subject 1]]&lt;&gt;"House rose", "",SUMIF(ch_table[Day], ch_table[[#This Row],[Day]], ch_table[AAT]))</f>
        <v/>
      </c>
      <c r="M789" s="38">
        <f>SUM(INDEX(ch_table[AAT],1):ch_table[[#This Row],[AAT]])</f>
        <v>1.1583333333333332</v>
      </c>
    </row>
    <row r="790" spans="1:13" ht="30" x14ac:dyDescent="0.25">
      <c r="A790" s="2">
        <v>55</v>
      </c>
      <c r="B790" s="44">
        <v>44488</v>
      </c>
      <c r="C790" s="3">
        <v>0.8208333333333333</v>
      </c>
      <c r="D790" s="7" t="s">
        <v>21</v>
      </c>
      <c r="E790" s="8" t="s">
        <v>471</v>
      </c>
      <c r="G790" s="3" cm="1">
        <f t="array" ref="G790">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790" s="3" t="str">
        <f>IF(ch_table[[#This Row],[Subject 1]]&lt;&gt;"House rose", "",SUMIF(ch_table[Day], ch_table[[#This Row],[Day]], ch_table[Duration]))</f>
        <v/>
      </c>
      <c r="I790" s="40">
        <f>SUM(INDEX(ch_table[Duration],1):ch_table[[#This Row],[Duration]])</f>
        <v>18.906250000000028</v>
      </c>
      <c r="J790" s="3" cm="1">
        <f t="array" ref="J7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0" s="3" cm="1">
        <f t="array" ref="K7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790" s="3" t="str">
        <f>IF(ch_table[[#This Row],[Subject 1]]&lt;&gt;"House rose", "",SUMIF(ch_table[Day], ch_table[[#This Row],[Day]], ch_table[AAT]))</f>
        <v/>
      </c>
      <c r="M790" s="38">
        <f>SUM(INDEX(ch_table[AAT],1):ch_table[[#This Row],[AAT]])</f>
        <v>1.1729166666666666</v>
      </c>
    </row>
    <row r="791" spans="1:13" x14ac:dyDescent="0.25">
      <c r="A791" s="2">
        <v>55</v>
      </c>
      <c r="B791" s="44">
        <v>44488</v>
      </c>
      <c r="C791" s="3">
        <v>0.8354166666666667</v>
      </c>
      <c r="D791" s="7" t="s">
        <v>23</v>
      </c>
      <c r="G791" s="3" t="str" cm="1">
        <f t="array" ref="G791">IF(MIN(ROW(ch_table[[Day]:[AAT session total (cum.)]]))+ROWS(ch_table[[Day]:[AAT session total (cum.)]])-1=ROW(),"",IF(ch_table[[#This Row],[Subject 1]]="House rose","", IF(INDEX(ch_table[[#All],[Time]],ROW()+1)="","",(IF(INDEX(ch_table[[#All],[Time]],ROW()+1)&lt;ch_table[[#This Row],[Time]],INDEX(ch_table[[#All],[Time]],ROW()+1)+1,INDEX(ch_table[[#All],[Time]],ROW()+1))-ch_table[[#This Row],[Time]]))))</f>
        <v/>
      </c>
      <c r="H791" s="3">
        <f>IF(ch_table[[#This Row],[Subject 1]]&lt;&gt;"House rose", "",SUMIF(ch_table[Day], ch_table[[#This Row],[Day]], ch_table[Duration]))</f>
        <v>0.35625000000000001</v>
      </c>
      <c r="I791" s="40">
        <f>SUM(INDEX(ch_table[Duration],1):ch_table[[#This Row],[Duration]])</f>
        <v>18.906250000000028</v>
      </c>
      <c r="J791" s="3" cm="1">
        <f t="array" ref="J7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1" s="3" t="str" cm="1">
        <f t="array" ref="K7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1" s="3">
        <f>IF(ch_table[[#This Row],[Subject 1]]&lt;&gt;"House rose", "",SUMIF(ch_table[Day], ch_table[[#This Row],[Day]], ch_table[AAT]))</f>
        <v>4.3750000000000067E-2</v>
      </c>
      <c r="M791" s="38">
        <f>SUM(INDEX(ch_table[AAT],1):ch_table[[#This Row],[AAT]])</f>
        <v>1.1729166666666666</v>
      </c>
    </row>
    <row r="792" spans="1:13" x14ac:dyDescent="0.25">
      <c r="A792" s="2">
        <v>56</v>
      </c>
      <c r="B792" s="44">
        <v>44489</v>
      </c>
      <c r="C792" s="3">
        <v>0.47916666666666669</v>
      </c>
      <c r="D792" s="7" t="s">
        <v>24</v>
      </c>
      <c r="G792" s="3" cm="1">
        <f t="array" ref="G79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92" s="3" t="str">
        <f>IF(ch_table[[#This Row],[Subject 1]]&lt;&gt;"House rose", "",SUMIF(ch_table[Day], ch_table[[#This Row],[Day]], ch_table[Duration]))</f>
        <v/>
      </c>
      <c r="I792" s="40">
        <f>SUM(INDEX(ch_table[Duration],1):ch_table[[#This Row],[Duration]])</f>
        <v>18.909027777777805</v>
      </c>
      <c r="J792" s="3" cm="1">
        <f t="array" ref="J7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2" s="3" t="str" cm="1">
        <f t="array" ref="K7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2" s="3" t="str">
        <f>IF(ch_table[[#This Row],[Subject 1]]&lt;&gt;"House rose", "",SUMIF(ch_table[Day], ch_table[[#This Row],[Day]], ch_table[AAT]))</f>
        <v/>
      </c>
      <c r="M792" s="38">
        <f>SUM(INDEX(ch_table[AAT],1):ch_table[[#This Row],[AAT]])</f>
        <v>1.1729166666666666</v>
      </c>
    </row>
    <row r="793" spans="1:13" x14ac:dyDescent="0.25">
      <c r="A793" s="2">
        <v>56</v>
      </c>
      <c r="B793" s="44">
        <v>44489</v>
      </c>
      <c r="C793" s="3">
        <v>0.48194444444444445</v>
      </c>
      <c r="D793" s="7" t="s">
        <v>44</v>
      </c>
      <c r="E793" s="8" t="s">
        <v>128</v>
      </c>
      <c r="G793" s="3" cm="1">
        <f t="array" ref="G793">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793" s="3" t="str">
        <f>IF(ch_table[[#This Row],[Subject 1]]&lt;&gt;"House rose", "",SUMIF(ch_table[Day], ch_table[[#This Row],[Day]], ch_table[Duration]))</f>
        <v/>
      </c>
      <c r="I793" s="40">
        <f>SUM(INDEX(ch_table[Duration],1):ch_table[[#This Row],[Duration]])</f>
        <v>18.927083333333361</v>
      </c>
      <c r="J793" s="3" cm="1">
        <f t="array" ref="J7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3" s="3" t="str" cm="1">
        <f t="array" ref="K7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3" s="3" t="str">
        <f>IF(ch_table[[#This Row],[Subject 1]]&lt;&gt;"House rose", "",SUMIF(ch_table[Day], ch_table[[#This Row],[Day]], ch_table[AAT]))</f>
        <v/>
      </c>
      <c r="M793" s="38">
        <f>SUM(INDEX(ch_table[AAT],1):ch_table[[#This Row],[AAT]])</f>
        <v>1.1729166666666666</v>
      </c>
    </row>
    <row r="794" spans="1:13" x14ac:dyDescent="0.25">
      <c r="A794" s="2">
        <v>56</v>
      </c>
      <c r="B794" s="44">
        <v>44489</v>
      </c>
      <c r="C794" s="3">
        <v>0.5</v>
      </c>
      <c r="D794" s="7" t="s">
        <v>44</v>
      </c>
      <c r="E794" s="8" t="s">
        <v>448</v>
      </c>
      <c r="G794" s="3" cm="1">
        <f t="array" ref="G794">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794" s="3" t="str">
        <f>IF(ch_table[[#This Row],[Subject 1]]&lt;&gt;"House rose", "",SUMIF(ch_table[Day], ch_table[[#This Row],[Day]], ch_table[Duration]))</f>
        <v/>
      </c>
      <c r="I794" s="40">
        <f>SUM(INDEX(ch_table[Duration],1):ch_table[[#This Row],[Duration]])</f>
        <v>18.950000000000028</v>
      </c>
      <c r="J794" s="3" cm="1">
        <f t="array" ref="J7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4" s="3" t="str" cm="1">
        <f t="array" ref="K7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4" s="3" t="str">
        <f>IF(ch_table[[#This Row],[Subject 1]]&lt;&gt;"House rose", "",SUMIF(ch_table[Day], ch_table[[#This Row],[Day]], ch_table[AAT]))</f>
        <v/>
      </c>
      <c r="M794" s="38">
        <f>SUM(INDEX(ch_table[AAT],1):ch_table[[#This Row],[AAT]])</f>
        <v>1.1729166666666666</v>
      </c>
    </row>
    <row r="795" spans="1:13" x14ac:dyDescent="0.25">
      <c r="A795" s="2">
        <v>56</v>
      </c>
      <c r="B795" s="44">
        <v>44489</v>
      </c>
      <c r="C795" s="3">
        <v>0.5229166666666667</v>
      </c>
      <c r="D795" s="7" t="s">
        <v>17</v>
      </c>
      <c r="E795" s="8" t="s">
        <v>472</v>
      </c>
      <c r="F795" s="8" t="s">
        <v>15</v>
      </c>
      <c r="G795" s="3" cm="1">
        <f t="array" ref="G795">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795" s="3" t="str">
        <f>IF(ch_table[[#This Row],[Subject 1]]&lt;&gt;"House rose", "",SUMIF(ch_table[Day], ch_table[[#This Row],[Day]], ch_table[Duration]))</f>
        <v/>
      </c>
      <c r="I795" s="40">
        <f>SUM(INDEX(ch_table[Duration],1):ch_table[[#This Row],[Duration]])</f>
        <v>18.997916666666693</v>
      </c>
      <c r="J795" s="3" cm="1">
        <f t="array" ref="J7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5" s="3" t="str" cm="1">
        <f t="array" ref="K7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5" s="3" t="str">
        <f>IF(ch_table[[#This Row],[Subject 1]]&lt;&gt;"House rose", "",SUMIF(ch_table[Day], ch_table[[#This Row],[Day]], ch_table[AAT]))</f>
        <v/>
      </c>
      <c r="M795" s="38">
        <f>SUM(INDEX(ch_table[AAT],1):ch_table[[#This Row],[AAT]])</f>
        <v>1.1729166666666666</v>
      </c>
    </row>
    <row r="796" spans="1:13" ht="45" x14ac:dyDescent="0.25">
      <c r="A796" s="2">
        <v>56</v>
      </c>
      <c r="B796" s="44">
        <v>44489</v>
      </c>
      <c r="C796" s="3">
        <v>0.5708333333333333</v>
      </c>
      <c r="D796" s="7" t="s">
        <v>27</v>
      </c>
      <c r="E796" s="8" t="s">
        <v>473</v>
      </c>
      <c r="G796" s="3" cm="1">
        <f t="array" ref="G796">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796" s="3" t="str">
        <f>IF(ch_table[[#This Row],[Subject 1]]&lt;&gt;"House rose", "",SUMIF(ch_table[Day], ch_table[[#This Row],[Day]], ch_table[Duration]))</f>
        <v/>
      </c>
      <c r="I796" s="40">
        <f>SUM(INDEX(ch_table[Duration],1):ch_table[[#This Row],[Duration]])</f>
        <v>19.024305555555582</v>
      </c>
      <c r="J796" s="3" cm="1">
        <f t="array" ref="J7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6" s="3" t="str" cm="1">
        <f t="array" ref="K7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6" s="3" t="str">
        <f>IF(ch_table[[#This Row],[Subject 1]]&lt;&gt;"House rose", "",SUMIF(ch_table[Day], ch_table[[#This Row],[Day]], ch_table[AAT]))</f>
        <v/>
      </c>
      <c r="M796" s="38">
        <f>SUM(INDEX(ch_table[AAT],1):ch_table[[#This Row],[AAT]])</f>
        <v>1.1729166666666666</v>
      </c>
    </row>
    <row r="797" spans="1:13" x14ac:dyDescent="0.25">
      <c r="A797" s="2">
        <v>56</v>
      </c>
      <c r="B797" s="44">
        <v>44489</v>
      </c>
      <c r="C797" s="3">
        <v>0.59722222222222221</v>
      </c>
      <c r="D797" s="7" t="s">
        <v>92</v>
      </c>
      <c r="E797" s="8" t="s">
        <v>474</v>
      </c>
      <c r="G797" s="3" cm="1">
        <f t="array" ref="G79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797" s="3" t="str">
        <f>IF(ch_table[[#This Row],[Subject 1]]&lt;&gt;"House rose", "",SUMIF(ch_table[Day], ch_table[[#This Row],[Day]], ch_table[Duration]))</f>
        <v/>
      </c>
      <c r="I797" s="40">
        <f>SUM(INDEX(ch_table[Duration],1):ch_table[[#This Row],[Duration]])</f>
        <v>19.027083333333358</v>
      </c>
      <c r="J797" s="3" cm="1">
        <f t="array" ref="J7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7" s="3" t="str" cm="1">
        <f t="array" ref="K7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7" s="3" t="str">
        <f>IF(ch_table[[#This Row],[Subject 1]]&lt;&gt;"House rose", "",SUMIF(ch_table[Day], ch_table[[#This Row],[Day]], ch_table[AAT]))</f>
        <v/>
      </c>
      <c r="M797" s="38">
        <f>SUM(INDEX(ch_table[AAT],1):ch_table[[#This Row],[AAT]])</f>
        <v>1.1729166666666666</v>
      </c>
    </row>
    <row r="798" spans="1:13" x14ac:dyDescent="0.25">
      <c r="A798" s="2">
        <v>56</v>
      </c>
      <c r="B798" s="44">
        <v>44489</v>
      </c>
      <c r="C798" s="3">
        <v>0.6</v>
      </c>
      <c r="D798" s="7" t="s">
        <v>230</v>
      </c>
      <c r="E798" s="8" t="s">
        <v>475</v>
      </c>
      <c r="G798" s="3" cm="1">
        <f t="array" ref="G798">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798" s="3" t="str">
        <f>IF(ch_table[[#This Row],[Subject 1]]&lt;&gt;"House rose", "",SUMIF(ch_table[Day], ch_table[[#This Row],[Day]], ch_table[Duration]))</f>
        <v/>
      </c>
      <c r="I798" s="40">
        <f>SUM(INDEX(ch_table[Duration],1):ch_table[[#This Row],[Duration]])</f>
        <v>19.035416666666691</v>
      </c>
      <c r="J798" s="3" cm="1">
        <f t="array" ref="J7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8" s="3" t="str" cm="1">
        <f t="array" ref="K7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798" s="3" t="str">
        <f>IF(ch_table[[#This Row],[Subject 1]]&lt;&gt;"House rose", "",SUMIF(ch_table[Day], ch_table[[#This Row],[Day]], ch_table[AAT]))</f>
        <v/>
      </c>
      <c r="M798" s="38">
        <f>SUM(INDEX(ch_table[AAT],1):ch_table[[#This Row],[AAT]])</f>
        <v>1.1729166666666666</v>
      </c>
    </row>
    <row r="799" spans="1:13" x14ac:dyDescent="0.25">
      <c r="A799" s="2">
        <v>56</v>
      </c>
      <c r="B799" s="44">
        <v>44489</v>
      </c>
      <c r="C799" s="3">
        <v>0.60833333333333328</v>
      </c>
      <c r="D799" s="7" t="s">
        <v>476</v>
      </c>
      <c r="E799" s="8" t="s">
        <v>477</v>
      </c>
      <c r="G799" s="3" cm="1">
        <f t="array" ref="G799">IF(MIN(ROW(ch_table[[Day]:[AAT session total (cum.)]]))+ROWS(ch_table[[Day]:[AAT session total (cum.)]])-1=ROW(),"",IF(ch_table[[#This Row],[Subject 1]]="House rose","", IF(INDEX(ch_table[[#All],[Time]],ROW()+1)="","",(IF(INDEX(ch_table[[#All],[Time]],ROW()+1)&lt;ch_table[[#This Row],[Time]],INDEX(ch_table[[#All],[Time]],ROW()+1)+1,INDEX(ch_table[[#All],[Time]],ROW()+1))-ch_table[[#This Row],[Time]]))))</f>
        <v>0.22777777777777786</v>
      </c>
      <c r="H799" s="3" t="str">
        <f>IF(ch_table[[#This Row],[Subject 1]]&lt;&gt;"House rose", "",SUMIF(ch_table[Day], ch_table[[#This Row],[Day]], ch_table[Duration]))</f>
        <v/>
      </c>
      <c r="I799" s="40">
        <f>SUM(INDEX(ch_table[Duration],1):ch_table[[#This Row],[Duration]])</f>
        <v>19.263194444444469</v>
      </c>
      <c r="J799" s="3" cm="1">
        <f t="array" ref="J7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799" s="3" cm="1">
        <f t="array" ref="K7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4.4444444444444509E-2</v>
      </c>
      <c r="L799" s="3" t="str">
        <f>IF(ch_table[[#This Row],[Subject 1]]&lt;&gt;"House rose", "",SUMIF(ch_table[Day], ch_table[[#This Row],[Day]], ch_table[AAT]))</f>
        <v/>
      </c>
      <c r="M799" s="38">
        <f>SUM(INDEX(ch_table[AAT],1):ch_table[[#This Row],[AAT]])</f>
        <v>1.2173611111111111</v>
      </c>
    </row>
    <row r="800" spans="1:13" ht="30" x14ac:dyDescent="0.25">
      <c r="A800" s="2">
        <v>56</v>
      </c>
      <c r="B800" s="44">
        <v>44489</v>
      </c>
      <c r="C800" s="3">
        <v>0.83611111111111114</v>
      </c>
      <c r="D800" s="7" t="s">
        <v>29</v>
      </c>
      <c r="E800" s="8" t="s">
        <v>478</v>
      </c>
      <c r="G800" s="3" cm="1">
        <f t="array" ref="G800">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800" s="3" t="str">
        <f>IF(ch_table[[#This Row],[Subject 1]]&lt;&gt;"House rose", "",SUMIF(ch_table[Day], ch_table[[#This Row],[Day]], ch_table[Duration]))</f>
        <v/>
      </c>
      <c r="I800" s="40">
        <f>SUM(INDEX(ch_table[Duration],1):ch_table[[#This Row],[Duration]])</f>
        <v>19.28333333333336</v>
      </c>
      <c r="J800" s="3" cm="1">
        <f t="array" ref="J8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0" s="3" cm="1">
        <f t="array" ref="K8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800" s="3" t="str">
        <f>IF(ch_table[[#This Row],[Subject 1]]&lt;&gt;"House rose", "",SUMIF(ch_table[Day], ch_table[[#This Row],[Day]], ch_table[AAT]))</f>
        <v/>
      </c>
      <c r="M800" s="38">
        <f>SUM(INDEX(ch_table[AAT],1):ch_table[[#This Row],[AAT]])</f>
        <v>1.2375</v>
      </c>
    </row>
    <row r="801" spans="1:13" ht="30" x14ac:dyDescent="0.25">
      <c r="A801" s="2">
        <v>56</v>
      </c>
      <c r="B801" s="44">
        <v>44489</v>
      </c>
      <c r="C801" s="3">
        <v>0.85625000000000007</v>
      </c>
      <c r="D801" s="7" t="s">
        <v>61</v>
      </c>
      <c r="E801" s="8" t="s">
        <v>479</v>
      </c>
      <c r="G801" s="3" cm="1">
        <f t="array" ref="G801">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801" s="3" t="str">
        <f>IF(ch_table[[#This Row],[Subject 1]]&lt;&gt;"House rose", "",SUMIF(ch_table[Day], ch_table[[#This Row],[Day]], ch_table[Duration]))</f>
        <v/>
      </c>
      <c r="I801" s="40">
        <f>SUM(INDEX(ch_table[Duration],1):ch_table[[#This Row],[Duration]])</f>
        <v>19.284027777777805</v>
      </c>
      <c r="J801" s="3" cm="1">
        <f t="array" ref="J8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1" s="3" cm="1">
        <f t="array" ref="K8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801" s="3" t="str">
        <f>IF(ch_table[[#This Row],[Subject 1]]&lt;&gt;"House rose", "",SUMIF(ch_table[Day], ch_table[[#This Row],[Day]], ch_table[AAT]))</f>
        <v/>
      </c>
      <c r="M801" s="38">
        <f>SUM(INDEX(ch_table[AAT],1):ch_table[[#This Row],[AAT]])</f>
        <v>1.2381944444444444</v>
      </c>
    </row>
    <row r="802" spans="1:13" x14ac:dyDescent="0.25">
      <c r="A802" s="2">
        <v>56</v>
      </c>
      <c r="B802" s="44">
        <v>44489</v>
      </c>
      <c r="C802" s="3">
        <v>0.8569444444444444</v>
      </c>
      <c r="D802" s="7" t="s">
        <v>21</v>
      </c>
      <c r="E802" s="8" t="s">
        <v>480</v>
      </c>
      <c r="G802" s="3" cm="1">
        <f t="array" ref="G802">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802" s="3" t="str">
        <f>IF(ch_table[[#This Row],[Subject 1]]&lt;&gt;"House rose", "",SUMIF(ch_table[Day], ch_table[[#This Row],[Day]], ch_table[Duration]))</f>
        <v/>
      </c>
      <c r="I802" s="40">
        <f>SUM(INDEX(ch_table[Duration],1):ch_table[[#This Row],[Duration]])</f>
        <v>19.302777777777806</v>
      </c>
      <c r="J802" s="3" cm="1">
        <f t="array" ref="J8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2" s="3" cm="1">
        <f t="array" ref="K8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802" s="3" t="str">
        <f>IF(ch_table[[#This Row],[Subject 1]]&lt;&gt;"House rose", "",SUMIF(ch_table[Day], ch_table[[#This Row],[Day]], ch_table[AAT]))</f>
        <v/>
      </c>
      <c r="M802" s="38">
        <f>SUM(INDEX(ch_table[AAT],1):ch_table[[#This Row],[AAT]])</f>
        <v>1.2569444444444444</v>
      </c>
    </row>
    <row r="803" spans="1:13" x14ac:dyDescent="0.25">
      <c r="A803" s="2">
        <v>56</v>
      </c>
      <c r="B803" s="44">
        <v>44489</v>
      </c>
      <c r="C803" s="3">
        <v>0.87569444444444444</v>
      </c>
      <c r="D803" s="7" t="s">
        <v>23</v>
      </c>
      <c r="G803" s="3" t="str" cm="1">
        <f t="array" ref="G803">IF(MIN(ROW(ch_table[[Day]:[AAT session total (cum.)]]))+ROWS(ch_table[[Day]:[AAT session total (cum.)]])-1=ROW(),"",IF(ch_table[[#This Row],[Subject 1]]="House rose","", IF(INDEX(ch_table[[#All],[Time]],ROW()+1)="","",(IF(INDEX(ch_table[[#All],[Time]],ROW()+1)&lt;ch_table[[#This Row],[Time]],INDEX(ch_table[[#All],[Time]],ROW()+1)+1,INDEX(ch_table[[#All],[Time]],ROW()+1))-ch_table[[#This Row],[Time]]))))</f>
        <v/>
      </c>
      <c r="H803" s="3">
        <f>IF(ch_table[[#This Row],[Subject 1]]&lt;&gt;"House rose", "",SUMIF(ch_table[Day], ch_table[[#This Row],[Day]], ch_table[Duration]))</f>
        <v>0.39652777777777776</v>
      </c>
      <c r="I803" s="40">
        <f>SUM(INDEX(ch_table[Duration],1):ch_table[[#This Row],[Duration]])</f>
        <v>19.302777777777806</v>
      </c>
      <c r="J803" s="3" cm="1">
        <f t="array" ref="J8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03" s="3" t="str" cm="1">
        <f t="array" ref="K8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3" s="3">
        <f>IF(ch_table[[#This Row],[Subject 1]]&lt;&gt;"House rose", "",SUMIF(ch_table[Day], ch_table[[#This Row],[Day]], ch_table[AAT]))</f>
        <v>8.4027777777777812E-2</v>
      </c>
      <c r="M803" s="38">
        <f>SUM(INDEX(ch_table[AAT],1):ch_table[[#This Row],[AAT]])</f>
        <v>1.2569444444444444</v>
      </c>
    </row>
    <row r="804" spans="1:13" x14ac:dyDescent="0.25">
      <c r="A804" s="2">
        <v>57</v>
      </c>
      <c r="B804" s="44">
        <v>44490</v>
      </c>
      <c r="C804" s="3">
        <v>0.39583333333333331</v>
      </c>
      <c r="D804" s="7" t="s">
        <v>24</v>
      </c>
      <c r="G804" s="3" cm="1">
        <f t="array" ref="G80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04" s="3" t="str">
        <f>IF(ch_table[[#This Row],[Subject 1]]&lt;&gt;"House rose", "",SUMIF(ch_table[Day], ch_table[[#This Row],[Day]], ch_table[Duration]))</f>
        <v/>
      </c>
      <c r="I804" s="40">
        <f>SUM(INDEX(ch_table[Duration],1):ch_table[[#This Row],[Duration]])</f>
        <v>19.305555555555582</v>
      </c>
      <c r="J804" s="3" cm="1">
        <f t="array" ref="J8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4" s="3" t="str" cm="1">
        <f t="array" ref="K8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4" s="3" t="str">
        <f>IF(ch_table[[#This Row],[Subject 1]]&lt;&gt;"House rose", "",SUMIF(ch_table[Day], ch_table[[#This Row],[Day]], ch_table[AAT]))</f>
        <v/>
      </c>
      <c r="M804" s="38">
        <f>SUM(INDEX(ch_table[AAT],1):ch_table[[#This Row],[AAT]])</f>
        <v>1.2569444444444444</v>
      </c>
    </row>
    <row r="805" spans="1:13" x14ac:dyDescent="0.25">
      <c r="A805" s="2">
        <v>57</v>
      </c>
      <c r="B805" s="44">
        <v>44490</v>
      </c>
      <c r="C805" s="3">
        <v>0.39861111111111108</v>
      </c>
      <c r="D805" s="7" t="s">
        <v>44</v>
      </c>
      <c r="E805" s="8" t="s">
        <v>309</v>
      </c>
      <c r="G805" s="3" cm="1">
        <f t="array" ref="G805">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805" s="3" t="str">
        <f>IF(ch_table[[#This Row],[Subject 1]]&lt;&gt;"House rose", "",SUMIF(ch_table[Day], ch_table[[#This Row],[Day]], ch_table[Duration]))</f>
        <v/>
      </c>
      <c r="I805" s="40">
        <f>SUM(INDEX(ch_table[Duration],1):ch_table[[#This Row],[Duration]])</f>
        <v>19.331250000000026</v>
      </c>
      <c r="J805" s="3" cm="1">
        <f t="array" ref="J8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5" s="3" t="str" cm="1">
        <f t="array" ref="K8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5" s="3" t="str">
        <f>IF(ch_table[[#This Row],[Subject 1]]&lt;&gt;"House rose", "",SUMIF(ch_table[Day], ch_table[[#This Row],[Day]], ch_table[AAT]))</f>
        <v/>
      </c>
      <c r="M805" s="38">
        <f>SUM(INDEX(ch_table[AAT],1):ch_table[[#This Row],[AAT]])</f>
        <v>1.2569444444444444</v>
      </c>
    </row>
    <row r="806" spans="1:13" x14ac:dyDescent="0.25">
      <c r="A806" s="2">
        <v>57</v>
      </c>
      <c r="B806" s="44">
        <v>44490</v>
      </c>
      <c r="C806" s="3">
        <v>0.42430555555555555</v>
      </c>
      <c r="D806" s="7" t="s">
        <v>53</v>
      </c>
      <c r="E806" s="8" t="s">
        <v>309</v>
      </c>
      <c r="G806" s="3" cm="1">
        <f t="array" ref="G806">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806" s="3" t="str">
        <f>IF(ch_table[[#This Row],[Subject 1]]&lt;&gt;"House rose", "",SUMIF(ch_table[Day], ch_table[[#This Row],[Day]], ch_table[Duration]))</f>
        <v/>
      </c>
      <c r="I806" s="40">
        <f>SUM(INDEX(ch_table[Duration],1):ch_table[[#This Row],[Duration]])</f>
        <v>19.34444444444447</v>
      </c>
      <c r="J806" s="3" cm="1">
        <f t="array" ref="J8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6" s="3" t="str" cm="1">
        <f t="array" ref="K8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6" s="3" t="str">
        <f>IF(ch_table[[#This Row],[Subject 1]]&lt;&gt;"House rose", "",SUMIF(ch_table[Day], ch_table[[#This Row],[Day]], ch_table[AAT]))</f>
        <v/>
      </c>
      <c r="M806" s="38">
        <f>SUM(INDEX(ch_table[AAT],1):ch_table[[#This Row],[AAT]])</f>
        <v>1.2569444444444444</v>
      </c>
    </row>
    <row r="807" spans="1:13" x14ac:dyDescent="0.25">
      <c r="A807" s="2">
        <v>57</v>
      </c>
      <c r="B807" s="44">
        <v>44490</v>
      </c>
      <c r="C807" s="3">
        <v>0.4375</v>
      </c>
      <c r="D807" s="7" t="s">
        <v>17</v>
      </c>
      <c r="E807" s="8" t="s">
        <v>481</v>
      </c>
      <c r="F807" s="8" t="s">
        <v>15</v>
      </c>
      <c r="G807" s="3" cm="1">
        <f t="array" ref="G807">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807" s="3" t="str">
        <f>IF(ch_table[[#This Row],[Subject 1]]&lt;&gt;"House rose", "",SUMIF(ch_table[Day], ch_table[[#This Row],[Day]], ch_table[Duration]))</f>
        <v/>
      </c>
      <c r="I807" s="40">
        <f>SUM(INDEX(ch_table[Duration],1):ch_table[[#This Row],[Duration]])</f>
        <v>19.346527777777805</v>
      </c>
      <c r="J807" s="3" cm="1">
        <f t="array" ref="J8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7" s="3" t="str" cm="1">
        <f t="array" ref="K8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7" s="3" t="str">
        <f>IF(ch_table[[#This Row],[Subject 1]]&lt;&gt;"House rose", "",SUMIF(ch_table[Day], ch_table[[#This Row],[Day]], ch_table[AAT]))</f>
        <v/>
      </c>
      <c r="M807" s="38">
        <f>SUM(INDEX(ch_table[AAT],1):ch_table[[#This Row],[AAT]])</f>
        <v>1.2569444444444444</v>
      </c>
    </row>
    <row r="808" spans="1:13" ht="45" x14ac:dyDescent="0.25">
      <c r="A808" s="2">
        <v>57</v>
      </c>
      <c r="B808" s="44">
        <v>44490</v>
      </c>
      <c r="C808" s="3">
        <v>0.43958333333333338</v>
      </c>
      <c r="D808" s="7" t="s">
        <v>27</v>
      </c>
      <c r="E808" s="8" t="s">
        <v>482</v>
      </c>
      <c r="G808" s="3" cm="1">
        <f t="array" ref="G808">IF(MIN(ROW(ch_table[[Day]:[AAT session total (cum.)]]))+ROWS(ch_table[[Day]:[AAT session total (cum.)]])-1=ROW(),"",IF(ch_table[[#This Row],[Subject 1]]="House rose","", IF(INDEX(ch_table[[#All],[Time]],ROW()+1)="","",(IF(INDEX(ch_table[[#All],[Time]],ROW()+1)&lt;ch_table[[#This Row],[Time]],INDEX(ch_table[[#All],[Time]],ROW()+1)+1,INDEX(ch_table[[#All],[Time]],ROW()+1))-ch_table[[#This Row],[Time]]))))</f>
        <v>2.2916666666666585E-2</v>
      </c>
      <c r="H808" s="3" t="str">
        <f>IF(ch_table[[#This Row],[Subject 1]]&lt;&gt;"House rose", "",SUMIF(ch_table[Day], ch_table[[#This Row],[Day]], ch_table[Duration]))</f>
        <v/>
      </c>
      <c r="I808" s="40">
        <f>SUM(INDEX(ch_table[Duration],1):ch_table[[#This Row],[Duration]])</f>
        <v>19.369444444444472</v>
      </c>
      <c r="J808" s="3" cm="1">
        <f t="array" ref="J8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8" s="3" t="str" cm="1">
        <f t="array" ref="K8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8" s="3" t="str">
        <f>IF(ch_table[[#This Row],[Subject 1]]&lt;&gt;"House rose", "",SUMIF(ch_table[Day], ch_table[[#This Row],[Day]], ch_table[AAT]))</f>
        <v/>
      </c>
      <c r="M808" s="38">
        <f>SUM(INDEX(ch_table[AAT],1):ch_table[[#This Row],[AAT]])</f>
        <v>1.2569444444444444</v>
      </c>
    </row>
    <row r="809" spans="1:13" ht="30" x14ac:dyDescent="0.25">
      <c r="A809" s="2">
        <v>57</v>
      </c>
      <c r="B809" s="44">
        <v>44490</v>
      </c>
      <c r="C809" s="3">
        <v>0.46249999999999997</v>
      </c>
      <c r="D809" s="7" t="s">
        <v>29</v>
      </c>
      <c r="E809" s="8" t="s">
        <v>483</v>
      </c>
      <c r="G809" s="3" cm="1">
        <f t="array" ref="G809">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809" s="3" t="str">
        <f>IF(ch_table[[#This Row],[Subject 1]]&lt;&gt;"House rose", "",SUMIF(ch_table[Day], ch_table[[#This Row],[Day]], ch_table[Duration]))</f>
        <v/>
      </c>
      <c r="I809" s="40">
        <f>SUM(INDEX(ch_table[Duration],1):ch_table[[#This Row],[Duration]])</f>
        <v>19.392361111111139</v>
      </c>
      <c r="J809" s="3" cm="1">
        <f t="array" ref="J8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09" s="3" t="str" cm="1">
        <f t="array" ref="K8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09" s="3" t="str">
        <f>IF(ch_table[[#This Row],[Subject 1]]&lt;&gt;"House rose", "",SUMIF(ch_table[Day], ch_table[[#This Row],[Day]], ch_table[AAT]))</f>
        <v/>
      </c>
      <c r="M809" s="38">
        <f>SUM(INDEX(ch_table[AAT],1):ch_table[[#This Row],[AAT]])</f>
        <v>1.2569444444444444</v>
      </c>
    </row>
    <row r="810" spans="1:13" x14ac:dyDescent="0.25">
      <c r="A810" s="2">
        <v>57</v>
      </c>
      <c r="B810" s="44">
        <v>44490</v>
      </c>
      <c r="C810" s="3">
        <v>0.48541666666666666</v>
      </c>
      <c r="D810" s="7" t="s">
        <v>430</v>
      </c>
      <c r="E810" s="8" t="s">
        <v>380</v>
      </c>
      <c r="G810" s="3" cm="1">
        <f t="array" ref="G810">IF(MIN(ROW(ch_table[[Day]:[AAT session total (cum.)]]))+ROWS(ch_table[[Day]:[AAT session total (cum.)]])-1=ROW(),"",IF(ch_table[[#This Row],[Subject 1]]="House rose","", IF(INDEX(ch_table[[#All],[Time]],ROW()+1)="","",(IF(INDEX(ch_table[[#All],[Time]],ROW()+1)&lt;ch_table[[#This Row],[Time]],INDEX(ch_table[[#All],[Time]],ROW()+1)+1,INDEX(ch_table[[#All],[Time]],ROW()+1))-ch_table[[#This Row],[Time]]))))</f>
        <v>4.2361111111111127E-2</v>
      </c>
      <c r="H810" s="3" t="str">
        <f>IF(ch_table[[#This Row],[Subject 1]]&lt;&gt;"House rose", "",SUMIF(ch_table[Day], ch_table[[#This Row],[Day]], ch_table[Duration]))</f>
        <v/>
      </c>
      <c r="I810" s="40">
        <f>SUM(INDEX(ch_table[Duration],1):ch_table[[#This Row],[Duration]])</f>
        <v>19.434722222222252</v>
      </c>
      <c r="J810" s="3" cm="1">
        <f t="array" ref="J8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0" s="3" t="str" cm="1">
        <f t="array" ref="K8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0" s="3" t="str">
        <f>IF(ch_table[[#This Row],[Subject 1]]&lt;&gt;"House rose", "",SUMIF(ch_table[Day], ch_table[[#This Row],[Day]], ch_table[AAT]))</f>
        <v/>
      </c>
      <c r="M810" s="38">
        <f>SUM(INDEX(ch_table[AAT],1):ch_table[[#This Row],[AAT]])</f>
        <v>1.2569444444444444</v>
      </c>
    </row>
    <row r="811" spans="1:13" ht="30" x14ac:dyDescent="0.25">
      <c r="A811" s="2">
        <v>57</v>
      </c>
      <c r="B811" s="44">
        <v>44490</v>
      </c>
      <c r="C811" s="3">
        <v>0.52777777777777779</v>
      </c>
      <c r="D811" s="7" t="s">
        <v>29</v>
      </c>
      <c r="E811" s="8" t="s">
        <v>484</v>
      </c>
      <c r="G811" s="3" cm="1">
        <f t="array" ref="G811">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811" s="3" t="str">
        <f>IF(ch_table[[#This Row],[Subject 1]]&lt;&gt;"House rose", "",SUMIF(ch_table[Day], ch_table[[#This Row],[Day]], ch_table[Duration]))</f>
        <v/>
      </c>
      <c r="I811" s="40">
        <f>SUM(INDEX(ch_table[Duration],1):ch_table[[#This Row],[Duration]])</f>
        <v>19.461805555555586</v>
      </c>
      <c r="J811" s="3" cm="1">
        <f t="array" ref="J8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1" s="3" t="str" cm="1">
        <f t="array" ref="K8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1" s="3" t="str">
        <f>IF(ch_table[[#This Row],[Subject 1]]&lt;&gt;"House rose", "",SUMIF(ch_table[Day], ch_table[[#This Row],[Day]], ch_table[AAT]))</f>
        <v/>
      </c>
      <c r="M811" s="38">
        <f>SUM(INDEX(ch_table[AAT],1):ch_table[[#This Row],[AAT]])</f>
        <v>1.2569444444444444</v>
      </c>
    </row>
    <row r="812" spans="1:13" x14ac:dyDescent="0.25">
      <c r="A812" s="2">
        <v>57</v>
      </c>
      <c r="B812" s="44">
        <v>44490</v>
      </c>
      <c r="C812" s="3">
        <v>0.55486111111111114</v>
      </c>
      <c r="D812" s="7" t="s">
        <v>187</v>
      </c>
      <c r="E812" s="8" t="s">
        <v>485</v>
      </c>
      <c r="G812" s="3" cm="1">
        <f t="array" ref="G812">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812" s="3" t="str">
        <f>IF(ch_table[[#This Row],[Subject 1]]&lt;&gt;"House rose", "",SUMIF(ch_table[Day], ch_table[[#This Row],[Day]], ch_table[Duration]))</f>
        <v/>
      </c>
      <c r="I812" s="40">
        <f>SUM(INDEX(ch_table[Duration],1):ch_table[[#This Row],[Duration]])</f>
        <v>19.47638888888892</v>
      </c>
      <c r="J812" s="3" cm="1">
        <f t="array" ref="J8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2" s="3" t="str" cm="1">
        <f t="array" ref="K8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2" s="3" t="str">
        <f>IF(ch_table[[#This Row],[Subject 1]]&lt;&gt;"House rose", "",SUMIF(ch_table[Day], ch_table[[#This Row],[Day]], ch_table[AAT]))</f>
        <v/>
      </c>
      <c r="M812" s="38">
        <f>SUM(INDEX(ch_table[AAT],1):ch_table[[#This Row],[AAT]])</f>
        <v>1.2569444444444444</v>
      </c>
    </row>
    <row r="813" spans="1:13" ht="30" x14ac:dyDescent="0.25">
      <c r="A813" s="2">
        <v>57</v>
      </c>
      <c r="B813" s="44">
        <v>44490</v>
      </c>
      <c r="C813" s="3">
        <v>0.56944444444444442</v>
      </c>
      <c r="D813" s="7" t="s">
        <v>133</v>
      </c>
      <c r="E813" s="8" t="s">
        <v>486</v>
      </c>
      <c r="G813" s="3" cm="1">
        <f t="array" ref="G81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813" s="3" t="str">
        <f>IF(ch_table[[#This Row],[Subject 1]]&lt;&gt;"House rose", "",SUMIF(ch_table[Day], ch_table[[#This Row],[Day]], ch_table[Duration]))</f>
        <v/>
      </c>
      <c r="I813" s="40">
        <f>SUM(INDEX(ch_table[Duration],1):ch_table[[#This Row],[Duration]])</f>
        <v>19.477083333333365</v>
      </c>
      <c r="J813" s="3" cm="1">
        <f t="array" ref="J8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3" s="3" t="str" cm="1">
        <f t="array" ref="K8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3" s="3" t="str">
        <f>IF(ch_table[[#This Row],[Subject 1]]&lt;&gt;"House rose", "",SUMIF(ch_table[Day], ch_table[[#This Row],[Day]], ch_table[AAT]))</f>
        <v/>
      </c>
      <c r="M813" s="38">
        <f>SUM(INDEX(ch_table[AAT],1):ch_table[[#This Row],[AAT]])</f>
        <v>1.2569444444444444</v>
      </c>
    </row>
    <row r="814" spans="1:13" x14ac:dyDescent="0.25">
      <c r="A814" s="2">
        <v>57</v>
      </c>
      <c r="B814" s="44">
        <v>44490</v>
      </c>
      <c r="C814" s="3">
        <v>0.57013888888888886</v>
      </c>
      <c r="D814" s="7" t="s">
        <v>187</v>
      </c>
      <c r="E814" s="8" t="s">
        <v>485</v>
      </c>
      <c r="G814" s="3" cm="1">
        <f t="array" ref="G814">IF(MIN(ROW(ch_table[[Day]:[AAT session total (cum.)]]))+ROWS(ch_table[[Day]:[AAT session total (cum.)]])-1=ROW(),"",IF(ch_table[[#This Row],[Subject 1]]="House rose","", IF(INDEX(ch_table[[#All],[Time]],ROW()+1)="","",(IF(INDEX(ch_table[[#All],[Time]],ROW()+1)&lt;ch_table[[#This Row],[Time]],INDEX(ch_table[[#All],[Time]],ROW()+1)+1,INDEX(ch_table[[#All],[Time]],ROW()+1))-ch_table[[#This Row],[Time]]))))</f>
        <v>7.7777777777777835E-2</v>
      </c>
      <c r="H814" s="3" t="str">
        <f>IF(ch_table[[#This Row],[Subject 1]]&lt;&gt;"House rose", "",SUMIF(ch_table[Day], ch_table[[#This Row],[Day]], ch_table[Duration]))</f>
        <v/>
      </c>
      <c r="I814" s="40">
        <f>SUM(INDEX(ch_table[Duration],1):ch_table[[#This Row],[Duration]])</f>
        <v>19.554861111111144</v>
      </c>
      <c r="J814" s="3" cm="1">
        <f t="array" ref="J8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4" s="3" t="str" cm="1">
        <f t="array" ref="K8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4" s="3" t="str">
        <f>IF(ch_table[[#This Row],[Subject 1]]&lt;&gt;"House rose", "",SUMIF(ch_table[Day], ch_table[[#This Row],[Day]], ch_table[AAT]))</f>
        <v/>
      </c>
      <c r="M814" s="38">
        <f>SUM(INDEX(ch_table[AAT],1):ch_table[[#This Row],[AAT]])</f>
        <v>1.2569444444444444</v>
      </c>
    </row>
    <row r="815" spans="1:13" x14ac:dyDescent="0.25">
      <c r="A815" s="2">
        <v>57</v>
      </c>
      <c r="B815" s="44">
        <v>44490</v>
      </c>
      <c r="C815" s="3">
        <v>0.6479166666666667</v>
      </c>
      <c r="D815" s="7" t="s">
        <v>187</v>
      </c>
      <c r="E815" s="8" t="s">
        <v>487</v>
      </c>
      <c r="G815" s="3" cm="1">
        <f t="array" ref="G815">IF(MIN(ROW(ch_table[[Day]:[AAT session total (cum.)]]))+ROWS(ch_table[[Day]:[AAT session total (cum.)]])-1=ROW(),"",IF(ch_table[[#This Row],[Subject 1]]="House rose","", IF(INDEX(ch_table[[#All],[Time]],ROW()+1)="","",(IF(INDEX(ch_table[[#All],[Time]],ROW()+1)&lt;ch_table[[#This Row],[Time]],INDEX(ch_table[[#All],[Time]],ROW()+1)+1,INDEX(ch_table[[#All],[Time]],ROW()+1))-ch_table[[#This Row],[Time]]))))</f>
        <v>5.9027777777777679E-2</v>
      </c>
      <c r="H815" s="3" t="str">
        <f>IF(ch_table[[#This Row],[Subject 1]]&lt;&gt;"House rose", "",SUMIF(ch_table[Day], ch_table[[#This Row],[Day]], ch_table[Duration]))</f>
        <v/>
      </c>
      <c r="I815" s="40">
        <f>SUM(INDEX(ch_table[Duration],1):ch_table[[#This Row],[Duration]])</f>
        <v>19.613888888888923</v>
      </c>
      <c r="J815" s="3" cm="1">
        <f t="array" ref="J8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5" s="3" t="str" cm="1">
        <f t="array" ref="K8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5" s="3" t="str">
        <f>IF(ch_table[[#This Row],[Subject 1]]&lt;&gt;"House rose", "",SUMIF(ch_table[Day], ch_table[[#This Row],[Day]], ch_table[AAT]))</f>
        <v/>
      </c>
      <c r="M815" s="38">
        <f>SUM(INDEX(ch_table[AAT],1):ch_table[[#This Row],[AAT]])</f>
        <v>1.2569444444444444</v>
      </c>
    </row>
    <row r="816" spans="1:13" x14ac:dyDescent="0.25">
      <c r="A816" s="2">
        <v>57</v>
      </c>
      <c r="B816" s="44">
        <v>44490</v>
      </c>
      <c r="C816" s="3">
        <v>0.70694444444444438</v>
      </c>
      <c r="D816" s="7" t="s">
        <v>21</v>
      </c>
      <c r="E816" s="8" t="s">
        <v>488</v>
      </c>
      <c r="G816" s="3" cm="1">
        <f t="array" ref="G816">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816" s="3" t="str">
        <f>IF(ch_table[[#This Row],[Subject 1]]&lt;&gt;"House rose", "",SUMIF(ch_table[Day], ch_table[[#This Row],[Day]], ch_table[Duration]))</f>
        <v/>
      </c>
      <c r="I816" s="40">
        <f>SUM(INDEX(ch_table[Duration],1):ch_table[[#This Row],[Duration]])</f>
        <v>19.631944444444478</v>
      </c>
      <c r="J816" s="3" cm="1">
        <f t="array" ref="J8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6" s="3" cm="1">
        <f t="array" ref="K8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816" s="3" t="str">
        <f>IF(ch_table[[#This Row],[Subject 1]]&lt;&gt;"House rose", "",SUMIF(ch_table[Day], ch_table[[#This Row],[Day]], ch_table[AAT]))</f>
        <v/>
      </c>
      <c r="M816" s="38">
        <f>SUM(INDEX(ch_table[AAT],1):ch_table[[#This Row],[AAT]])</f>
        <v>1.273611111111111</v>
      </c>
    </row>
    <row r="817" spans="1:13" x14ac:dyDescent="0.25">
      <c r="A817" s="2">
        <v>57</v>
      </c>
      <c r="B817" s="44">
        <v>44490</v>
      </c>
      <c r="C817" s="3">
        <v>0.72499999999999998</v>
      </c>
      <c r="D817" s="7" t="s">
        <v>23</v>
      </c>
      <c r="G817" s="3" t="str" cm="1">
        <f t="array" ref="G817">IF(MIN(ROW(ch_table[[Day]:[AAT session total (cum.)]]))+ROWS(ch_table[[Day]:[AAT session total (cum.)]])-1=ROW(),"",IF(ch_table[[#This Row],[Subject 1]]="House rose","", IF(INDEX(ch_table[[#All],[Time]],ROW()+1)="","",(IF(INDEX(ch_table[[#All],[Time]],ROW()+1)&lt;ch_table[[#This Row],[Time]],INDEX(ch_table[[#All],[Time]],ROW()+1)+1,INDEX(ch_table[[#All],[Time]],ROW()+1))-ch_table[[#This Row],[Time]]))))</f>
        <v/>
      </c>
      <c r="H817" s="3">
        <f>IF(ch_table[[#This Row],[Subject 1]]&lt;&gt;"House rose", "",SUMIF(ch_table[Day], ch_table[[#This Row],[Day]], ch_table[Duration]))</f>
        <v>0.32916666666666666</v>
      </c>
      <c r="I817" s="40">
        <f>SUM(INDEX(ch_table[Duration],1):ch_table[[#This Row],[Duration]])</f>
        <v>19.631944444444478</v>
      </c>
      <c r="J817" s="3" cm="1">
        <f t="array" ref="J8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17" s="3" t="str" cm="1">
        <f t="array" ref="K8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7" s="3">
        <f>IF(ch_table[[#This Row],[Subject 1]]&lt;&gt;"House rose", "",SUMIF(ch_table[Day], ch_table[[#This Row],[Day]], ch_table[AAT]))</f>
        <v>1.6666666666666607E-2</v>
      </c>
      <c r="M817" s="38">
        <f>SUM(INDEX(ch_table[AAT],1):ch_table[[#This Row],[AAT]])</f>
        <v>1.273611111111111</v>
      </c>
    </row>
    <row r="818" spans="1:13" x14ac:dyDescent="0.25">
      <c r="A818" s="2">
        <v>58</v>
      </c>
      <c r="B818" s="44">
        <v>44491</v>
      </c>
      <c r="C818" s="3">
        <v>0.39583333333333331</v>
      </c>
      <c r="D818" s="7" t="s">
        <v>24</v>
      </c>
      <c r="G818" s="3" cm="1">
        <f t="array" ref="G81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18" s="3" t="str">
        <f>IF(ch_table[[#This Row],[Subject 1]]&lt;&gt;"House rose", "",SUMIF(ch_table[Day], ch_table[[#This Row],[Day]], ch_table[Duration]))</f>
        <v/>
      </c>
      <c r="I818" s="40">
        <f>SUM(INDEX(ch_table[Duration],1):ch_table[[#This Row],[Duration]])</f>
        <v>19.634722222222255</v>
      </c>
      <c r="J818" s="3" cm="1">
        <f t="array" ref="J8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8" s="3" t="str" cm="1">
        <f t="array" ref="K8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8" s="3" t="str">
        <f>IF(ch_table[[#This Row],[Subject 1]]&lt;&gt;"House rose", "",SUMIF(ch_table[Day], ch_table[[#This Row],[Day]], ch_table[AAT]))</f>
        <v/>
      </c>
      <c r="M818" s="38">
        <f>SUM(INDEX(ch_table[AAT],1):ch_table[[#This Row],[AAT]])</f>
        <v>1.273611111111111</v>
      </c>
    </row>
    <row r="819" spans="1:13" x14ac:dyDescent="0.25">
      <c r="A819" s="2">
        <v>58</v>
      </c>
      <c r="B819" s="44">
        <v>44491</v>
      </c>
      <c r="C819" s="3">
        <v>0.39861111111111108</v>
      </c>
      <c r="D819" s="7" t="s">
        <v>489</v>
      </c>
      <c r="E819" s="8" t="s">
        <v>490</v>
      </c>
      <c r="F819" s="8" t="s">
        <v>60</v>
      </c>
      <c r="G819" s="3" cm="1">
        <f t="array" ref="G819">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819" s="3" t="str">
        <f>IF(ch_table[[#This Row],[Subject 1]]&lt;&gt;"House rose", "",SUMIF(ch_table[Day], ch_table[[#This Row],[Day]], ch_table[Duration]))</f>
        <v/>
      </c>
      <c r="I819" s="40">
        <f>SUM(INDEX(ch_table[Duration],1):ch_table[[#This Row],[Duration]])</f>
        <v>19.647222222222254</v>
      </c>
      <c r="J819" s="3" cm="1">
        <f t="array" ref="J8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19" s="3" t="str" cm="1">
        <f t="array" ref="K8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19" s="3" t="str">
        <f>IF(ch_table[[#This Row],[Subject 1]]&lt;&gt;"House rose", "",SUMIF(ch_table[Day], ch_table[[#This Row],[Day]], ch_table[AAT]))</f>
        <v/>
      </c>
      <c r="M819" s="38">
        <f>SUM(INDEX(ch_table[AAT],1):ch_table[[#This Row],[AAT]])</f>
        <v>1.273611111111111</v>
      </c>
    </row>
    <row r="820" spans="1:13" ht="30" x14ac:dyDescent="0.25">
      <c r="A820" s="2">
        <v>58</v>
      </c>
      <c r="B820" s="44">
        <v>44491</v>
      </c>
      <c r="C820" s="3">
        <v>0.41111111111111115</v>
      </c>
      <c r="D820" s="7" t="s">
        <v>123</v>
      </c>
      <c r="E820" s="8" t="s">
        <v>491</v>
      </c>
      <c r="F820" s="8" t="s">
        <v>402</v>
      </c>
      <c r="G820" s="3" cm="1">
        <f t="array" ref="G820">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820" s="3" t="str">
        <f>IF(ch_table[[#This Row],[Subject 1]]&lt;&gt;"House rose", "",SUMIF(ch_table[Day], ch_table[[#This Row],[Day]], ch_table[Duration]))</f>
        <v/>
      </c>
      <c r="I820" s="40">
        <f>SUM(INDEX(ch_table[Duration],1):ch_table[[#This Row],[Duration]])</f>
        <v>19.694444444444475</v>
      </c>
      <c r="J820" s="3" cm="1">
        <f t="array" ref="J8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0" s="3" t="str" cm="1">
        <f t="array" ref="K8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0" s="3" t="str">
        <f>IF(ch_table[[#This Row],[Subject 1]]&lt;&gt;"House rose", "",SUMIF(ch_table[Day], ch_table[[#This Row],[Day]], ch_table[AAT]))</f>
        <v/>
      </c>
      <c r="M820" s="38">
        <f>SUM(INDEX(ch_table[AAT],1):ch_table[[#This Row],[AAT]])</f>
        <v>1.273611111111111</v>
      </c>
    </row>
    <row r="821" spans="1:13" ht="30" x14ac:dyDescent="0.25">
      <c r="A821" s="2">
        <v>58</v>
      </c>
      <c r="B821" s="44">
        <v>44491</v>
      </c>
      <c r="C821" s="3">
        <v>0.45833333333333331</v>
      </c>
      <c r="D821" s="7" t="s">
        <v>29</v>
      </c>
      <c r="E821" s="8" t="s">
        <v>492</v>
      </c>
      <c r="G821" s="3" cm="1">
        <f t="array" ref="G821">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821" s="3" t="str">
        <f>IF(ch_table[[#This Row],[Subject 1]]&lt;&gt;"House rose", "",SUMIF(ch_table[Day], ch_table[[#This Row],[Day]], ch_table[Duration]))</f>
        <v/>
      </c>
      <c r="I821" s="40">
        <f>SUM(INDEX(ch_table[Duration],1):ch_table[[#This Row],[Duration]])</f>
        <v>19.715972222222252</v>
      </c>
      <c r="J821" s="3" cm="1">
        <f t="array" ref="J8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1" s="3" t="str" cm="1">
        <f t="array" ref="K8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1" s="3" t="str">
        <f>IF(ch_table[[#This Row],[Subject 1]]&lt;&gt;"House rose", "",SUMIF(ch_table[Day], ch_table[[#This Row],[Day]], ch_table[AAT]))</f>
        <v/>
      </c>
      <c r="M821" s="38">
        <f>SUM(INDEX(ch_table[AAT],1):ch_table[[#This Row],[AAT]])</f>
        <v>1.273611111111111</v>
      </c>
    </row>
    <row r="822" spans="1:13" ht="30" x14ac:dyDescent="0.25">
      <c r="A822" s="2">
        <v>58</v>
      </c>
      <c r="B822" s="44">
        <v>44491</v>
      </c>
      <c r="C822" s="3">
        <v>0.47986111111111113</v>
      </c>
      <c r="D822" s="7" t="s">
        <v>123</v>
      </c>
      <c r="E822" s="8" t="s">
        <v>493</v>
      </c>
      <c r="F822" s="8" t="s">
        <v>402</v>
      </c>
      <c r="G822" s="3" cm="1">
        <f t="array" ref="G822">IF(MIN(ROW(ch_table[[Day]:[AAT session total (cum.)]]))+ROWS(ch_table[[Day]:[AAT session total (cum.)]])-1=ROW(),"",IF(ch_table[[#This Row],[Subject 1]]="House rose","", IF(INDEX(ch_table[[#All],[Time]],ROW()+1)="","",(IF(INDEX(ch_table[[#All],[Time]],ROW()+1)&lt;ch_table[[#This Row],[Time]],INDEX(ch_table[[#All],[Time]],ROW()+1)+1,INDEX(ch_table[[#All],[Time]],ROW()+1))-ch_table[[#This Row],[Time]]))))</f>
        <v>0.12777777777777782</v>
      </c>
      <c r="H822" s="3" t="str">
        <f>IF(ch_table[[#This Row],[Subject 1]]&lt;&gt;"House rose", "",SUMIF(ch_table[Day], ch_table[[#This Row],[Day]], ch_table[Duration]))</f>
        <v/>
      </c>
      <c r="I822" s="40">
        <f>SUM(INDEX(ch_table[Duration],1):ch_table[[#This Row],[Duration]])</f>
        <v>19.843750000000028</v>
      </c>
      <c r="J822" s="3" cm="1">
        <f t="array" ref="J8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2" s="3" cm="1">
        <f t="array" ref="K8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3.4722222222219878E-3</v>
      </c>
      <c r="L822" s="3" t="str">
        <f>IF(ch_table[[#This Row],[Subject 1]]&lt;&gt;"House rose", "",SUMIF(ch_table[Day], ch_table[[#This Row],[Day]], ch_table[AAT]))</f>
        <v/>
      </c>
      <c r="M822" s="38">
        <f>SUM(INDEX(ch_table[AAT],1):ch_table[[#This Row],[AAT]])</f>
        <v>1.2770833333333331</v>
      </c>
    </row>
    <row r="823" spans="1:13" x14ac:dyDescent="0.25">
      <c r="A823" s="2">
        <v>58</v>
      </c>
      <c r="B823" s="44">
        <v>44491</v>
      </c>
      <c r="C823" s="3">
        <v>0.60763888888888895</v>
      </c>
      <c r="D823" s="7" t="s">
        <v>21</v>
      </c>
      <c r="E823" s="8" t="s">
        <v>494</v>
      </c>
      <c r="G823" s="3" cm="1">
        <f t="array" ref="G823">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823" s="3" t="str">
        <f>IF(ch_table[[#This Row],[Subject 1]]&lt;&gt;"House rose", "",SUMIF(ch_table[Day], ch_table[[#This Row],[Day]], ch_table[Duration]))</f>
        <v/>
      </c>
      <c r="I823" s="40">
        <f>SUM(INDEX(ch_table[Duration],1):ch_table[[#This Row],[Duration]])</f>
        <v>19.863888888888916</v>
      </c>
      <c r="J823" s="3" cm="1">
        <f t="array" ref="J8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3" s="3" cm="1">
        <f t="array" ref="K8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823" s="3" t="str">
        <f>IF(ch_table[[#This Row],[Subject 1]]&lt;&gt;"House rose", "",SUMIF(ch_table[Day], ch_table[[#This Row],[Day]], ch_table[AAT]))</f>
        <v/>
      </c>
      <c r="M823" s="38">
        <f>SUM(INDEX(ch_table[AAT],1):ch_table[[#This Row],[AAT]])</f>
        <v>1.2972222222222221</v>
      </c>
    </row>
    <row r="824" spans="1:13" x14ac:dyDescent="0.25">
      <c r="A824" s="2">
        <v>58</v>
      </c>
      <c r="B824" s="44">
        <v>44491</v>
      </c>
      <c r="C824" s="3">
        <v>0.62777777777777777</v>
      </c>
      <c r="D824" s="7" t="s">
        <v>23</v>
      </c>
      <c r="G824" s="3" t="str" cm="1">
        <f t="array" ref="G824">IF(MIN(ROW(ch_table[[Day]:[AAT session total (cum.)]]))+ROWS(ch_table[[Day]:[AAT session total (cum.)]])-1=ROW(),"",IF(ch_table[[#This Row],[Subject 1]]="House rose","", IF(INDEX(ch_table[[#All],[Time]],ROW()+1)="","",(IF(INDEX(ch_table[[#All],[Time]],ROW()+1)&lt;ch_table[[#This Row],[Time]],INDEX(ch_table[[#All],[Time]],ROW()+1)+1,INDEX(ch_table[[#All],[Time]],ROW()+1))-ch_table[[#This Row],[Time]]))))</f>
        <v/>
      </c>
      <c r="H824" s="3">
        <f>IF(ch_table[[#This Row],[Subject 1]]&lt;&gt;"House rose", "",SUMIF(ch_table[Day], ch_table[[#This Row],[Day]], ch_table[Duration]))</f>
        <v>0.23194444444444445</v>
      </c>
      <c r="I824" s="40">
        <f>SUM(INDEX(ch_table[Duration],1):ch_table[[#This Row],[Duration]])</f>
        <v>19.863888888888916</v>
      </c>
      <c r="J824" s="3" cm="1">
        <f t="array" ref="J8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24" s="3" t="str" cm="1">
        <f t="array" ref="K8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4" s="3">
        <f>IF(ch_table[[#This Row],[Subject 1]]&lt;&gt;"House rose", "",SUMIF(ch_table[Day], ch_table[[#This Row],[Day]], ch_table[AAT]))</f>
        <v>2.3611111111110805E-2</v>
      </c>
      <c r="M824" s="38">
        <f>SUM(INDEX(ch_table[AAT],1):ch_table[[#This Row],[AAT]])</f>
        <v>1.2972222222222221</v>
      </c>
    </row>
    <row r="825" spans="1:13" x14ac:dyDescent="0.25">
      <c r="A825" s="2">
        <v>59</v>
      </c>
      <c r="B825" s="44">
        <v>44494</v>
      </c>
      <c r="C825" s="3">
        <v>0.60416666666666663</v>
      </c>
      <c r="D825" s="7" t="s">
        <v>24</v>
      </c>
      <c r="G825" s="3" cm="1">
        <f t="array" ref="G82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25" s="3" t="str">
        <f>IF(ch_table[[#This Row],[Subject 1]]&lt;&gt;"House rose", "",SUMIF(ch_table[Day], ch_table[[#This Row],[Day]], ch_table[Duration]))</f>
        <v/>
      </c>
      <c r="I825" s="40">
        <f>SUM(INDEX(ch_table[Duration],1):ch_table[[#This Row],[Duration]])</f>
        <v>19.866666666666692</v>
      </c>
      <c r="J825" s="3" cm="1">
        <f t="array" ref="J8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5" s="3" t="str" cm="1">
        <f t="array" ref="K8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5" s="3" t="str">
        <f>IF(ch_table[[#This Row],[Subject 1]]&lt;&gt;"House rose", "",SUMIF(ch_table[Day], ch_table[[#This Row],[Day]], ch_table[AAT]))</f>
        <v/>
      </c>
      <c r="M825" s="38">
        <f>SUM(INDEX(ch_table[AAT],1):ch_table[[#This Row],[AAT]])</f>
        <v>1.2972222222222221</v>
      </c>
    </row>
    <row r="826" spans="1:13" x14ac:dyDescent="0.25">
      <c r="A826" s="2">
        <v>59</v>
      </c>
      <c r="B826" s="44">
        <v>44494</v>
      </c>
      <c r="C826" s="3">
        <v>0.6069444444444444</v>
      </c>
      <c r="D826" s="7" t="s">
        <v>44</v>
      </c>
      <c r="E826" s="8" t="s">
        <v>495</v>
      </c>
      <c r="G826" s="3" cm="1">
        <f t="array" ref="G826">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826" s="3" t="str">
        <f>IF(ch_table[[#This Row],[Subject 1]]&lt;&gt;"House rose", "",SUMIF(ch_table[Day], ch_table[[#This Row],[Day]], ch_table[Duration]))</f>
        <v/>
      </c>
      <c r="I826" s="40">
        <f>SUM(INDEX(ch_table[Duration],1):ch_table[[#This Row],[Duration]])</f>
        <v>19.899305555555582</v>
      </c>
      <c r="J826" s="3" cm="1">
        <f t="array" ref="J8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6" s="3" t="str" cm="1">
        <f t="array" ref="K8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6" s="3" t="str">
        <f>IF(ch_table[[#This Row],[Subject 1]]&lt;&gt;"House rose", "",SUMIF(ch_table[Day], ch_table[[#This Row],[Day]], ch_table[AAT]))</f>
        <v/>
      </c>
      <c r="M826" s="38">
        <f>SUM(INDEX(ch_table[AAT],1):ch_table[[#This Row],[AAT]])</f>
        <v>1.2972222222222221</v>
      </c>
    </row>
    <row r="827" spans="1:13" x14ac:dyDescent="0.25">
      <c r="A827" s="2">
        <v>59</v>
      </c>
      <c r="B827" s="44">
        <v>44494</v>
      </c>
      <c r="C827" s="3">
        <v>0.63958333333333328</v>
      </c>
      <c r="D827" s="7" t="s">
        <v>53</v>
      </c>
      <c r="E827" s="8" t="s">
        <v>495</v>
      </c>
      <c r="G827" s="3" cm="1">
        <f t="array" ref="G827">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827" s="3" t="str">
        <f>IF(ch_table[[#This Row],[Subject 1]]&lt;&gt;"House rose", "",SUMIF(ch_table[Day], ch_table[[#This Row],[Day]], ch_table[Duration]))</f>
        <v/>
      </c>
      <c r="I827" s="40">
        <f>SUM(INDEX(ch_table[Duration],1):ch_table[[#This Row],[Duration]])</f>
        <v>19.90833333333336</v>
      </c>
      <c r="J827" s="3" cm="1">
        <f t="array" ref="J8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7" s="3" t="str" cm="1">
        <f t="array" ref="K8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7" s="3" t="str">
        <f>IF(ch_table[[#This Row],[Subject 1]]&lt;&gt;"House rose", "",SUMIF(ch_table[Day], ch_table[[#This Row],[Day]], ch_table[AAT]))</f>
        <v/>
      </c>
      <c r="M827" s="38">
        <f>SUM(INDEX(ch_table[AAT],1):ch_table[[#This Row],[AAT]])</f>
        <v>1.2972222222222221</v>
      </c>
    </row>
    <row r="828" spans="1:13" x14ac:dyDescent="0.25">
      <c r="A828" s="2">
        <v>59</v>
      </c>
      <c r="B828" s="44">
        <v>44494</v>
      </c>
      <c r="C828" s="3">
        <v>0.64861111111111114</v>
      </c>
      <c r="D828" s="7" t="s">
        <v>17</v>
      </c>
      <c r="E828" s="8" t="s">
        <v>496</v>
      </c>
      <c r="F828" s="8" t="s">
        <v>15</v>
      </c>
      <c r="G828" s="3" cm="1">
        <f t="array" ref="G82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828" s="3" t="str">
        <f>IF(ch_table[[#This Row],[Subject 1]]&lt;&gt;"House rose", "",SUMIF(ch_table[Day], ch_table[[#This Row],[Day]], ch_table[Duration]))</f>
        <v/>
      </c>
      <c r="I828" s="40">
        <f>SUM(INDEX(ch_table[Duration],1):ch_table[[#This Row],[Duration]])</f>
        <v>19.90972222222225</v>
      </c>
      <c r="J828" s="3" cm="1">
        <f t="array" ref="J8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8" s="3" t="str" cm="1">
        <f t="array" ref="K8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8" s="3" t="str">
        <f>IF(ch_table[[#This Row],[Subject 1]]&lt;&gt;"House rose", "",SUMIF(ch_table[Day], ch_table[[#This Row],[Day]], ch_table[AAT]))</f>
        <v/>
      </c>
      <c r="M828" s="38">
        <f>SUM(INDEX(ch_table[AAT],1):ch_table[[#This Row],[AAT]])</f>
        <v>1.2972222222222221</v>
      </c>
    </row>
    <row r="829" spans="1:13" ht="30" x14ac:dyDescent="0.25">
      <c r="A829" s="2">
        <v>59</v>
      </c>
      <c r="B829" s="44">
        <v>44494</v>
      </c>
      <c r="C829" s="3">
        <v>0.65</v>
      </c>
      <c r="D829" s="7" t="s">
        <v>27</v>
      </c>
      <c r="E829" s="8" t="s">
        <v>497</v>
      </c>
      <c r="G829" s="3" cm="1">
        <f t="array" ref="G82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829" s="3" t="str">
        <f>IF(ch_table[[#This Row],[Subject 1]]&lt;&gt;"House rose", "",SUMIF(ch_table[Day], ch_table[[#This Row],[Day]], ch_table[Duration]))</f>
        <v/>
      </c>
      <c r="I829" s="40">
        <f>SUM(INDEX(ch_table[Duration],1):ch_table[[#This Row],[Duration]])</f>
        <v>19.938194444444473</v>
      </c>
      <c r="J829" s="3" cm="1">
        <f t="array" ref="J8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29" s="3" t="str" cm="1">
        <f t="array" ref="K8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29" s="3" t="str">
        <f>IF(ch_table[[#This Row],[Subject 1]]&lt;&gt;"House rose", "",SUMIF(ch_table[Day], ch_table[[#This Row],[Day]], ch_table[AAT]))</f>
        <v/>
      </c>
      <c r="M829" s="38">
        <f>SUM(INDEX(ch_table[AAT],1):ch_table[[#This Row],[AAT]])</f>
        <v>1.2972222222222221</v>
      </c>
    </row>
    <row r="830" spans="1:13" ht="45" x14ac:dyDescent="0.25">
      <c r="A830" s="2">
        <v>59</v>
      </c>
      <c r="B830" s="44">
        <v>44494</v>
      </c>
      <c r="C830" s="3">
        <v>0.67847222222222225</v>
      </c>
      <c r="D830" s="7" t="s">
        <v>27</v>
      </c>
      <c r="E830" s="8" t="s">
        <v>498</v>
      </c>
      <c r="G830" s="3" cm="1">
        <f t="array" ref="G830">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830" s="3" t="str">
        <f>IF(ch_table[[#This Row],[Subject 1]]&lt;&gt;"House rose", "",SUMIF(ch_table[Day], ch_table[[#This Row],[Day]], ch_table[Duration]))</f>
        <v/>
      </c>
      <c r="I830" s="40">
        <f>SUM(INDEX(ch_table[Duration],1):ch_table[[#This Row],[Duration]])</f>
        <v>19.967361111111138</v>
      </c>
      <c r="J830" s="3" cm="1">
        <f t="array" ref="J8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0" s="3" t="str" cm="1">
        <f t="array" ref="K8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0" s="3" t="str">
        <f>IF(ch_table[[#This Row],[Subject 1]]&lt;&gt;"House rose", "",SUMIF(ch_table[Day], ch_table[[#This Row],[Day]], ch_table[AAT]))</f>
        <v/>
      </c>
      <c r="M830" s="38">
        <f>SUM(INDEX(ch_table[AAT],1):ch_table[[#This Row],[AAT]])</f>
        <v>1.2972222222222221</v>
      </c>
    </row>
    <row r="831" spans="1:13" ht="60" x14ac:dyDescent="0.25">
      <c r="A831" s="2">
        <v>59</v>
      </c>
      <c r="B831" s="44">
        <v>44494</v>
      </c>
      <c r="C831" s="3">
        <v>0.70763888888888893</v>
      </c>
      <c r="D831" s="7" t="s">
        <v>27</v>
      </c>
      <c r="E831" s="8" t="s">
        <v>499</v>
      </c>
      <c r="G831" s="3" cm="1">
        <f t="array" ref="G831">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831" s="3" t="str">
        <f>IF(ch_table[[#This Row],[Subject 1]]&lt;&gt;"House rose", "",SUMIF(ch_table[Day], ch_table[[#This Row],[Day]], ch_table[Duration]))</f>
        <v/>
      </c>
      <c r="I831" s="40">
        <f>SUM(INDEX(ch_table[Duration],1):ch_table[[#This Row],[Duration]])</f>
        <v>19.984722222222249</v>
      </c>
      <c r="J831" s="3" cm="1">
        <f t="array" ref="J8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1" s="3" t="str" cm="1">
        <f t="array" ref="K8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1" s="3" t="str">
        <f>IF(ch_table[[#This Row],[Subject 1]]&lt;&gt;"House rose", "",SUMIF(ch_table[Day], ch_table[[#This Row],[Day]], ch_table[AAT]))</f>
        <v/>
      </c>
      <c r="M831" s="38">
        <f>SUM(INDEX(ch_table[AAT],1):ch_table[[#This Row],[AAT]])</f>
        <v>1.2972222222222221</v>
      </c>
    </row>
    <row r="832" spans="1:13" ht="45" x14ac:dyDescent="0.25">
      <c r="A832" s="2">
        <v>59</v>
      </c>
      <c r="B832" s="44">
        <v>44494</v>
      </c>
      <c r="C832" s="3">
        <v>0.72499999999999998</v>
      </c>
      <c r="D832" s="7" t="s">
        <v>27</v>
      </c>
      <c r="E832" s="8" t="s">
        <v>500</v>
      </c>
      <c r="G832" s="3" cm="1">
        <f t="array" ref="G832">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832" s="3" t="str">
        <f>IF(ch_table[[#This Row],[Subject 1]]&lt;&gt;"House rose", "",SUMIF(ch_table[Day], ch_table[[#This Row],[Day]], ch_table[Duration]))</f>
        <v/>
      </c>
      <c r="I832" s="40">
        <f>SUM(INDEX(ch_table[Duration],1):ch_table[[#This Row],[Duration]])</f>
        <v>20.001388888888915</v>
      </c>
      <c r="J832" s="3" cm="1">
        <f t="array" ref="J8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2" s="3" t="str" cm="1">
        <f t="array" ref="K8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2" s="3" t="str">
        <f>IF(ch_table[[#This Row],[Subject 1]]&lt;&gt;"House rose", "",SUMIF(ch_table[Day], ch_table[[#This Row],[Day]], ch_table[AAT]))</f>
        <v/>
      </c>
      <c r="M832" s="38">
        <f>SUM(INDEX(ch_table[AAT],1):ch_table[[#This Row],[AAT]])</f>
        <v>1.2972222222222221</v>
      </c>
    </row>
    <row r="833" spans="1:13" x14ac:dyDescent="0.25">
      <c r="A833" s="2">
        <v>59</v>
      </c>
      <c r="B833" s="44">
        <v>44494</v>
      </c>
      <c r="C833" s="3">
        <v>0.7416666666666667</v>
      </c>
      <c r="D833" s="7" t="s">
        <v>123</v>
      </c>
      <c r="E833" s="8" t="s">
        <v>501</v>
      </c>
      <c r="F833" s="8" t="s">
        <v>159</v>
      </c>
      <c r="G833" s="3" cm="1">
        <f t="array" ref="G833">IF(MIN(ROW(ch_table[[Day]:[AAT session total (cum.)]]))+ROWS(ch_table[[Day]:[AAT session total (cum.)]])-1=ROW(),"",IF(ch_table[[#This Row],[Subject 1]]="House rose","", IF(INDEX(ch_table[[#All],[Time]],ROW()+1)="","",(IF(INDEX(ch_table[[#All],[Time]],ROW()+1)&lt;ch_table[[#This Row],[Time]],INDEX(ch_table[[#All],[Time]],ROW()+1)+1,INDEX(ch_table[[#All],[Time]],ROW()+1))-ch_table[[#This Row],[Time]]))))</f>
        <v>0.12847222222222221</v>
      </c>
      <c r="H833" s="3" t="str">
        <f>IF(ch_table[[#This Row],[Subject 1]]&lt;&gt;"House rose", "",SUMIF(ch_table[Day], ch_table[[#This Row],[Day]], ch_table[Duration]))</f>
        <v/>
      </c>
      <c r="I833" s="40">
        <f>SUM(INDEX(ch_table[Duration],1):ch_table[[#This Row],[Duration]])</f>
        <v>20.129861111111136</v>
      </c>
      <c r="J833" s="3" cm="1">
        <f t="array" ref="J8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3" s="3" t="str" cm="1">
        <f t="array" ref="K8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3" s="3" t="str">
        <f>IF(ch_table[[#This Row],[Subject 1]]&lt;&gt;"House rose", "",SUMIF(ch_table[Day], ch_table[[#This Row],[Day]], ch_table[AAT]))</f>
        <v/>
      </c>
      <c r="M833" s="38">
        <f>SUM(INDEX(ch_table[AAT],1):ch_table[[#This Row],[AAT]])</f>
        <v>1.2972222222222221</v>
      </c>
    </row>
    <row r="834" spans="1:13" x14ac:dyDescent="0.25">
      <c r="A834" s="2">
        <v>59</v>
      </c>
      <c r="B834" s="44">
        <v>44494</v>
      </c>
      <c r="C834" s="3">
        <v>0.87013888888888891</v>
      </c>
      <c r="D834" s="7" t="s">
        <v>61</v>
      </c>
      <c r="E834" s="8" t="s">
        <v>502</v>
      </c>
      <c r="G834" s="3" cm="1">
        <f t="array" ref="G83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834" s="3" t="str">
        <f>IF(ch_table[[#This Row],[Subject 1]]&lt;&gt;"House rose", "",SUMIF(ch_table[Day], ch_table[[#This Row],[Day]], ch_table[Duration]))</f>
        <v/>
      </c>
      <c r="I834" s="40">
        <f>SUM(INDEX(ch_table[Duration],1):ch_table[[#This Row],[Duration]])</f>
        <v>20.130555555555581</v>
      </c>
      <c r="J834" s="3" cm="1">
        <f t="array" ref="J8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4" s="3" t="str" cm="1">
        <f t="array" ref="K8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4" s="3" t="str">
        <f>IF(ch_table[[#This Row],[Subject 1]]&lt;&gt;"House rose", "",SUMIF(ch_table[Day], ch_table[[#This Row],[Day]], ch_table[AAT]))</f>
        <v/>
      </c>
      <c r="M834" s="38">
        <f>SUM(INDEX(ch_table[AAT],1):ch_table[[#This Row],[AAT]])</f>
        <v>1.2972222222222221</v>
      </c>
    </row>
    <row r="835" spans="1:13" x14ac:dyDescent="0.25">
      <c r="A835" s="2">
        <v>59</v>
      </c>
      <c r="B835" s="44">
        <v>44494</v>
      </c>
      <c r="C835" s="3">
        <v>0.87083333333333324</v>
      </c>
      <c r="D835" s="7" t="s">
        <v>21</v>
      </c>
      <c r="E835" s="8" t="s">
        <v>503</v>
      </c>
      <c r="G835" s="3" cm="1">
        <f t="array" ref="G835">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835" s="3" t="str">
        <f>IF(ch_table[[#This Row],[Subject 1]]&lt;&gt;"House rose", "",SUMIF(ch_table[Day], ch_table[[#This Row],[Day]], ch_table[Duration]))</f>
        <v/>
      </c>
      <c r="I835" s="40">
        <f>SUM(INDEX(ch_table[Duration],1):ch_table[[#This Row],[Duration]])</f>
        <v>20.148611111111137</v>
      </c>
      <c r="J835" s="3" cm="1">
        <f t="array" ref="J8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5" s="3" t="str" cm="1">
        <f t="array" ref="K8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5" s="3" t="str">
        <f>IF(ch_table[[#This Row],[Subject 1]]&lt;&gt;"House rose", "",SUMIF(ch_table[Day], ch_table[[#This Row],[Day]], ch_table[AAT]))</f>
        <v/>
      </c>
      <c r="M835" s="38">
        <f>SUM(INDEX(ch_table[AAT],1):ch_table[[#This Row],[AAT]])</f>
        <v>1.2972222222222221</v>
      </c>
    </row>
    <row r="836" spans="1:13" x14ac:dyDescent="0.25">
      <c r="A836" s="2">
        <v>59</v>
      </c>
      <c r="B836" s="44">
        <v>44494</v>
      </c>
      <c r="C836" s="3">
        <v>0.88888888888888884</v>
      </c>
      <c r="D836" s="7" t="s">
        <v>23</v>
      </c>
      <c r="G836" s="3" t="str" cm="1">
        <f t="array" ref="G836">IF(MIN(ROW(ch_table[[Day]:[AAT session total (cum.)]]))+ROWS(ch_table[[Day]:[AAT session total (cum.)]])-1=ROW(),"",IF(ch_table[[#This Row],[Subject 1]]="House rose","", IF(INDEX(ch_table[[#All],[Time]],ROW()+1)="","",(IF(INDEX(ch_table[[#All],[Time]],ROW()+1)&lt;ch_table[[#This Row],[Time]],INDEX(ch_table[[#All],[Time]],ROW()+1)+1,INDEX(ch_table[[#All],[Time]],ROW()+1))-ch_table[[#This Row],[Time]]))))</f>
        <v/>
      </c>
      <c r="H836" s="3">
        <f>IF(ch_table[[#This Row],[Subject 1]]&lt;&gt;"House rose", "",SUMIF(ch_table[Day], ch_table[[#This Row],[Day]], ch_table[Duration]))</f>
        <v>0.28472222222222221</v>
      </c>
      <c r="I836" s="40">
        <f>SUM(INDEX(ch_table[Duration],1):ch_table[[#This Row],[Duration]])</f>
        <v>20.148611111111137</v>
      </c>
      <c r="J836" s="3" cm="1">
        <f t="array" ref="J8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36" s="3" t="str" cm="1">
        <f t="array" ref="K8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6" s="3">
        <f>IF(ch_table[[#This Row],[Subject 1]]&lt;&gt;"House rose", "",SUMIF(ch_table[Day], ch_table[[#This Row],[Day]], ch_table[AAT]))</f>
        <v>0</v>
      </c>
      <c r="M836" s="38">
        <f>SUM(INDEX(ch_table[AAT],1):ch_table[[#This Row],[AAT]])</f>
        <v>1.2972222222222221</v>
      </c>
    </row>
    <row r="837" spans="1:13" x14ac:dyDescent="0.25">
      <c r="A837" s="2">
        <v>60</v>
      </c>
      <c r="B837" s="44">
        <v>44495</v>
      </c>
      <c r="C837" s="3">
        <v>0.47916666666666669</v>
      </c>
      <c r="D837" s="7" t="s">
        <v>24</v>
      </c>
      <c r="G837" s="3" cm="1">
        <f t="array" ref="G83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837" s="3" t="str">
        <f>IF(ch_table[[#This Row],[Subject 1]]&lt;&gt;"House rose", "",SUMIF(ch_table[Day], ch_table[[#This Row],[Day]], ch_table[Duration]))</f>
        <v/>
      </c>
      <c r="I837" s="40">
        <f>SUM(INDEX(ch_table[Duration],1):ch_table[[#This Row],[Duration]])</f>
        <v>20.150694444444472</v>
      </c>
      <c r="J837" s="3" cm="1">
        <f t="array" ref="J8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7" s="3" t="str" cm="1">
        <f t="array" ref="K8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7" s="3" t="str">
        <f>IF(ch_table[[#This Row],[Subject 1]]&lt;&gt;"House rose", "",SUMIF(ch_table[Day], ch_table[[#This Row],[Day]], ch_table[AAT]))</f>
        <v/>
      </c>
      <c r="M837" s="38">
        <f>SUM(INDEX(ch_table[AAT],1):ch_table[[#This Row],[AAT]])</f>
        <v>1.2972222222222221</v>
      </c>
    </row>
    <row r="838" spans="1:13" x14ac:dyDescent="0.25">
      <c r="A838" s="2">
        <v>60</v>
      </c>
      <c r="B838" s="44">
        <v>44495</v>
      </c>
      <c r="C838" s="3">
        <v>0.48125000000000001</v>
      </c>
      <c r="D838" s="7" t="s">
        <v>44</v>
      </c>
      <c r="E838" s="8" t="s">
        <v>325</v>
      </c>
      <c r="G838" s="3" cm="1">
        <f t="array" ref="G838">IF(MIN(ROW(ch_table[[Day]:[AAT session total (cum.)]]))+ROWS(ch_table[[Day]:[AAT session total (cum.)]])-1=ROW(),"",IF(ch_table[[#This Row],[Subject 1]]="House rose","", IF(INDEX(ch_table[[#All],[Time]],ROW()+1)="","",(IF(INDEX(ch_table[[#All],[Time]],ROW()+1)&lt;ch_table[[#This Row],[Time]],INDEX(ch_table[[#All],[Time]],ROW()+1)+1,INDEX(ch_table[[#All],[Time]],ROW()+1))-ch_table[[#This Row],[Time]]))))</f>
        <v>3.0555555555555503E-2</v>
      </c>
      <c r="H838" s="3" t="str">
        <f>IF(ch_table[[#This Row],[Subject 1]]&lt;&gt;"House rose", "",SUMIF(ch_table[Day], ch_table[[#This Row],[Day]], ch_table[Duration]))</f>
        <v/>
      </c>
      <c r="I838" s="40">
        <f>SUM(INDEX(ch_table[Duration],1):ch_table[[#This Row],[Duration]])</f>
        <v>20.181250000000027</v>
      </c>
      <c r="J838" s="3" cm="1">
        <f t="array" ref="J8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8" s="3" t="str" cm="1">
        <f t="array" ref="K8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8" s="3" t="str">
        <f>IF(ch_table[[#This Row],[Subject 1]]&lt;&gt;"House rose", "",SUMIF(ch_table[Day], ch_table[[#This Row],[Day]], ch_table[AAT]))</f>
        <v/>
      </c>
      <c r="M838" s="38">
        <f>SUM(INDEX(ch_table[AAT],1):ch_table[[#This Row],[AAT]])</f>
        <v>1.2972222222222221</v>
      </c>
    </row>
    <row r="839" spans="1:13" x14ac:dyDescent="0.25">
      <c r="A839" s="2">
        <v>60</v>
      </c>
      <c r="B839" s="44">
        <v>44495</v>
      </c>
      <c r="C839" s="3">
        <v>0.51180555555555551</v>
      </c>
      <c r="D839" s="7" t="s">
        <v>53</v>
      </c>
      <c r="E839" s="8" t="s">
        <v>325</v>
      </c>
      <c r="G839" s="3" cm="1">
        <f t="array" ref="G839">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839" s="3" t="str">
        <f>IF(ch_table[[#This Row],[Subject 1]]&lt;&gt;"House rose", "",SUMIF(ch_table[Day], ch_table[[#This Row],[Day]], ch_table[Duration]))</f>
        <v/>
      </c>
      <c r="I839" s="40">
        <f>SUM(INDEX(ch_table[Duration],1):ch_table[[#This Row],[Duration]])</f>
        <v>20.19236111111114</v>
      </c>
      <c r="J839" s="3" cm="1">
        <f t="array" ref="J8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39" s="3" t="str" cm="1">
        <f t="array" ref="K8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39" s="3" t="str">
        <f>IF(ch_table[[#This Row],[Subject 1]]&lt;&gt;"House rose", "",SUMIF(ch_table[Day], ch_table[[#This Row],[Day]], ch_table[AAT]))</f>
        <v/>
      </c>
      <c r="M839" s="38">
        <f>SUM(INDEX(ch_table[AAT],1):ch_table[[#This Row],[AAT]])</f>
        <v>1.2972222222222221</v>
      </c>
    </row>
    <row r="840" spans="1:13" x14ac:dyDescent="0.25">
      <c r="A840" s="2">
        <v>60</v>
      </c>
      <c r="B840" s="44">
        <v>44495</v>
      </c>
      <c r="C840" s="3">
        <v>0.5229166666666667</v>
      </c>
      <c r="D840" s="7" t="s">
        <v>17</v>
      </c>
      <c r="E840" s="8" t="s">
        <v>504</v>
      </c>
      <c r="F840" s="8" t="s">
        <v>15</v>
      </c>
      <c r="G840" s="3" cm="1">
        <f t="array" ref="G84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840" s="3" t="str">
        <f>IF(ch_table[[#This Row],[Subject 1]]&lt;&gt;"House rose", "",SUMIF(ch_table[Day], ch_table[[#This Row],[Day]], ch_table[Duration]))</f>
        <v/>
      </c>
      <c r="I840" s="40">
        <f>SUM(INDEX(ch_table[Duration],1):ch_table[[#This Row],[Duration]])</f>
        <v>20.19375000000003</v>
      </c>
      <c r="J840" s="3" cm="1">
        <f t="array" ref="J8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0" s="3" t="str" cm="1">
        <f t="array" ref="K8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0" s="3" t="str">
        <f>IF(ch_table[[#This Row],[Subject 1]]&lt;&gt;"House rose", "",SUMIF(ch_table[Day], ch_table[[#This Row],[Day]], ch_table[AAT]))</f>
        <v/>
      </c>
      <c r="M840" s="38">
        <f>SUM(INDEX(ch_table[AAT],1):ch_table[[#This Row],[AAT]])</f>
        <v>1.2972222222222221</v>
      </c>
    </row>
    <row r="841" spans="1:13" ht="45" x14ac:dyDescent="0.25">
      <c r="A841" s="2">
        <v>60</v>
      </c>
      <c r="B841" s="44">
        <v>44495</v>
      </c>
      <c r="C841" s="3">
        <v>0.52430555555555558</v>
      </c>
      <c r="D841" s="7" t="s">
        <v>27</v>
      </c>
      <c r="E841" s="8" t="s">
        <v>505</v>
      </c>
      <c r="G841" s="3" cm="1">
        <f t="array" ref="G841">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841" s="3" t="str">
        <f>IF(ch_table[[#This Row],[Subject 1]]&lt;&gt;"House rose", "",SUMIF(ch_table[Day], ch_table[[#This Row],[Day]], ch_table[Duration]))</f>
        <v/>
      </c>
      <c r="I841" s="40">
        <f>SUM(INDEX(ch_table[Duration],1):ch_table[[#This Row],[Duration]])</f>
        <v>20.213888888888917</v>
      </c>
      <c r="J841" s="3" cm="1">
        <f t="array" ref="J8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1" s="3" t="str" cm="1">
        <f t="array" ref="K8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1" s="3" t="str">
        <f>IF(ch_table[[#This Row],[Subject 1]]&lt;&gt;"House rose", "",SUMIF(ch_table[Day], ch_table[[#This Row],[Day]], ch_table[AAT]))</f>
        <v/>
      </c>
      <c r="M841" s="38">
        <f>SUM(INDEX(ch_table[AAT],1):ch_table[[#This Row],[AAT]])</f>
        <v>1.2972222222222221</v>
      </c>
    </row>
    <row r="842" spans="1:13" x14ac:dyDescent="0.25">
      <c r="A842" s="2">
        <v>60</v>
      </c>
      <c r="B842" s="44">
        <v>44495</v>
      </c>
      <c r="C842" s="3">
        <v>0.5444444444444444</v>
      </c>
      <c r="D842" s="7" t="s">
        <v>92</v>
      </c>
      <c r="E842" s="8" t="s">
        <v>506</v>
      </c>
      <c r="G842" s="3" cm="1">
        <f t="array" ref="G84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842" s="3" t="str">
        <f>IF(ch_table[[#This Row],[Subject 1]]&lt;&gt;"House rose", "",SUMIF(ch_table[Day], ch_table[[#This Row],[Day]], ch_table[Duration]))</f>
        <v/>
      </c>
      <c r="I842" s="40">
        <f>SUM(INDEX(ch_table[Duration],1):ch_table[[#This Row],[Duration]])</f>
        <v>20.215277777777807</v>
      </c>
      <c r="J842" s="3" cm="1">
        <f t="array" ref="J8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2" s="3" t="str" cm="1">
        <f t="array" ref="K8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2" s="3" t="str">
        <f>IF(ch_table[[#This Row],[Subject 1]]&lt;&gt;"House rose", "",SUMIF(ch_table[Day], ch_table[[#This Row],[Day]], ch_table[AAT]))</f>
        <v/>
      </c>
      <c r="M842" s="38">
        <f>SUM(INDEX(ch_table[AAT],1):ch_table[[#This Row],[AAT]])</f>
        <v>1.2972222222222221</v>
      </c>
    </row>
    <row r="843" spans="1:13" x14ac:dyDescent="0.25">
      <c r="A843" s="2">
        <v>60</v>
      </c>
      <c r="B843" s="44">
        <v>44495</v>
      </c>
      <c r="C843" s="3">
        <v>0.54583333333333328</v>
      </c>
      <c r="D843" s="7" t="s">
        <v>230</v>
      </c>
      <c r="E843" s="8" t="s">
        <v>507</v>
      </c>
      <c r="G843" s="3" cm="1">
        <f t="array" ref="G843">IF(MIN(ROW(ch_table[[Day]:[AAT session total (cum.)]]))+ROWS(ch_table[[Day]:[AAT session total (cum.)]])-1=ROW(),"",IF(ch_table[[#This Row],[Subject 1]]="House rose","", IF(INDEX(ch_table[[#All],[Time]],ROW()+1)="","",(IF(INDEX(ch_table[[#All],[Time]],ROW()+1)&lt;ch_table[[#This Row],[Time]],INDEX(ch_table[[#All],[Time]],ROW()+1)+1,INDEX(ch_table[[#All],[Time]],ROW()+1))-ch_table[[#This Row],[Time]]))))</f>
        <v>8.3333333333334147E-3</v>
      </c>
      <c r="H843" s="3" t="str">
        <f>IF(ch_table[[#This Row],[Subject 1]]&lt;&gt;"House rose", "",SUMIF(ch_table[Day], ch_table[[#This Row],[Day]], ch_table[Duration]))</f>
        <v/>
      </c>
      <c r="I843" s="40">
        <f>SUM(INDEX(ch_table[Duration],1):ch_table[[#This Row],[Duration]])</f>
        <v>20.22361111111114</v>
      </c>
      <c r="J843" s="3" cm="1">
        <f t="array" ref="J8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3" s="3" t="str" cm="1">
        <f t="array" ref="K8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3" s="3" t="str">
        <f>IF(ch_table[[#This Row],[Subject 1]]&lt;&gt;"House rose", "",SUMIF(ch_table[Day], ch_table[[#This Row],[Day]], ch_table[AAT]))</f>
        <v/>
      </c>
      <c r="M843" s="38">
        <f>SUM(INDEX(ch_table[AAT],1):ch_table[[#This Row],[AAT]])</f>
        <v>1.2972222222222221</v>
      </c>
    </row>
    <row r="844" spans="1:13" ht="30" x14ac:dyDescent="0.25">
      <c r="A844" s="2">
        <v>60</v>
      </c>
      <c r="B844" s="44">
        <v>44495</v>
      </c>
      <c r="C844" s="3">
        <v>0.5541666666666667</v>
      </c>
      <c r="D844" s="7" t="s">
        <v>85</v>
      </c>
      <c r="E844" s="8" t="s">
        <v>508</v>
      </c>
      <c r="G844" s="3" cm="1">
        <f t="array" ref="G844">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844" s="3" t="str">
        <f>IF(ch_table[[#This Row],[Subject 1]]&lt;&gt;"House rose", "",SUMIF(ch_table[Day], ch_table[[#This Row],[Day]], ch_table[Duration]))</f>
        <v/>
      </c>
      <c r="I844" s="40">
        <f>SUM(INDEX(ch_table[Duration],1):ch_table[[#This Row],[Duration]])</f>
        <v>20.263888888888918</v>
      </c>
      <c r="J844" s="3" cm="1">
        <f t="array" ref="J8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4" s="3" t="str" cm="1">
        <f t="array" ref="K8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4" s="3" t="str">
        <f>IF(ch_table[[#This Row],[Subject 1]]&lt;&gt;"House rose", "",SUMIF(ch_table[Day], ch_table[[#This Row],[Day]], ch_table[AAT]))</f>
        <v/>
      </c>
      <c r="M844" s="38">
        <f>SUM(INDEX(ch_table[AAT],1):ch_table[[#This Row],[AAT]])</f>
        <v>1.2972222222222221</v>
      </c>
    </row>
    <row r="845" spans="1:13" ht="30" x14ac:dyDescent="0.25">
      <c r="A845" s="2">
        <v>60</v>
      </c>
      <c r="B845" s="44">
        <v>44495</v>
      </c>
      <c r="C845" s="3">
        <v>0.59444444444444444</v>
      </c>
      <c r="D845" s="7" t="s">
        <v>259</v>
      </c>
      <c r="E845" s="8" t="s">
        <v>509</v>
      </c>
      <c r="G845" s="3" cm="1">
        <f t="array" ref="G845">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845" s="3" t="str">
        <f>IF(ch_table[[#This Row],[Subject 1]]&lt;&gt;"House rose", "",SUMIF(ch_table[Day], ch_table[[#This Row],[Day]], ch_table[Duration]))</f>
        <v/>
      </c>
      <c r="I845" s="40">
        <f>SUM(INDEX(ch_table[Duration],1):ch_table[[#This Row],[Duration]])</f>
        <v>20.300694444444474</v>
      </c>
      <c r="J845" s="3" cm="1">
        <f t="array" ref="J8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5" s="3" t="str" cm="1">
        <f t="array" ref="K8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5" s="3" t="str">
        <f>IF(ch_table[[#This Row],[Subject 1]]&lt;&gt;"House rose", "",SUMIF(ch_table[Day], ch_table[[#This Row],[Day]], ch_table[AAT]))</f>
        <v/>
      </c>
      <c r="M845" s="38">
        <f>SUM(INDEX(ch_table[AAT],1):ch_table[[#This Row],[AAT]])</f>
        <v>1.2972222222222221</v>
      </c>
    </row>
    <row r="846" spans="1:13" x14ac:dyDescent="0.25">
      <c r="A846" s="2">
        <v>60</v>
      </c>
      <c r="B846" s="44">
        <v>44495</v>
      </c>
      <c r="C846" s="3">
        <v>0.63124999999999998</v>
      </c>
      <c r="D846" s="7" t="s">
        <v>123</v>
      </c>
      <c r="E846" s="8" t="s">
        <v>510</v>
      </c>
      <c r="F846" s="8" t="s">
        <v>304</v>
      </c>
      <c r="G846" s="3" cm="1">
        <f t="array" ref="G846">IF(MIN(ROW(ch_table[[Day]:[AAT session total (cum.)]]))+ROWS(ch_table[[Day]:[AAT session total (cum.)]])-1=ROW(),"",IF(ch_table[[#This Row],[Subject 1]]="House rose","", IF(INDEX(ch_table[[#All],[Time]],ROW()+1)="","",(IF(INDEX(ch_table[[#All],[Time]],ROW()+1)&lt;ch_table[[#This Row],[Time]],INDEX(ch_table[[#All],[Time]],ROW()+1)+1,INDEX(ch_table[[#All],[Time]],ROW()+1))-ch_table[[#This Row],[Time]]))))</f>
        <v>0.13194444444444442</v>
      </c>
      <c r="H846" s="3" t="str">
        <f>IF(ch_table[[#This Row],[Subject 1]]&lt;&gt;"House rose", "",SUMIF(ch_table[Day], ch_table[[#This Row],[Day]], ch_table[Duration]))</f>
        <v/>
      </c>
      <c r="I846" s="40">
        <f>SUM(INDEX(ch_table[Duration],1):ch_table[[#This Row],[Duration]])</f>
        <v>20.432638888888917</v>
      </c>
      <c r="J846" s="3" cm="1">
        <f t="array" ref="J8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6" s="3" t="str" cm="1">
        <f t="array" ref="K8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6" s="3" t="str">
        <f>IF(ch_table[[#This Row],[Subject 1]]&lt;&gt;"House rose", "",SUMIF(ch_table[Day], ch_table[[#This Row],[Day]], ch_table[AAT]))</f>
        <v/>
      </c>
      <c r="M846" s="38">
        <f>SUM(INDEX(ch_table[AAT],1):ch_table[[#This Row],[AAT]])</f>
        <v>1.2972222222222221</v>
      </c>
    </row>
    <row r="847" spans="1:13" ht="30" x14ac:dyDescent="0.25">
      <c r="A847" s="2">
        <v>60</v>
      </c>
      <c r="B847" s="44">
        <v>44495</v>
      </c>
      <c r="C847" s="3">
        <v>0.7631944444444444</v>
      </c>
      <c r="D847" s="7" t="s">
        <v>61</v>
      </c>
      <c r="E847" s="8" t="s">
        <v>511</v>
      </c>
      <c r="G847" s="3" cm="1">
        <f t="array" ref="G847">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847" s="3" t="str">
        <f>IF(ch_table[[#This Row],[Subject 1]]&lt;&gt;"House rose", "",SUMIF(ch_table[Day], ch_table[[#This Row],[Day]], ch_table[Duration]))</f>
        <v/>
      </c>
      <c r="I847" s="40">
        <f>SUM(INDEX(ch_table[Duration],1):ch_table[[#This Row],[Duration]])</f>
        <v>20.434027777777807</v>
      </c>
      <c r="J847" s="3" cm="1">
        <f t="array" ref="J8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7" s="3" t="str" cm="1">
        <f t="array" ref="K8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7" s="3" t="str">
        <f>IF(ch_table[[#This Row],[Subject 1]]&lt;&gt;"House rose", "",SUMIF(ch_table[Day], ch_table[[#This Row],[Day]], ch_table[AAT]))</f>
        <v/>
      </c>
      <c r="M847" s="38">
        <f>SUM(INDEX(ch_table[AAT],1):ch_table[[#This Row],[AAT]])</f>
        <v>1.2972222222222221</v>
      </c>
    </row>
    <row r="848" spans="1:13" ht="30" x14ac:dyDescent="0.25">
      <c r="A848" s="2">
        <v>60</v>
      </c>
      <c r="B848" s="44">
        <v>44495</v>
      </c>
      <c r="C848" s="3">
        <v>0.76458333333333339</v>
      </c>
      <c r="D848" s="7" t="s">
        <v>21</v>
      </c>
      <c r="E848" s="8" t="s">
        <v>512</v>
      </c>
      <c r="G848" s="3" cm="1">
        <f t="array" ref="G848">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848" s="3" t="str">
        <f>IF(ch_table[[#This Row],[Subject 1]]&lt;&gt;"House rose", "",SUMIF(ch_table[Day], ch_table[[#This Row],[Day]], ch_table[Duration]))</f>
        <v/>
      </c>
      <c r="I848" s="40">
        <f>SUM(INDEX(ch_table[Duration],1):ch_table[[#This Row],[Duration]])</f>
        <v>20.465972222222252</v>
      </c>
      <c r="J848" s="3" cm="1">
        <f t="array" ref="J8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8" s="3" cm="1">
        <f t="array" ref="K8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4.8611111111112049E-3</v>
      </c>
      <c r="L848" s="3" t="str">
        <f>IF(ch_table[[#This Row],[Subject 1]]&lt;&gt;"House rose", "",SUMIF(ch_table[Day], ch_table[[#This Row],[Day]], ch_table[AAT]))</f>
        <v/>
      </c>
      <c r="M848" s="38">
        <f>SUM(INDEX(ch_table[AAT],1):ch_table[[#This Row],[AAT]])</f>
        <v>1.3020833333333333</v>
      </c>
    </row>
    <row r="849" spans="1:13" x14ac:dyDescent="0.25">
      <c r="A849" s="2">
        <v>60</v>
      </c>
      <c r="B849" s="44">
        <v>44495</v>
      </c>
      <c r="C849" s="3">
        <v>0.79652777777777783</v>
      </c>
      <c r="D849" s="7" t="s">
        <v>23</v>
      </c>
      <c r="G849" s="3" t="str" cm="1">
        <f t="array" ref="G849">IF(MIN(ROW(ch_table[[Day]:[AAT session total (cum.)]]))+ROWS(ch_table[[Day]:[AAT session total (cum.)]])-1=ROW(),"",IF(ch_table[[#This Row],[Subject 1]]="House rose","", IF(INDEX(ch_table[[#All],[Time]],ROW()+1)="","",(IF(INDEX(ch_table[[#All],[Time]],ROW()+1)&lt;ch_table[[#This Row],[Time]],INDEX(ch_table[[#All],[Time]],ROW()+1)+1,INDEX(ch_table[[#All],[Time]],ROW()+1))-ch_table[[#This Row],[Time]]))))</f>
        <v/>
      </c>
      <c r="H849" s="3">
        <f>IF(ch_table[[#This Row],[Subject 1]]&lt;&gt;"House rose", "",SUMIF(ch_table[Day], ch_table[[#This Row],[Day]], ch_table[Duration]))</f>
        <v>0.31736111111111115</v>
      </c>
      <c r="I849" s="40">
        <f>SUM(INDEX(ch_table[Duration],1):ch_table[[#This Row],[Duration]])</f>
        <v>20.465972222222252</v>
      </c>
      <c r="J849" s="3" cm="1">
        <f t="array" ref="J8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49" s="3" t="str" cm="1">
        <f t="array" ref="K8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49" s="3">
        <f>IF(ch_table[[#This Row],[Subject 1]]&lt;&gt;"House rose", "",SUMIF(ch_table[Day], ch_table[[#This Row],[Day]], ch_table[AAT]))</f>
        <v>4.8611111111112049E-3</v>
      </c>
      <c r="M849" s="38">
        <f>SUM(INDEX(ch_table[AAT],1):ch_table[[#This Row],[AAT]])</f>
        <v>1.3020833333333333</v>
      </c>
    </row>
    <row r="850" spans="1:13" x14ac:dyDescent="0.25">
      <c r="A850" s="2">
        <v>61</v>
      </c>
      <c r="B850" s="44">
        <v>44496</v>
      </c>
      <c r="C850" s="3">
        <v>0.47916666666666669</v>
      </c>
      <c r="D850" s="7" t="s">
        <v>24</v>
      </c>
      <c r="G850" s="3" cm="1">
        <f t="array" ref="G85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850" s="3" t="str">
        <f>IF(ch_table[[#This Row],[Subject 1]]&lt;&gt;"House rose", "",SUMIF(ch_table[Day], ch_table[[#This Row],[Day]], ch_table[Duration]))</f>
        <v/>
      </c>
      <c r="I850" s="40">
        <f>SUM(INDEX(ch_table[Duration],1):ch_table[[#This Row],[Duration]])</f>
        <v>20.468055555555587</v>
      </c>
      <c r="J850" s="3" cm="1">
        <f t="array" ref="J8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0" s="3" t="str" cm="1">
        <f t="array" ref="K8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0" s="3" t="str">
        <f>IF(ch_table[[#This Row],[Subject 1]]&lt;&gt;"House rose", "",SUMIF(ch_table[Day], ch_table[[#This Row],[Day]], ch_table[AAT]))</f>
        <v/>
      </c>
      <c r="M850" s="38">
        <f>SUM(INDEX(ch_table[AAT],1):ch_table[[#This Row],[AAT]])</f>
        <v>1.3020833333333333</v>
      </c>
    </row>
    <row r="851" spans="1:13" x14ac:dyDescent="0.25">
      <c r="A851" s="2">
        <v>61</v>
      </c>
      <c r="B851" s="44">
        <v>44496</v>
      </c>
      <c r="C851" s="3">
        <v>0.48125000000000001</v>
      </c>
      <c r="D851" s="7" t="s">
        <v>44</v>
      </c>
      <c r="E851" s="8" t="s">
        <v>335</v>
      </c>
      <c r="G851" s="3" cm="1">
        <f t="array" ref="G851">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851" s="3" t="str">
        <f>IF(ch_table[[#This Row],[Subject 1]]&lt;&gt;"House rose", "",SUMIF(ch_table[Day], ch_table[[#This Row],[Day]], ch_table[Duration]))</f>
        <v/>
      </c>
      <c r="I851" s="40">
        <f>SUM(INDEX(ch_table[Duration],1):ch_table[[#This Row],[Duration]])</f>
        <v>20.486805555555588</v>
      </c>
      <c r="J851" s="3" cm="1">
        <f t="array" ref="J8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1" s="3" t="str" cm="1">
        <f t="array" ref="K8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1" s="3" t="str">
        <f>IF(ch_table[[#This Row],[Subject 1]]&lt;&gt;"House rose", "",SUMIF(ch_table[Day], ch_table[[#This Row],[Day]], ch_table[AAT]))</f>
        <v/>
      </c>
      <c r="M851" s="38">
        <f>SUM(INDEX(ch_table[AAT],1):ch_table[[#This Row],[AAT]])</f>
        <v>1.3020833333333333</v>
      </c>
    </row>
    <row r="852" spans="1:13" x14ac:dyDescent="0.25">
      <c r="A852" s="2">
        <v>61</v>
      </c>
      <c r="B852" s="44">
        <v>44496</v>
      </c>
      <c r="C852" s="3">
        <v>0.5</v>
      </c>
      <c r="D852" s="7" t="s">
        <v>44</v>
      </c>
      <c r="E852" s="8" t="s">
        <v>421</v>
      </c>
      <c r="G852" s="3" cm="1">
        <f t="array" ref="G852">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852" s="3" t="str">
        <f>IF(ch_table[[#This Row],[Subject 1]]&lt;&gt;"House rose", "",SUMIF(ch_table[Day], ch_table[[#This Row],[Day]], ch_table[Duration]))</f>
        <v/>
      </c>
      <c r="I852" s="40">
        <f>SUM(INDEX(ch_table[Duration],1):ch_table[[#This Row],[Duration]])</f>
        <v>20.5104166666667</v>
      </c>
      <c r="J852" s="3" cm="1">
        <f t="array" ref="J8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2" s="3" t="str" cm="1">
        <f t="array" ref="K8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2" s="3" t="str">
        <f>IF(ch_table[[#This Row],[Subject 1]]&lt;&gt;"House rose", "",SUMIF(ch_table[Day], ch_table[[#This Row],[Day]], ch_table[AAT]))</f>
        <v/>
      </c>
      <c r="M852" s="38">
        <f>SUM(INDEX(ch_table[AAT],1):ch_table[[#This Row],[AAT]])</f>
        <v>1.3020833333333333</v>
      </c>
    </row>
    <row r="853" spans="1:13" x14ac:dyDescent="0.25">
      <c r="A853" s="2">
        <v>61</v>
      </c>
      <c r="B853" s="44">
        <v>44496</v>
      </c>
      <c r="C853" s="3">
        <v>0.52361111111111114</v>
      </c>
      <c r="D853" s="7" t="s">
        <v>513</v>
      </c>
      <c r="E853" s="8" t="s">
        <v>514</v>
      </c>
      <c r="G853" s="3" cm="1">
        <f t="array" ref="G853">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853" s="3" t="str">
        <f>IF(ch_table[[#This Row],[Subject 1]]&lt;&gt;"House rose", "",SUMIF(ch_table[Day], ch_table[[#This Row],[Day]], ch_table[Duration]))</f>
        <v/>
      </c>
      <c r="I853" s="40">
        <f>SUM(INDEX(ch_table[Duration],1):ch_table[[#This Row],[Duration]])</f>
        <v>20.556944444444479</v>
      </c>
      <c r="J853" s="3" cm="1">
        <f t="array" ref="J8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3" s="3" t="str" cm="1">
        <f t="array" ref="K8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3" s="3" t="str">
        <f>IF(ch_table[[#This Row],[Subject 1]]&lt;&gt;"House rose", "",SUMIF(ch_table[Day], ch_table[[#This Row],[Day]], ch_table[AAT]))</f>
        <v/>
      </c>
      <c r="M853" s="38">
        <f>SUM(INDEX(ch_table[AAT],1):ch_table[[#This Row],[AAT]])</f>
        <v>1.3020833333333333</v>
      </c>
    </row>
    <row r="854" spans="1:13" x14ac:dyDescent="0.25">
      <c r="A854" s="2">
        <v>61</v>
      </c>
      <c r="B854" s="44">
        <v>44496</v>
      </c>
      <c r="C854" s="3">
        <v>0.57013888888888886</v>
      </c>
      <c r="D854" s="7" t="s">
        <v>515</v>
      </c>
      <c r="E854" s="8" t="s">
        <v>516</v>
      </c>
      <c r="G854" s="3" cm="1">
        <f t="array" ref="G854">IF(MIN(ROW(ch_table[[Day]:[AAT session total (cum.)]]))+ROWS(ch_table[[Day]:[AAT session total (cum.)]])-1=ROW(),"",IF(ch_table[[#This Row],[Subject 1]]="House rose","", IF(INDEX(ch_table[[#All],[Time]],ROW()+1)="","",(IF(INDEX(ch_table[[#All],[Time]],ROW()+1)&lt;ch_table[[#This Row],[Time]],INDEX(ch_table[[#All],[Time]],ROW()+1)+1,INDEX(ch_table[[#All],[Time]],ROW()+1))-ch_table[[#This Row],[Time]]))))</f>
        <v>0.21944444444444444</v>
      </c>
      <c r="H854" s="3" t="str">
        <f>IF(ch_table[[#This Row],[Subject 1]]&lt;&gt;"House rose", "",SUMIF(ch_table[Day], ch_table[[#This Row],[Day]], ch_table[Duration]))</f>
        <v/>
      </c>
      <c r="I854" s="40">
        <f>SUM(INDEX(ch_table[Duration],1):ch_table[[#This Row],[Duration]])</f>
        <v>20.776388888888924</v>
      </c>
      <c r="J854" s="3" cm="1">
        <f t="array" ref="J8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4" s="3" t="str" cm="1">
        <f t="array" ref="K8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4" s="3" t="str">
        <f>IF(ch_table[[#This Row],[Subject 1]]&lt;&gt;"House rose", "",SUMIF(ch_table[Day], ch_table[[#This Row],[Day]], ch_table[AAT]))</f>
        <v/>
      </c>
      <c r="M854" s="38">
        <f>SUM(INDEX(ch_table[AAT],1):ch_table[[#This Row],[AAT]])</f>
        <v>1.3020833333333333</v>
      </c>
    </row>
    <row r="855" spans="1:13" x14ac:dyDescent="0.25">
      <c r="A855" s="2">
        <v>61</v>
      </c>
      <c r="B855" s="44">
        <v>44496</v>
      </c>
      <c r="C855" s="3">
        <v>0.7895833333333333</v>
      </c>
      <c r="D855" s="7" t="s">
        <v>21</v>
      </c>
      <c r="E855" s="8" t="s">
        <v>517</v>
      </c>
      <c r="G855" s="3" cm="1">
        <f t="array" ref="G855">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855" s="3" t="str">
        <f>IF(ch_table[[#This Row],[Subject 1]]&lt;&gt;"House rose", "",SUMIF(ch_table[Day], ch_table[[#This Row],[Day]], ch_table[Duration]))</f>
        <v/>
      </c>
      <c r="I855" s="40">
        <f>SUM(INDEX(ch_table[Duration],1):ch_table[[#This Row],[Duration]])</f>
        <v>20.788888888888923</v>
      </c>
      <c r="J855" s="3" cm="1">
        <f t="array" ref="J8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5" s="3" cm="1">
        <f t="array" ref="K8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855" s="3" t="str">
        <f>IF(ch_table[[#This Row],[Subject 1]]&lt;&gt;"House rose", "",SUMIF(ch_table[Day], ch_table[[#This Row],[Day]], ch_table[AAT]))</f>
        <v/>
      </c>
      <c r="M855" s="38">
        <f>SUM(INDEX(ch_table[AAT],1):ch_table[[#This Row],[AAT]])</f>
        <v>1.3125</v>
      </c>
    </row>
    <row r="856" spans="1:13" x14ac:dyDescent="0.25">
      <c r="A856" s="2">
        <v>61</v>
      </c>
      <c r="B856" s="44">
        <v>44496</v>
      </c>
      <c r="C856" s="3">
        <v>0.80208333333333337</v>
      </c>
      <c r="D856" s="7" t="s">
        <v>23</v>
      </c>
      <c r="G856" s="3" t="str" cm="1">
        <f t="array" ref="G856">IF(MIN(ROW(ch_table[[Day]:[AAT session total (cum.)]]))+ROWS(ch_table[[Day]:[AAT session total (cum.)]])-1=ROW(),"",IF(ch_table[[#This Row],[Subject 1]]="House rose","", IF(INDEX(ch_table[[#All],[Time]],ROW()+1)="","",(IF(INDEX(ch_table[[#All],[Time]],ROW()+1)&lt;ch_table[[#This Row],[Time]],INDEX(ch_table[[#All],[Time]],ROW()+1)+1,INDEX(ch_table[[#All],[Time]],ROW()+1))-ch_table[[#This Row],[Time]]))))</f>
        <v/>
      </c>
      <c r="H856" s="3">
        <f>IF(ch_table[[#This Row],[Subject 1]]&lt;&gt;"House rose", "",SUMIF(ch_table[Day], ch_table[[#This Row],[Day]], ch_table[Duration]))</f>
        <v>0.32291666666666669</v>
      </c>
      <c r="I856" s="40">
        <f>SUM(INDEX(ch_table[Duration],1):ch_table[[#This Row],[Duration]])</f>
        <v>20.788888888888923</v>
      </c>
      <c r="J856" s="3" cm="1">
        <f t="array" ref="J8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56" s="3" t="str" cm="1">
        <f t="array" ref="K8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6" s="3">
        <f>IF(ch_table[[#This Row],[Subject 1]]&lt;&gt;"House rose", "",SUMIF(ch_table[Day], ch_table[[#This Row],[Day]], ch_table[AAT]))</f>
        <v>1.0416666666666741E-2</v>
      </c>
      <c r="M856" s="38">
        <f>SUM(INDEX(ch_table[AAT],1):ch_table[[#This Row],[AAT]])</f>
        <v>1.3125</v>
      </c>
    </row>
    <row r="857" spans="1:13" x14ac:dyDescent="0.25">
      <c r="A857" s="2">
        <v>62</v>
      </c>
      <c r="B857" s="44">
        <v>44497</v>
      </c>
      <c r="C857" s="3">
        <v>0.39583333333333331</v>
      </c>
      <c r="D857" s="7" t="s">
        <v>24</v>
      </c>
      <c r="G857" s="3" cm="1">
        <f t="array" ref="G857">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857" s="3" t="str">
        <f>IF(ch_table[[#This Row],[Subject 1]]&lt;&gt;"House rose", "",SUMIF(ch_table[Day], ch_table[[#This Row],[Day]], ch_table[Duration]))</f>
        <v/>
      </c>
      <c r="I857" s="40">
        <f>SUM(INDEX(ch_table[Duration],1):ch_table[[#This Row],[Duration]])</f>
        <v>20.790972222222258</v>
      </c>
      <c r="J857" s="3" cm="1">
        <f t="array" ref="J8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7" s="3" t="str" cm="1">
        <f t="array" ref="K8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7" s="3" t="str">
        <f>IF(ch_table[[#This Row],[Subject 1]]&lt;&gt;"House rose", "",SUMIF(ch_table[Day], ch_table[[#This Row],[Day]], ch_table[AAT]))</f>
        <v/>
      </c>
      <c r="M857" s="38">
        <f>SUM(INDEX(ch_table[AAT],1):ch_table[[#This Row],[AAT]])</f>
        <v>1.3125</v>
      </c>
    </row>
    <row r="858" spans="1:13" x14ac:dyDescent="0.25">
      <c r="A858" s="2">
        <v>62</v>
      </c>
      <c r="B858" s="44">
        <v>44497</v>
      </c>
      <c r="C858" s="3">
        <v>0.3979166666666667</v>
      </c>
      <c r="D858" s="7" t="s">
        <v>44</v>
      </c>
      <c r="E858" s="8" t="s">
        <v>350</v>
      </c>
      <c r="G858" s="3" cm="1">
        <f t="array" ref="G85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858" s="3" t="str">
        <f>IF(ch_table[[#This Row],[Subject 1]]&lt;&gt;"House rose", "",SUMIF(ch_table[Day], ch_table[[#This Row],[Day]], ch_table[Duration]))</f>
        <v/>
      </c>
      <c r="I858" s="40">
        <f>SUM(INDEX(ch_table[Duration],1):ch_table[[#This Row],[Duration]])</f>
        <v>20.809722222222259</v>
      </c>
      <c r="J858" s="3" cm="1">
        <f t="array" ref="J8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8" s="3" t="str" cm="1">
        <f t="array" ref="K8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8" s="3" t="str">
        <f>IF(ch_table[[#This Row],[Subject 1]]&lt;&gt;"House rose", "",SUMIF(ch_table[Day], ch_table[[#This Row],[Day]], ch_table[AAT]))</f>
        <v/>
      </c>
      <c r="M858" s="38">
        <f>SUM(INDEX(ch_table[AAT],1):ch_table[[#This Row],[AAT]])</f>
        <v>1.3125</v>
      </c>
    </row>
    <row r="859" spans="1:13" x14ac:dyDescent="0.25">
      <c r="A859" s="2">
        <v>62</v>
      </c>
      <c r="B859" s="44">
        <v>44497</v>
      </c>
      <c r="C859" s="3">
        <v>0.41666666666666669</v>
      </c>
      <c r="D859" s="7" t="s">
        <v>53</v>
      </c>
      <c r="E859" s="8" t="s">
        <v>350</v>
      </c>
      <c r="G859" s="3" cm="1">
        <f t="array" ref="G859">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859" s="3" t="str">
        <f>IF(ch_table[[#This Row],[Subject 1]]&lt;&gt;"House rose", "",SUMIF(ch_table[Day], ch_table[[#This Row],[Day]], ch_table[Duration]))</f>
        <v/>
      </c>
      <c r="I859" s="40">
        <f>SUM(INDEX(ch_table[Duration],1):ch_table[[#This Row],[Duration]])</f>
        <v>20.829861111111146</v>
      </c>
      <c r="J859" s="3" cm="1">
        <f t="array" ref="J8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59" s="3" t="str" cm="1">
        <f t="array" ref="K8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59" s="3" t="str">
        <f>IF(ch_table[[#This Row],[Subject 1]]&lt;&gt;"House rose", "",SUMIF(ch_table[Day], ch_table[[#This Row],[Day]], ch_table[AAT]))</f>
        <v/>
      </c>
      <c r="M859" s="38">
        <f>SUM(INDEX(ch_table[AAT],1):ch_table[[#This Row],[AAT]])</f>
        <v>1.3125</v>
      </c>
    </row>
    <row r="860" spans="1:13" ht="45" x14ac:dyDescent="0.25">
      <c r="A860" s="2">
        <v>62</v>
      </c>
      <c r="B860" s="44">
        <v>44497</v>
      </c>
      <c r="C860" s="3">
        <v>0.4368055555555555</v>
      </c>
      <c r="D860" s="7" t="s">
        <v>27</v>
      </c>
      <c r="E860" s="8" t="s">
        <v>518</v>
      </c>
      <c r="G860" s="3" cm="1">
        <f t="array" ref="G860">IF(MIN(ROW(ch_table[[Day]:[AAT session total (cum.)]]))+ROWS(ch_table[[Day]:[AAT session total (cum.)]])-1=ROW(),"",IF(ch_table[[#This Row],[Subject 1]]="House rose","", IF(INDEX(ch_table[[#All],[Time]],ROW()+1)="","",(IF(INDEX(ch_table[[#All],[Time]],ROW()+1)&lt;ch_table[[#This Row],[Time]],INDEX(ch_table[[#All],[Time]],ROW()+1)+1,INDEX(ch_table[[#All],[Time]],ROW()+1))-ch_table[[#This Row],[Time]]))))</f>
        <v>2.5000000000000078E-2</v>
      </c>
      <c r="H860" s="3" t="str">
        <f>IF(ch_table[[#This Row],[Subject 1]]&lt;&gt;"House rose", "",SUMIF(ch_table[Day], ch_table[[#This Row],[Day]], ch_table[Duration]))</f>
        <v/>
      </c>
      <c r="I860" s="40">
        <f>SUM(INDEX(ch_table[Duration],1):ch_table[[#This Row],[Duration]])</f>
        <v>20.854861111111145</v>
      </c>
      <c r="J860" s="3" cm="1">
        <f t="array" ref="J8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0" s="3" t="str" cm="1">
        <f t="array" ref="K8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0" s="3" t="str">
        <f>IF(ch_table[[#This Row],[Subject 1]]&lt;&gt;"House rose", "",SUMIF(ch_table[Day], ch_table[[#This Row],[Day]], ch_table[AAT]))</f>
        <v/>
      </c>
      <c r="M860" s="38">
        <f>SUM(INDEX(ch_table[AAT],1):ch_table[[#This Row],[AAT]])</f>
        <v>1.3125</v>
      </c>
    </row>
    <row r="861" spans="1:13" x14ac:dyDescent="0.25">
      <c r="A861" s="2">
        <v>62</v>
      </c>
      <c r="B861" s="44">
        <v>44497</v>
      </c>
      <c r="C861" s="3">
        <v>0.46180555555555558</v>
      </c>
      <c r="D861" s="7" t="s">
        <v>35</v>
      </c>
      <c r="E861" s="8" t="s">
        <v>380</v>
      </c>
      <c r="G861" s="3" cm="1">
        <f t="array" ref="G861">IF(MIN(ROW(ch_table[[Day]:[AAT session total (cum.)]]))+ROWS(ch_table[[Day]:[AAT session total (cum.)]])-1=ROW(),"",IF(ch_table[[#This Row],[Subject 1]]="House rose","", IF(INDEX(ch_table[[#All],[Time]],ROW()+1)="","",(IF(INDEX(ch_table[[#All],[Time]],ROW()+1)&lt;ch_table[[#This Row],[Time]],INDEX(ch_table[[#All],[Time]],ROW()+1)+1,INDEX(ch_table[[#All],[Time]],ROW()+1))-ch_table[[#This Row],[Time]]))))</f>
        <v>3.2638888888888884E-2</v>
      </c>
      <c r="H861" s="3" t="str">
        <f>IF(ch_table[[#This Row],[Subject 1]]&lt;&gt;"House rose", "",SUMIF(ch_table[Day], ch_table[[#This Row],[Day]], ch_table[Duration]))</f>
        <v/>
      </c>
      <c r="I861" s="40">
        <f>SUM(INDEX(ch_table[Duration],1):ch_table[[#This Row],[Duration]])</f>
        <v>20.887500000000035</v>
      </c>
      <c r="J861" s="3" cm="1">
        <f t="array" ref="J8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1" s="3" t="str" cm="1">
        <f t="array" ref="K8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1" s="3" t="str">
        <f>IF(ch_table[[#This Row],[Subject 1]]&lt;&gt;"House rose", "",SUMIF(ch_table[Day], ch_table[[#This Row],[Day]], ch_table[AAT]))</f>
        <v/>
      </c>
      <c r="M861" s="38">
        <f>SUM(INDEX(ch_table[AAT],1):ch_table[[#This Row],[AAT]])</f>
        <v>1.3125</v>
      </c>
    </row>
    <row r="862" spans="1:13" x14ac:dyDescent="0.25">
      <c r="A862" s="2">
        <v>62</v>
      </c>
      <c r="B862" s="44">
        <v>44497</v>
      </c>
      <c r="C862" s="3">
        <v>0.49444444444444446</v>
      </c>
      <c r="D862" s="7" t="s">
        <v>515</v>
      </c>
      <c r="E862" s="8" t="s">
        <v>519</v>
      </c>
      <c r="G862" s="3" cm="1">
        <f t="array" ref="G862">IF(MIN(ROW(ch_table[[Day]:[AAT session total (cum.)]]))+ROWS(ch_table[[Day]:[AAT session total (cum.)]])-1=ROW(),"",IF(ch_table[[#This Row],[Subject 1]]="House rose","", IF(INDEX(ch_table[[#All],[Time]],ROW()+1)="","",(IF(INDEX(ch_table[[#All],[Time]],ROW()+1)&lt;ch_table[[#This Row],[Time]],INDEX(ch_table[[#All],[Time]],ROW()+1)+1,INDEX(ch_table[[#All],[Time]],ROW()+1))-ch_table[[#This Row],[Time]]))))</f>
        <v>0.21249999999999991</v>
      </c>
      <c r="H862" s="3" t="str">
        <f>IF(ch_table[[#This Row],[Subject 1]]&lt;&gt;"House rose", "",SUMIF(ch_table[Day], ch_table[[#This Row],[Day]], ch_table[Duration]))</f>
        <v/>
      </c>
      <c r="I862" s="40">
        <f>SUM(INDEX(ch_table[Duration],1):ch_table[[#This Row],[Duration]])</f>
        <v>21.100000000000033</v>
      </c>
      <c r="J862" s="3" cm="1">
        <f t="array" ref="J8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2" s="3" t="str" cm="1">
        <f t="array" ref="K8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2" s="3" t="str">
        <f>IF(ch_table[[#This Row],[Subject 1]]&lt;&gt;"House rose", "",SUMIF(ch_table[Day], ch_table[[#This Row],[Day]], ch_table[AAT]))</f>
        <v/>
      </c>
      <c r="M862" s="38">
        <f>SUM(INDEX(ch_table[AAT],1):ch_table[[#This Row],[AAT]])</f>
        <v>1.3125</v>
      </c>
    </row>
    <row r="863" spans="1:13" ht="30" x14ac:dyDescent="0.25">
      <c r="A863" s="2">
        <v>62</v>
      </c>
      <c r="B863" s="44">
        <v>44497</v>
      </c>
      <c r="C863" s="3">
        <v>0.70694444444444438</v>
      </c>
      <c r="D863" s="7" t="s">
        <v>61</v>
      </c>
      <c r="E863" s="8" t="s">
        <v>520</v>
      </c>
      <c r="G863" s="3" cm="1">
        <f t="array" ref="G863">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863" s="3" t="str">
        <f>IF(ch_table[[#This Row],[Subject 1]]&lt;&gt;"House rose", "",SUMIF(ch_table[Day], ch_table[[#This Row],[Day]], ch_table[Duration]))</f>
        <v/>
      </c>
      <c r="I863" s="40">
        <f>SUM(INDEX(ch_table[Duration],1):ch_table[[#This Row],[Duration]])</f>
        <v>21.100694444444478</v>
      </c>
      <c r="J863" s="3" cm="1">
        <f t="array" ref="J8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3" s="3" t="str" cm="1">
        <f t="array" ref="K8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3" s="3" t="str">
        <f>IF(ch_table[[#This Row],[Subject 1]]&lt;&gt;"House rose", "",SUMIF(ch_table[Day], ch_table[[#This Row],[Day]], ch_table[AAT]))</f>
        <v/>
      </c>
      <c r="M863" s="38">
        <f>SUM(INDEX(ch_table[AAT],1):ch_table[[#This Row],[AAT]])</f>
        <v>1.3125</v>
      </c>
    </row>
    <row r="864" spans="1:13" x14ac:dyDescent="0.25">
      <c r="A864" s="2">
        <v>62</v>
      </c>
      <c r="B864" s="44">
        <v>44497</v>
      </c>
      <c r="C864" s="3">
        <v>0.70763888888888893</v>
      </c>
      <c r="D864" s="7" t="s">
        <v>21</v>
      </c>
      <c r="E864" s="8" t="s">
        <v>521</v>
      </c>
      <c r="G864" s="3" cm="1">
        <f t="array" ref="G864">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864" s="3" t="str">
        <f>IF(ch_table[[#This Row],[Subject 1]]&lt;&gt;"House rose", "",SUMIF(ch_table[Day], ch_table[[#This Row],[Day]], ch_table[Duration]))</f>
        <v/>
      </c>
      <c r="I864" s="40">
        <f>SUM(INDEX(ch_table[Duration],1):ch_table[[#This Row],[Duration]])</f>
        <v>21.118055555555589</v>
      </c>
      <c r="J864" s="3" cm="1">
        <f t="array" ref="J8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4" s="3" cm="1">
        <f t="array" ref="K8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1.6666666666666607E-2</v>
      </c>
      <c r="L864" s="3" t="str">
        <f>IF(ch_table[[#This Row],[Subject 1]]&lt;&gt;"House rose", "",SUMIF(ch_table[Day], ch_table[[#This Row],[Day]], ch_table[AAT]))</f>
        <v/>
      </c>
      <c r="M864" s="38">
        <f>SUM(INDEX(ch_table[AAT],1):ch_table[[#This Row],[AAT]])</f>
        <v>1.3291666666666666</v>
      </c>
    </row>
    <row r="865" spans="1:13" x14ac:dyDescent="0.25">
      <c r="A865" s="2">
        <v>62</v>
      </c>
      <c r="B865" s="44">
        <v>44497</v>
      </c>
      <c r="C865" s="3">
        <v>0.72499999999999998</v>
      </c>
      <c r="D865" s="7" t="s">
        <v>23</v>
      </c>
      <c r="G865" s="3" t="str" cm="1">
        <f t="array" ref="G865">IF(MIN(ROW(ch_table[[Day]:[AAT session total (cum.)]]))+ROWS(ch_table[[Day]:[AAT session total (cum.)]])-1=ROW(),"",IF(ch_table[[#This Row],[Subject 1]]="House rose","", IF(INDEX(ch_table[[#All],[Time]],ROW()+1)="","",(IF(INDEX(ch_table[[#All],[Time]],ROW()+1)&lt;ch_table[[#This Row],[Time]],INDEX(ch_table[[#All],[Time]],ROW()+1)+1,INDEX(ch_table[[#All],[Time]],ROW()+1))-ch_table[[#This Row],[Time]]))))</f>
        <v/>
      </c>
      <c r="H865" s="3">
        <f>IF(ch_table[[#This Row],[Subject 1]]&lt;&gt;"House rose", "",SUMIF(ch_table[Day], ch_table[[#This Row],[Day]], ch_table[Duration]))</f>
        <v>0.32916666666666666</v>
      </c>
      <c r="I865" s="40">
        <f>SUM(INDEX(ch_table[Duration],1):ch_table[[#This Row],[Duration]])</f>
        <v>21.118055555555589</v>
      </c>
      <c r="J865" s="3" cm="1">
        <f t="array" ref="J8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865" s="3" t="str" cm="1">
        <f t="array" ref="K8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5" s="3">
        <f>IF(ch_table[[#This Row],[Subject 1]]&lt;&gt;"House rose", "",SUMIF(ch_table[Day], ch_table[[#This Row],[Day]], ch_table[AAT]))</f>
        <v>1.6666666666666607E-2</v>
      </c>
      <c r="M865" s="38">
        <f>SUM(INDEX(ch_table[AAT],1):ch_table[[#This Row],[AAT]])</f>
        <v>1.3291666666666666</v>
      </c>
    </row>
    <row r="866" spans="1:13" x14ac:dyDescent="0.25">
      <c r="A866" s="2">
        <v>63</v>
      </c>
      <c r="B866" s="44">
        <v>44498</v>
      </c>
      <c r="C866" s="3">
        <v>0.39583333333333331</v>
      </c>
      <c r="D866" s="7" t="s">
        <v>24</v>
      </c>
      <c r="G866" s="3" cm="1">
        <f t="array" ref="G866">IF(MIN(ROW(ch_table[[Day]:[AAT session total (cum.)]]))+ROWS(ch_table[[Day]:[AAT session total (cum.)]])-1=ROW(),"",IF(ch_table[[#This Row],[Subject 1]]="House rose","", IF(INDEX(ch_table[[#All],[Time]],ROW()+1)="","",(IF(INDEX(ch_table[[#All],[Time]],ROW()+1)&lt;ch_table[[#This Row],[Time]],INDEX(ch_table[[#All],[Time]],ROW()+1)+1,INDEX(ch_table[[#All],[Time]],ROW()+1))-ch_table[[#This Row],[Time]]))))</f>
        <v>3.4722222222222654E-3</v>
      </c>
      <c r="H866" s="3" t="str">
        <f>IF(ch_table[[#This Row],[Subject 1]]&lt;&gt;"House rose", "",SUMIF(ch_table[Day], ch_table[[#This Row],[Day]], ch_table[Duration]))</f>
        <v/>
      </c>
      <c r="I866" s="40">
        <f>SUM(INDEX(ch_table[Duration],1):ch_table[[#This Row],[Duration]])</f>
        <v>21.121527777777811</v>
      </c>
      <c r="J866" s="3" cm="1">
        <f t="array" ref="J8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66" s="3" t="str" cm="1">
        <f t="array" ref="K8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6" s="3" t="str">
        <f>IF(ch_table[[#This Row],[Subject 1]]&lt;&gt;"House rose", "",SUMIF(ch_table[Day], ch_table[[#This Row],[Day]], ch_table[AAT]))</f>
        <v/>
      </c>
      <c r="M866" s="38">
        <f>SUM(INDEX(ch_table[AAT],1):ch_table[[#This Row],[AAT]])</f>
        <v>1.3291666666666666</v>
      </c>
    </row>
    <row r="867" spans="1:13" x14ac:dyDescent="0.25">
      <c r="A867" s="2">
        <v>63</v>
      </c>
      <c r="B867" s="44">
        <v>44498</v>
      </c>
      <c r="C867" s="3">
        <v>0.39930555555555558</v>
      </c>
      <c r="D867" s="7" t="s">
        <v>123</v>
      </c>
      <c r="E867" s="8" t="s">
        <v>522</v>
      </c>
      <c r="F867" s="8" t="s">
        <v>402</v>
      </c>
      <c r="G867" s="3" cm="1">
        <f t="array" ref="G867">IF(MIN(ROW(ch_table[[Day]:[AAT session total (cum.)]]))+ROWS(ch_table[[Day]:[AAT session total (cum.)]])-1=ROW(),"",IF(ch_table[[#This Row],[Subject 1]]="House rose","", IF(INDEX(ch_table[[#All],[Time]],ROW()+1)="","",(IF(INDEX(ch_table[[#All],[Time]],ROW()+1)&lt;ch_table[[#This Row],[Time]],INDEX(ch_table[[#All],[Time]],ROW()+1)+1,INDEX(ch_table[[#All],[Time]],ROW()+1))-ch_table[[#This Row],[Time]]))))</f>
        <v>8.1249999999999989E-2</v>
      </c>
      <c r="H867" s="3" t="str">
        <f>IF(ch_table[[#This Row],[Subject 1]]&lt;&gt;"House rose", "",SUMIF(ch_table[Day], ch_table[[#This Row],[Day]], ch_table[Duration]))</f>
        <v/>
      </c>
      <c r="I867" s="40">
        <f>SUM(INDEX(ch_table[Duration],1):ch_table[[#This Row],[Duration]])</f>
        <v>21.202777777777811</v>
      </c>
      <c r="J867" s="3" cm="1">
        <f t="array" ref="J8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67" s="3" t="str" cm="1">
        <f t="array" ref="K8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7" s="3" t="str">
        <f>IF(ch_table[[#This Row],[Subject 1]]&lt;&gt;"House rose", "",SUMIF(ch_table[Day], ch_table[[#This Row],[Day]], ch_table[AAT]))</f>
        <v/>
      </c>
      <c r="M867" s="38">
        <f>SUM(INDEX(ch_table[AAT],1):ch_table[[#This Row],[AAT]])</f>
        <v>1.3291666666666666</v>
      </c>
    </row>
    <row r="868" spans="1:13" x14ac:dyDescent="0.25">
      <c r="A868" s="2">
        <v>63</v>
      </c>
      <c r="B868" s="44">
        <v>44498</v>
      </c>
      <c r="C868" s="3">
        <v>0.48055555555555557</v>
      </c>
      <c r="D868" s="7" t="s">
        <v>123</v>
      </c>
      <c r="E868" s="8" t="s">
        <v>523</v>
      </c>
      <c r="F868" s="8" t="s">
        <v>402</v>
      </c>
      <c r="G868" s="3" cm="1">
        <f t="array" ref="G868">IF(MIN(ROW(ch_table[[Day]:[AAT session total (cum.)]]))+ROWS(ch_table[[Day]:[AAT session total (cum.)]])-1=ROW(),"",IF(ch_table[[#This Row],[Subject 1]]="House rose","", IF(INDEX(ch_table[[#All],[Time]],ROW()+1)="","",(IF(INDEX(ch_table[[#All],[Time]],ROW()+1)&lt;ch_table[[#This Row],[Time]],INDEX(ch_table[[#All],[Time]],ROW()+1)+1,INDEX(ch_table[[#All],[Time]],ROW()+1))-ch_table[[#This Row],[Time]]))))</f>
        <v>5.1388888888888873E-2</v>
      </c>
      <c r="H868" s="3" t="str">
        <f>IF(ch_table[[#This Row],[Subject 1]]&lt;&gt;"House rose", "",SUMIF(ch_table[Day], ch_table[[#This Row],[Day]], ch_table[Duration]))</f>
        <v/>
      </c>
      <c r="I868" s="40">
        <f>SUM(INDEX(ch_table[Duration],1):ch_table[[#This Row],[Duration]])</f>
        <v>21.254166666666698</v>
      </c>
      <c r="J868" s="3" cm="1">
        <f t="array" ref="J8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68" s="3" t="str" cm="1">
        <f t="array" ref="K8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8" s="3" t="str">
        <f>IF(ch_table[[#This Row],[Subject 1]]&lt;&gt;"House rose", "",SUMIF(ch_table[Day], ch_table[[#This Row],[Day]], ch_table[AAT]))</f>
        <v/>
      </c>
      <c r="M868" s="38">
        <f>SUM(INDEX(ch_table[AAT],1):ch_table[[#This Row],[AAT]])</f>
        <v>1.3291666666666666</v>
      </c>
    </row>
    <row r="869" spans="1:13" x14ac:dyDescent="0.25">
      <c r="A869" s="2">
        <v>63</v>
      </c>
      <c r="B869" s="44">
        <v>44498</v>
      </c>
      <c r="C869" s="3">
        <v>0.53194444444444444</v>
      </c>
      <c r="D869" s="7" t="s">
        <v>123</v>
      </c>
      <c r="E869" s="8" t="s">
        <v>524</v>
      </c>
      <c r="F869" s="8" t="s">
        <v>525</v>
      </c>
      <c r="G869" s="3" cm="1">
        <f t="array" ref="G869">IF(MIN(ROW(ch_table[[Day]:[AAT session total (cum.)]]))+ROWS(ch_table[[Day]:[AAT session total (cum.)]])-1=ROW(),"",IF(ch_table[[#This Row],[Subject 1]]="House rose","", IF(INDEX(ch_table[[#All],[Time]],ROW()+1)="","",(IF(INDEX(ch_table[[#All],[Time]],ROW()+1)&lt;ch_table[[#This Row],[Time]],INDEX(ch_table[[#All],[Time]],ROW()+1)+1,INDEX(ch_table[[#All],[Time]],ROW()+1))-ch_table[[#This Row],[Time]]))))</f>
        <v>4.5833333333333393E-2</v>
      </c>
      <c r="H869" s="3" t="str">
        <f>IF(ch_table[[#This Row],[Subject 1]]&lt;&gt;"House rose", "",SUMIF(ch_table[Day], ch_table[[#This Row],[Day]], ch_table[Duration]))</f>
        <v/>
      </c>
      <c r="I869" s="40">
        <f>SUM(INDEX(ch_table[Duration],1):ch_table[[#This Row],[Duration]])</f>
        <v>21.300000000000033</v>
      </c>
      <c r="J869" s="3" cm="1">
        <f t="array" ref="J8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69" s="3" t="str" cm="1">
        <f t="array" ref="K8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69" s="3" t="str">
        <f>IF(ch_table[[#This Row],[Subject 1]]&lt;&gt;"House rose", "",SUMIF(ch_table[Day], ch_table[[#This Row],[Day]], ch_table[AAT]))</f>
        <v/>
      </c>
      <c r="M869" s="38">
        <f>SUM(INDEX(ch_table[AAT],1):ch_table[[#This Row],[AAT]])</f>
        <v>1.3291666666666666</v>
      </c>
    </row>
    <row r="870" spans="1:13" x14ac:dyDescent="0.25">
      <c r="A870" s="2">
        <v>63</v>
      </c>
      <c r="B870" s="44">
        <v>44498</v>
      </c>
      <c r="C870" s="3">
        <v>0.57777777777777783</v>
      </c>
      <c r="D870" s="7" t="s">
        <v>123</v>
      </c>
      <c r="E870" s="8" t="s">
        <v>526</v>
      </c>
      <c r="F870" s="8" t="s">
        <v>525</v>
      </c>
      <c r="G870" s="3" cm="1">
        <f t="array" ref="G870">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870" s="3" t="str">
        <f>IF(ch_table[[#This Row],[Subject 1]]&lt;&gt;"House rose", "",SUMIF(ch_table[Day], ch_table[[#This Row],[Day]], ch_table[Duration]))</f>
        <v/>
      </c>
      <c r="I870" s="40">
        <f>SUM(INDEX(ch_table[Duration],1):ch_table[[#This Row],[Duration]])</f>
        <v>21.328472222222256</v>
      </c>
      <c r="J870" s="3" cm="1">
        <f t="array" ref="J8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70" s="3" cm="1">
        <f t="array" ref="K8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2.0833333333331039E-3</v>
      </c>
      <c r="L870" s="3" t="str">
        <f>IF(ch_table[[#This Row],[Subject 1]]&lt;&gt;"House rose", "",SUMIF(ch_table[Day], ch_table[[#This Row],[Day]], ch_table[AAT]))</f>
        <v/>
      </c>
      <c r="M870" s="38">
        <f>SUM(INDEX(ch_table[AAT],1):ch_table[[#This Row],[AAT]])</f>
        <v>1.3312499999999998</v>
      </c>
    </row>
    <row r="871" spans="1:13" x14ac:dyDescent="0.25">
      <c r="A871" s="2">
        <v>63</v>
      </c>
      <c r="B871" s="44">
        <v>44498</v>
      </c>
      <c r="C871" s="3">
        <v>0.60625000000000007</v>
      </c>
      <c r="D871" s="7" t="s">
        <v>21</v>
      </c>
      <c r="E871" s="8" t="s">
        <v>527</v>
      </c>
      <c r="G871" s="3" cm="1">
        <f t="array" ref="G871">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871" s="3" t="str">
        <f>IF(ch_table[[#This Row],[Subject 1]]&lt;&gt;"House rose", "",SUMIF(ch_table[Day], ch_table[[#This Row],[Day]], ch_table[Duration]))</f>
        <v/>
      </c>
      <c r="I871" s="40">
        <f>SUM(INDEX(ch_table[Duration],1):ch_table[[#This Row],[Duration]])</f>
        <v>21.343750000000036</v>
      </c>
      <c r="J871" s="3" cm="1">
        <f t="array" ref="J8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71" s="3" cm="1">
        <f t="array" ref="K8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871" s="3" t="str">
        <f>IF(ch_table[[#This Row],[Subject 1]]&lt;&gt;"House rose", "",SUMIF(ch_table[Day], ch_table[[#This Row],[Day]], ch_table[AAT]))</f>
        <v/>
      </c>
      <c r="M871" s="38">
        <f>SUM(INDEX(ch_table[AAT],1):ch_table[[#This Row],[AAT]])</f>
        <v>1.3465277777777775</v>
      </c>
    </row>
    <row r="872" spans="1:13" x14ac:dyDescent="0.25">
      <c r="A872" s="2">
        <v>63</v>
      </c>
      <c r="B872" s="44">
        <v>44498</v>
      </c>
      <c r="C872" s="3">
        <v>0.62152777777777779</v>
      </c>
      <c r="D872" s="7" t="s">
        <v>23</v>
      </c>
      <c r="G872" s="3" t="str" cm="1">
        <f t="array" ref="G872">IF(MIN(ROW(ch_table[[Day]:[AAT session total (cum.)]]))+ROWS(ch_table[[Day]:[AAT session total (cum.)]])-1=ROW(),"",IF(ch_table[[#This Row],[Subject 1]]="House rose","", IF(INDEX(ch_table[[#All],[Time]],ROW()+1)="","",(IF(INDEX(ch_table[[#All],[Time]],ROW()+1)&lt;ch_table[[#This Row],[Time]],INDEX(ch_table[[#All],[Time]],ROW()+1)+1,INDEX(ch_table[[#All],[Time]],ROW()+1))-ch_table[[#This Row],[Time]]))))</f>
        <v/>
      </c>
      <c r="H872" s="3">
        <f>IF(ch_table[[#This Row],[Subject 1]]&lt;&gt;"House rose", "",SUMIF(ch_table[Day], ch_table[[#This Row],[Day]], ch_table[Duration]))</f>
        <v>0.22569444444444448</v>
      </c>
      <c r="I872" s="40">
        <f>SUM(INDEX(ch_table[Duration],1):ch_table[[#This Row],[Duration]])</f>
        <v>21.343750000000036</v>
      </c>
      <c r="J872" s="3" cm="1">
        <f t="array" ref="J8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872" s="3" t="str" cm="1">
        <f t="array" ref="K8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2" s="3">
        <f>IF(ch_table[[#This Row],[Subject 1]]&lt;&gt;"House rose", "",SUMIF(ch_table[Day], ch_table[[#This Row],[Day]], ch_table[AAT]))</f>
        <v>1.7361111111110827E-2</v>
      </c>
      <c r="M872" s="38">
        <f>SUM(INDEX(ch_table[AAT],1):ch_table[[#This Row],[AAT]])</f>
        <v>1.3465277777777775</v>
      </c>
    </row>
    <row r="873" spans="1:13" x14ac:dyDescent="0.25">
      <c r="A873" s="2">
        <v>64</v>
      </c>
      <c r="B873" s="44">
        <v>44501</v>
      </c>
      <c r="C873" s="3">
        <v>0.60416666666666663</v>
      </c>
      <c r="D873" s="7" t="s">
        <v>24</v>
      </c>
      <c r="G873" s="3" cm="1">
        <f t="array" ref="G87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73" s="3" t="str">
        <f>IF(ch_table[[#This Row],[Subject 1]]&lt;&gt;"House rose", "",SUMIF(ch_table[Day], ch_table[[#This Row],[Day]], ch_table[Duration]))</f>
        <v/>
      </c>
      <c r="I873" s="40">
        <f>SUM(INDEX(ch_table[Duration],1):ch_table[[#This Row],[Duration]])</f>
        <v>21.346527777777812</v>
      </c>
      <c r="J873" s="3" cm="1">
        <f t="array" ref="J8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3" s="3" t="str" cm="1">
        <f t="array" ref="K8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3" s="3" t="str">
        <f>IF(ch_table[[#This Row],[Subject 1]]&lt;&gt;"House rose", "",SUMIF(ch_table[Day], ch_table[[#This Row],[Day]], ch_table[AAT]))</f>
        <v/>
      </c>
      <c r="M873" s="38">
        <f>SUM(INDEX(ch_table[AAT],1):ch_table[[#This Row],[AAT]])</f>
        <v>1.3465277777777775</v>
      </c>
    </row>
    <row r="874" spans="1:13" x14ac:dyDescent="0.25">
      <c r="A874" s="2">
        <v>64</v>
      </c>
      <c r="B874" s="44">
        <v>44501</v>
      </c>
      <c r="C874" s="3">
        <v>0.6069444444444444</v>
      </c>
      <c r="D874" s="7" t="s">
        <v>44</v>
      </c>
      <c r="E874" s="8" t="s">
        <v>371</v>
      </c>
      <c r="G874" s="3" cm="1">
        <f t="array" ref="G874">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874" s="3" t="str">
        <f>IF(ch_table[[#This Row],[Subject 1]]&lt;&gt;"House rose", "",SUMIF(ch_table[Day], ch_table[[#This Row],[Day]], ch_table[Duration]))</f>
        <v/>
      </c>
      <c r="I874" s="40">
        <f>SUM(INDEX(ch_table[Duration],1):ch_table[[#This Row],[Duration]])</f>
        <v>21.378472222222257</v>
      </c>
      <c r="J874" s="3" cm="1">
        <f t="array" ref="J8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4" s="3" t="str" cm="1">
        <f t="array" ref="K8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4" s="3" t="str">
        <f>IF(ch_table[[#This Row],[Subject 1]]&lt;&gt;"House rose", "",SUMIF(ch_table[Day], ch_table[[#This Row],[Day]], ch_table[AAT]))</f>
        <v/>
      </c>
      <c r="M874" s="38">
        <f>SUM(INDEX(ch_table[AAT],1):ch_table[[#This Row],[AAT]])</f>
        <v>1.3465277777777775</v>
      </c>
    </row>
    <row r="875" spans="1:13" x14ac:dyDescent="0.25">
      <c r="A875" s="2">
        <v>64</v>
      </c>
      <c r="B875" s="44">
        <v>44501</v>
      </c>
      <c r="C875" s="3">
        <v>0.63888888888888895</v>
      </c>
      <c r="D875" s="7" t="s">
        <v>53</v>
      </c>
      <c r="E875" s="8" t="s">
        <v>371</v>
      </c>
      <c r="G875" s="3" cm="1">
        <f t="array" ref="G875">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875" s="3" t="str">
        <f>IF(ch_table[[#This Row],[Subject 1]]&lt;&gt;"House rose", "",SUMIF(ch_table[Day], ch_table[[#This Row],[Day]], ch_table[Duration]))</f>
        <v/>
      </c>
      <c r="I875" s="40">
        <f>SUM(INDEX(ch_table[Duration],1):ch_table[[#This Row],[Duration]])</f>
        <v>21.38819444444448</v>
      </c>
      <c r="J875" s="3" cm="1">
        <f t="array" ref="J8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5" s="3" t="str" cm="1">
        <f t="array" ref="K8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5" s="3" t="str">
        <f>IF(ch_table[[#This Row],[Subject 1]]&lt;&gt;"House rose", "",SUMIF(ch_table[Day], ch_table[[#This Row],[Day]], ch_table[AAT]))</f>
        <v/>
      </c>
      <c r="M875" s="38">
        <f>SUM(INDEX(ch_table[AAT],1):ch_table[[#This Row],[AAT]])</f>
        <v>1.3465277777777775</v>
      </c>
    </row>
    <row r="876" spans="1:13" ht="60" x14ac:dyDescent="0.25">
      <c r="A876" s="2">
        <v>64</v>
      </c>
      <c r="B876" s="44">
        <v>44501</v>
      </c>
      <c r="C876" s="3">
        <v>0.64861111111111114</v>
      </c>
      <c r="D876" s="7" t="s">
        <v>27</v>
      </c>
      <c r="E876" s="8" t="s">
        <v>528</v>
      </c>
      <c r="G876" s="3" cm="1">
        <f t="array" ref="G876">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876" s="3" t="str">
        <f>IF(ch_table[[#This Row],[Subject 1]]&lt;&gt;"House rose", "",SUMIF(ch_table[Day], ch_table[[#This Row],[Day]], ch_table[Duration]))</f>
        <v/>
      </c>
      <c r="I876" s="40">
        <f>SUM(INDEX(ch_table[Duration],1):ch_table[[#This Row],[Duration]])</f>
        <v>21.399305555555593</v>
      </c>
      <c r="J876" s="3" cm="1">
        <f t="array" ref="J8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6" s="3" t="str" cm="1">
        <f t="array" ref="K8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6" s="3" t="str">
        <f>IF(ch_table[[#This Row],[Subject 1]]&lt;&gt;"House rose", "",SUMIF(ch_table[Day], ch_table[[#This Row],[Day]], ch_table[AAT]))</f>
        <v/>
      </c>
      <c r="M876" s="38">
        <f>SUM(INDEX(ch_table[AAT],1):ch_table[[#This Row],[AAT]])</f>
        <v>1.3465277777777775</v>
      </c>
    </row>
    <row r="877" spans="1:13" x14ac:dyDescent="0.25">
      <c r="A877" s="2">
        <v>64</v>
      </c>
      <c r="B877" s="44">
        <v>44501</v>
      </c>
      <c r="C877" s="3">
        <v>0.65972222222222221</v>
      </c>
      <c r="D877" s="7" t="s">
        <v>230</v>
      </c>
      <c r="E877" s="8" t="s">
        <v>529</v>
      </c>
      <c r="G877" s="3" cm="1">
        <f t="array" ref="G877">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877" s="3" t="str">
        <f>IF(ch_table[[#This Row],[Subject 1]]&lt;&gt;"House rose", "",SUMIF(ch_table[Day], ch_table[[#This Row],[Day]], ch_table[Duration]))</f>
        <v/>
      </c>
      <c r="I877" s="40">
        <f>SUM(INDEX(ch_table[Duration],1):ch_table[[#This Row],[Duration]])</f>
        <v>21.408333333333371</v>
      </c>
      <c r="J877" s="3" cm="1">
        <f t="array" ref="J8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7" s="3" t="str" cm="1">
        <f t="array" ref="K8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7" s="3" t="str">
        <f>IF(ch_table[[#This Row],[Subject 1]]&lt;&gt;"House rose", "",SUMIF(ch_table[Day], ch_table[[#This Row],[Day]], ch_table[AAT]))</f>
        <v/>
      </c>
      <c r="M877" s="38">
        <f>SUM(INDEX(ch_table[AAT],1):ch_table[[#This Row],[AAT]])</f>
        <v>1.3465277777777775</v>
      </c>
    </row>
    <row r="878" spans="1:13" x14ac:dyDescent="0.25">
      <c r="A878" s="2">
        <v>64</v>
      </c>
      <c r="B878" s="44">
        <v>44501</v>
      </c>
      <c r="C878" s="3">
        <v>0.66875000000000007</v>
      </c>
      <c r="D878" s="7" t="s">
        <v>515</v>
      </c>
      <c r="E878" s="8" t="s">
        <v>530</v>
      </c>
      <c r="G878" s="3" cm="1">
        <f t="array" ref="G878">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878" s="3" t="str">
        <f>IF(ch_table[[#This Row],[Subject 1]]&lt;&gt;"House rose", "",SUMIF(ch_table[Day], ch_table[[#This Row],[Day]], ch_table[Duration]))</f>
        <v/>
      </c>
      <c r="I878" s="40">
        <f>SUM(INDEX(ch_table[Duration],1):ch_table[[#This Row],[Duration]])</f>
        <v>21.427777777777816</v>
      </c>
      <c r="J878" s="3" cm="1">
        <f t="array" ref="J8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8" s="3" t="str" cm="1">
        <f t="array" ref="K8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8" s="3" t="str">
        <f>IF(ch_table[[#This Row],[Subject 1]]&lt;&gt;"House rose", "",SUMIF(ch_table[Day], ch_table[[#This Row],[Day]], ch_table[AAT]))</f>
        <v/>
      </c>
      <c r="M878" s="38">
        <f>SUM(INDEX(ch_table[AAT],1):ch_table[[#This Row],[AAT]])</f>
        <v>1.3465277777777775</v>
      </c>
    </row>
    <row r="879" spans="1:13" x14ac:dyDescent="0.25">
      <c r="A879" s="2">
        <v>64</v>
      </c>
      <c r="B879" s="44">
        <v>44501</v>
      </c>
      <c r="C879" s="3">
        <v>0.68819444444444444</v>
      </c>
      <c r="D879" s="7" t="s">
        <v>133</v>
      </c>
      <c r="E879" s="8" t="s">
        <v>531</v>
      </c>
      <c r="G879" s="3" cm="1">
        <f t="array" ref="G87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879" s="3" t="str">
        <f>IF(ch_table[[#This Row],[Subject 1]]&lt;&gt;"House rose", "",SUMIF(ch_table[Day], ch_table[[#This Row],[Day]], ch_table[Duration]))</f>
        <v/>
      </c>
      <c r="I879" s="40">
        <f>SUM(INDEX(ch_table[Duration],1):ch_table[[#This Row],[Duration]])</f>
        <v>21.428472222222261</v>
      </c>
      <c r="J879" s="3" cm="1">
        <f t="array" ref="J8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79" s="3" t="str" cm="1">
        <f t="array" ref="K8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79" s="3" t="str">
        <f>IF(ch_table[[#This Row],[Subject 1]]&lt;&gt;"House rose", "",SUMIF(ch_table[Day], ch_table[[#This Row],[Day]], ch_table[AAT]))</f>
        <v/>
      </c>
      <c r="M879" s="38">
        <f>SUM(INDEX(ch_table[AAT],1):ch_table[[#This Row],[AAT]])</f>
        <v>1.3465277777777775</v>
      </c>
    </row>
    <row r="880" spans="1:13" x14ac:dyDescent="0.25">
      <c r="A880" s="2">
        <v>64</v>
      </c>
      <c r="B880" s="44">
        <v>44501</v>
      </c>
      <c r="C880" s="3">
        <v>0.68888888888888899</v>
      </c>
      <c r="D880" s="7" t="s">
        <v>515</v>
      </c>
      <c r="E880" s="8" t="s">
        <v>532</v>
      </c>
      <c r="G880" s="3" cm="1">
        <f t="array" ref="G880">IF(MIN(ROW(ch_table[[Day]:[AAT session total (cum.)]]))+ROWS(ch_table[[Day]:[AAT session total (cum.)]])-1=ROW(),"",IF(ch_table[[#This Row],[Subject 1]]="House rose","", IF(INDEX(ch_table[[#All],[Time]],ROW()+1)="","",(IF(INDEX(ch_table[[#All],[Time]],ROW()+1)&lt;ch_table[[#This Row],[Time]],INDEX(ch_table[[#All],[Time]],ROW()+1)+1,INDEX(ch_table[[#All],[Time]],ROW()+1))-ch_table[[#This Row],[Time]]))))</f>
        <v>0.22291666666666654</v>
      </c>
      <c r="H880" s="3" t="str">
        <f>IF(ch_table[[#This Row],[Subject 1]]&lt;&gt;"House rose", "",SUMIF(ch_table[Day], ch_table[[#This Row],[Day]], ch_table[Duration]))</f>
        <v/>
      </c>
      <c r="I880" s="40">
        <f>SUM(INDEX(ch_table[Duration],1):ch_table[[#This Row],[Duration]])</f>
        <v>21.651388888888928</v>
      </c>
      <c r="J880" s="3" cm="1">
        <f t="array" ref="J8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80" s="3" t="str" cm="1">
        <f t="array" ref="K8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0" s="3" t="str">
        <f>IF(ch_table[[#This Row],[Subject 1]]&lt;&gt;"House rose", "",SUMIF(ch_table[Day], ch_table[[#This Row],[Day]], ch_table[AAT]))</f>
        <v/>
      </c>
      <c r="M880" s="38">
        <f>SUM(INDEX(ch_table[AAT],1):ch_table[[#This Row],[AAT]])</f>
        <v>1.3465277777777775</v>
      </c>
    </row>
    <row r="881" spans="1:13" x14ac:dyDescent="0.25">
      <c r="A881" s="2">
        <v>64</v>
      </c>
      <c r="B881" s="44">
        <v>44501</v>
      </c>
      <c r="C881" s="3">
        <v>0.91180555555555554</v>
      </c>
      <c r="D881" s="7" t="s">
        <v>21</v>
      </c>
      <c r="E881" s="8" t="s">
        <v>533</v>
      </c>
      <c r="G881" s="3" cm="1">
        <f t="array" ref="G88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881" s="3" t="str">
        <f>IF(ch_table[[#This Row],[Subject 1]]&lt;&gt;"House rose", "",SUMIF(ch_table[Day], ch_table[[#This Row],[Day]], ch_table[Duration]))</f>
        <v/>
      </c>
      <c r="I881" s="40">
        <f>SUM(INDEX(ch_table[Duration],1):ch_table[[#This Row],[Duration]])</f>
        <v>21.67222222222226</v>
      </c>
      <c r="J881" s="3" cm="1">
        <f t="array" ref="J8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81" s="3" cm="1">
        <f t="array" ref="K8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1.5972222222222276E-2</v>
      </c>
      <c r="L881" s="3" t="str">
        <f>IF(ch_table[[#This Row],[Subject 1]]&lt;&gt;"House rose", "",SUMIF(ch_table[Day], ch_table[[#This Row],[Day]], ch_table[AAT]))</f>
        <v/>
      </c>
      <c r="M881" s="38">
        <f>SUM(INDEX(ch_table[AAT],1):ch_table[[#This Row],[AAT]])</f>
        <v>1.3624999999999998</v>
      </c>
    </row>
    <row r="882" spans="1:13" x14ac:dyDescent="0.25">
      <c r="A882" s="2">
        <v>64</v>
      </c>
      <c r="B882" s="44">
        <v>44501</v>
      </c>
      <c r="C882" s="3">
        <v>0.93263888888888891</v>
      </c>
      <c r="D882" s="7" t="s">
        <v>23</v>
      </c>
      <c r="G882" s="3" t="str" cm="1">
        <f t="array" ref="G882">IF(MIN(ROW(ch_table[[Day]:[AAT session total (cum.)]]))+ROWS(ch_table[[Day]:[AAT session total (cum.)]])-1=ROW(),"",IF(ch_table[[#This Row],[Subject 1]]="House rose","", IF(INDEX(ch_table[[#All],[Time]],ROW()+1)="","",(IF(INDEX(ch_table[[#All],[Time]],ROW()+1)&lt;ch_table[[#This Row],[Time]],INDEX(ch_table[[#All],[Time]],ROW()+1)+1,INDEX(ch_table[[#All],[Time]],ROW()+1))-ch_table[[#This Row],[Time]]))))</f>
        <v/>
      </c>
      <c r="H882" s="3">
        <f>IF(ch_table[[#This Row],[Subject 1]]&lt;&gt;"House rose", "",SUMIF(ch_table[Day], ch_table[[#This Row],[Day]], ch_table[Duration]))</f>
        <v>0.32847222222222228</v>
      </c>
      <c r="I882" s="40">
        <f>SUM(INDEX(ch_table[Duration],1):ch_table[[#This Row],[Duration]])</f>
        <v>21.67222222222226</v>
      </c>
      <c r="J882" s="3" cm="1">
        <f t="array" ref="J8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882" s="3" t="str" cm="1">
        <f t="array" ref="K8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2" s="3">
        <f>IF(ch_table[[#This Row],[Subject 1]]&lt;&gt;"House rose", "",SUMIF(ch_table[Day], ch_table[[#This Row],[Day]], ch_table[AAT]))</f>
        <v>1.5972222222222276E-2</v>
      </c>
      <c r="M882" s="38">
        <f>SUM(INDEX(ch_table[AAT],1):ch_table[[#This Row],[AAT]])</f>
        <v>1.3624999999999998</v>
      </c>
    </row>
    <row r="883" spans="1:13" x14ac:dyDescent="0.25">
      <c r="A883" s="2">
        <v>65</v>
      </c>
      <c r="B883" s="44">
        <v>44502</v>
      </c>
      <c r="C883" s="3">
        <v>0.47916666666666669</v>
      </c>
      <c r="D883" s="7" t="s">
        <v>24</v>
      </c>
      <c r="G883" s="3" cm="1">
        <f t="array" ref="G88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883" s="3" t="str">
        <f>IF(ch_table[[#This Row],[Subject 1]]&lt;&gt;"House rose", "",SUMIF(ch_table[Day], ch_table[[#This Row],[Day]], ch_table[Duration]))</f>
        <v/>
      </c>
      <c r="I883" s="40">
        <f>SUM(INDEX(ch_table[Duration],1):ch_table[[#This Row],[Duration]])</f>
        <v>21.674305555555595</v>
      </c>
      <c r="J883" s="3" cm="1">
        <f t="array" ref="J8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3" s="3" t="str" cm="1">
        <f t="array" ref="K8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3" s="3" t="str">
        <f>IF(ch_table[[#This Row],[Subject 1]]&lt;&gt;"House rose", "",SUMIF(ch_table[Day], ch_table[[#This Row],[Day]], ch_table[AAT]))</f>
        <v/>
      </c>
      <c r="M883" s="38">
        <f>SUM(INDEX(ch_table[AAT],1):ch_table[[#This Row],[AAT]])</f>
        <v>1.3624999999999998</v>
      </c>
    </row>
    <row r="884" spans="1:13" x14ac:dyDescent="0.25">
      <c r="A884" s="2">
        <v>65</v>
      </c>
      <c r="B884" s="44">
        <v>44502</v>
      </c>
      <c r="C884" s="3">
        <v>0.48125000000000001</v>
      </c>
      <c r="D884" s="7" t="s">
        <v>44</v>
      </c>
      <c r="E884" s="8" t="s">
        <v>534</v>
      </c>
      <c r="G884" s="3" cm="1">
        <f t="array" ref="G884">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884" s="3" t="str">
        <f>IF(ch_table[[#This Row],[Subject 1]]&lt;&gt;"House rose", "",SUMIF(ch_table[Day], ch_table[[#This Row],[Day]], ch_table[Duration]))</f>
        <v/>
      </c>
      <c r="I884" s="40">
        <f>SUM(INDEX(ch_table[Duration],1):ch_table[[#This Row],[Duration]])</f>
        <v>21.70347222222226</v>
      </c>
      <c r="J884" s="3" cm="1">
        <f t="array" ref="J8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4" s="3" t="str" cm="1">
        <f t="array" ref="K8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4" s="3" t="str">
        <f>IF(ch_table[[#This Row],[Subject 1]]&lt;&gt;"House rose", "",SUMIF(ch_table[Day], ch_table[[#This Row],[Day]], ch_table[AAT]))</f>
        <v/>
      </c>
      <c r="M884" s="38">
        <f>SUM(INDEX(ch_table[AAT],1):ch_table[[#This Row],[AAT]])</f>
        <v>1.3624999999999998</v>
      </c>
    </row>
    <row r="885" spans="1:13" x14ac:dyDescent="0.25">
      <c r="A885" s="2">
        <v>65</v>
      </c>
      <c r="B885" s="44">
        <v>44502</v>
      </c>
      <c r="C885" s="3">
        <v>0.51041666666666663</v>
      </c>
      <c r="D885" s="7" t="s">
        <v>53</v>
      </c>
      <c r="E885" s="8" t="s">
        <v>534</v>
      </c>
      <c r="G885" s="3" cm="1">
        <f t="array" ref="G885">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885" s="3" t="str">
        <f>IF(ch_table[[#This Row],[Subject 1]]&lt;&gt;"House rose", "",SUMIF(ch_table[Day], ch_table[[#This Row],[Day]], ch_table[Duration]))</f>
        <v/>
      </c>
      <c r="I885" s="40">
        <f>SUM(INDEX(ch_table[Duration],1):ch_table[[#This Row],[Duration]])</f>
        <v>21.717361111111149</v>
      </c>
      <c r="J885" s="3" cm="1">
        <f t="array" ref="J8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5" s="3" t="str" cm="1">
        <f t="array" ref="K8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5" s="3" t="str">
        <f>IF(ch_table[[#This Row],[Subject 1]]&lt;&gt;"House rose", "",SUMIF(ch_table[Day], ch_table[[#This Row],[Day]], ch_table[AAT]))</f>
        <v/>
      </c>
      <c r="M885" s="38">
        <f>SUM(INDEX(ch_table[AAT],1):ch_table[[#This Row],[AAT]])</f>
        <v>1.3624999999999998</v>
      </c>
    </row>
    <row r="886" spans="1:13" x14ac:dyDescent="0.25">
      <c r="A886" s="2">
        <v>65</v>
      </c>
      <c r="B886" s="44">
        <v>44502</v>
      </c>
      <c r="C886" s="3">
        <v>0.52430555555555558</v>
      </c>
      <c r="D886" s="7" t="s">
        <v>92</v>
      </c>
      <c r="E886" s="8" t="s">
        <v>535</v>
      </c>
      <c r="G886" s="3" cm="1">
        <f t="array" ref="G88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886" s="3" t="str">
        <f>IF(ch_table[[#This Row],[Subject 1]]&lt;&gt;"House rose", "",SUMIF(ch_table[Day], ch_table[[#This Row],[Day]], ch_table[Duration]))</f>
        <v/>
      </c>
      <c r="I886" s="40">
        <f>SUM(INDEX(ch_table[Duration],1):ch_table[[#This Row],[Duration]])</f>
        <v>21.718750000000039</v>
      </c>
      <c r="J886" s="3" cm="1">
        <f t="array" ref="J8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6" s="3" t="str" cm="1">
        <f t="array" ref="K8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6" s="3" t="str">
        <f>IF(ch_table[[#This Row],[Subject 1]]&lt;&gt;"House rose", "",SUMIF(ch_table[Day], ch_table[[#This Row],[Day]], ch_table[AAT]))</f>
        <v/>
      </c>
      <c r="M886" s="38">
        <f>SUM(INDEX(ch_table[AAT],1):ch_table[[#This Row],[AAT]])</f>
        <v>1.3624999999999998</v>
      </c>
    </row>
    <row r="887" spans="1:13" x14ac:dyDescent="0.25">
      <c r="A887" s="2">
        <v>65</v>
      </c>
      <c r="B887" s="44">
        <v>44502</v>
      </c>
      <c r="C887" s="3">
        <v>0.52569444444444446</v>
      </c>
      <c r="D887" s="7" t="s">
        <v>92</v>
      </c>
      <c r="E887" s="8" t="s">
        <v>536</v>
      </c>
      <c r="G887" s="3" cm="1">
        <f t="array" ref="G88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887" s="3" t="str">
        <f>IF(ch_table[[#This Row],[Subject 1]]&lt;&gt;"House rose", "",SUMIF(ch_table[Day], ch_table[[#This Row],[Day]], ch_table[Duration]))</f>
        <v/>
      </c>
      <c r="I887" s="40">
        <f>SUM(INDEX(ch_table[Duration],1):ch_table[[#This Row],[Duration]])</f>
        <v>21.721527777777816</v>
      </c>
      <c r="J887" s="3" cm="1">
        <f t="array" ref="J8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7" s="3" t="str" cm="1">
        <f t="array" ref="K8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7" s="3" t="str">
        <f>IF(ch_table[[#This Row],[Subject 1]]&lt;&gt;"House rose", "",SUMIF(ch_table[Day], ch_table[[#This Row],[Day]], ch_table[AAT]))</f>
        <v/>
      </c>
      <c r="M887" s="38">
        <f>SUM(INDEX(ch_table[AAT],1):ch_table[[#This Row],[AAT]])</f>
        <v>1.3624999999999998</v>
      </c>
    </row>
    <row r="888" spans="1:13" x14ac:dyDescent="0.25">
      <c r="A888" s="2">
        <v>65</v>
      </c>
      <c r="B888" s="44">
        <v>44502</v>
      </c>
      <c r="C888" s="3">
        <v>0.52847222222222223</v>
      </c>
      <c r="D888" s="7" t="s">
        <v>92</v>
      </c>
      <c r="E888" s="8" t="s">
        <v>537</v>
      </c>
      <c r="G888" s="3" cm="1">
        <f t="array" ref="G88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888" s="3" t="str">
        <f>IF(ch_table[[#This Row],[Subject 1]]&lt;&gt;"House rose", "",SUMIF(ch_table[Day], ch_table[[#This Row],[Day]], ch_table[Duration]))</f>
        <v/>
      </c>
      <c r="I888" s="40">
        <f>SUM(INDEX(ch_table[Duration],1):ch_table[[#This Row],[Duration]])</f>
        <v>21.722222222222261</v>
      </c>
      <c r="J888" s="3" cm="1">
        <f t="array" ref="J8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8" s="3" t="str" cm="1">
        <f t="array" ref="K8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8" s="3" t="str">
        <f>IF(ch_table[[#This Row],[Subject 1]]&lt;&gt;"House rose", "",SUMIF(ch_table[Day], ch_table[[#This Row],[Day]], ch_table[AAT]))</f>
        <v/>
      </c>
      <c r="M888" s="38">
        <f>SUM(INDEX(ch_table[AAT],1):ch_table[[#This Row],[AAT]])</f>
        <v>1.3624999999999998</v>
      </c>
    </row>
    <row r="889" spans="1:13" x14ac:dyDescent="0.25">
      <c r="A889" s="2">
        <v>65</v>
      </c>
      <c r="B889" s="44">
        <v>44502</v>
      </c>
      <c r="C889" s="3">
        <v>0.52916666666666667</v>
      </c>
      <c r="D889" s="7" t="s">
        <v>230</v>
      </c>
      <c r="E889" s="8" t="s">
        <v>538</v>
      </c>
      <c r="G889" s="3" cm="1">
        <f t="array" ref="G889">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889" s="3" t="str">
        <f>IF(ch_table[[#This Row],[Subject 1]]&lt;&gt;"House rose", "",SUMIF(ch_table[Day], ch_table[[#This Row],[Day]], ch_table[Duration]))</f>
        <v/>
      </c>
      <c r="I889" s="40">
        <f>SUM(INDEX(ch_table[Duration],1):ch_table[[#This Row],[Duration]])</f>
        <v>21.730555555555593</v>
      </c>
      <c r="J889" s="3" cm="1">
        <f t="array" ref="J8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89" s="3" t="str" cm="1">
        <f t="array" ref="K8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89" s="3" t="str">
        <f>IF(ch_table[[#This Row],[Subject 1]]&lt;&gt;"House rose", "",SUMIF(ch_table[Day], ch_table[[#This Row],[Day]], ch_table[AAT]))</f>
        <v/>
      </c>
      <c r="M889" s="38">
        <f>SUM(INDEX(ch_table[AAT],1):ch_table[[#This Row],[AAT]])</f>
        <v>1.3624999999999998</v>
      </c>
    </row>
    <row r="890" spans="1:13" x14ac:dyDescent="0.25">
      <c r="A890" s="2">
        <v>65</v>
      </c>
      <c r="B890" s="44">
        <v>44502</v>
      </c>
      <c r="C890" s="3">
        <v>0.53749999999999998</v>
      </c>
      <c r="D890" s="7" t="s">
        <v>515</v>
      </c>
      <c r="E890" s="8" t="s">
        <v>539</v>
      </c>
      <c r="F890" s="8" t="s">
        <v>60</v>
      </c>
      <c r="G890" s="3" cm="1">
        <f t="array" ref="G890">IF(MIN(ROW(ch_table[[Day]:[AAT session total (cum.)]]))+ROWS(ch_table[[Day]:[AAT session total (cum.)]])-1=ROW(),"",IF(ch_table[[#This Row],[Subject 1]]="House rose","", IF(INDEX(ch_table[[#All],[Time]],ROW()+1)="","",(IF(INDEX(ch_table[[#All],[Time]],ROW()+1)&lt;ch_table[[#This Row],[Time]],INDEX(ch_table[[#All],[Time]],ROW()+1)+1,INDEX(ch_table[[#All],[Time]],ROW()+1))-ch_table[[#This Row],[Time]]))))</f>
        <v>0.27500000000000002</v>
      </c>
      <c r="H890" s="3" t="str">
        <f>IF(ch_table[[#This Row],[Subject 1]]&lt;&gt;"House rose", "",SUMIF(ch_table[Day], ch_table[[#This Row],[Day]], ch_table[Duration]))</f>
        <v/>
      </c>
      <c r="I890" s="40">
        <f>SUM(INDEX(ch_table[Duration],1):ch_table[[#This Row],[Duration]])</f>
        <v>22.005555555555592</v>
      </c>
      <c r="J890" s="3" cm="1">
        <f t="array" ref="J8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0" s="3" cm="1">
        <f t="array" ref="K8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890" s="3" t="str">
        <f>IF(ch_table[[#This Row],[Subject 1]]&lt;&gt;"House rose", "",SUMIF(ch_table[Day], ch_table[[#This Row],[Day]], ch_table[AAT]))</f>
        <v/>
      </c>
      <c r="M890" s="38">
        <f>SUM(INDEX(ch_table[AAT],1):ch_table[[#This Row],[AAT]])</f>
        <v>1.3833333333333333</v>
      </c>
    </row>
    <row r="891" spans="1:13" ht="30" x14ac:dyDescent="0.25">
      <c r="A891" s="2">
        <v>65</v>
      </c>
      <c r="B891" s="44">
        <v>44502</v>
      </c>
      <c r="C891" s="3">
        <v>0.8125</v>
      </c>
      <c r="D891" s="7" t="s">
        <v>92</v>
      </c>
      <c r="E891" s="8" t="s">
        <v>540</v>
      </c>
      <c r="G891" s="3" cm="1">
        <f t="array" ref="G891">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891" s="3" t="str">
        <f>IF(ch_table[[#This Row],[Subject 1]]&lt;&gt;"House rose", "",SUMIF(ch_table[Day], ch_table[[#This Row],[Day]], ch_table[Duration]))</f>
        <v/>
      </c>
      <c r="I891" s="40">
        <f>SUM(INDEX(ch_table[Duration],1):ch_table[[#This Row],[Duration]])</f>
        <v>22.006944444444482</v>
      </c>
      <c r="J891" s="3" cm="1">
        <f t="array" ref="J8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1" s="3" cm="1">
        <f t="array" ref="K8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891" s="3" t="str">
        <f>IF(ch_table[[#This Row],[Subject 1]]&lt;&gt;"House rose", "",SUMIF(ch_table[Day], ch_table[[#This Row],[Day]], ch_table[AAT]))</f>
        <v/>
      </c>
      <c r="M891" s="38">
        <f>SUM(INDEX(ch_table[AAT],1):ch_table[[#This Row],[AAT]])</f>
        <v>1.3847222222222224</v>
      </c>
    </row>
    <row r="892" spans="1:13" ht="30" x14ac:dyDescent="0.25">
      <c r="A892" s="2">
        <v>65</v>
      </c>
      <c r="B892" s="44">
        <v>44502</v>
      </c>
      <c r="C892" s="3">
        <v>0.81388888888888899</v>
      </c>
      <c r="D892" s="7" t="s">
        <v>92</v>
      </c>
      <c r="E892" s="8" t="s">
        <v>541</v>
      </c>
      <c r="G892" s="3" cm="1">
        <f t="array" ref="G892">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892" s="3" t="str">
        <f>IF(ch_table[[#This Row],[Subject 1]]&lt;&gt;"House rose", "",SUMIF(ch_table[Day], ch_table[[#This Row],[Day]], ch_table[Duration]))</f>
        <v/>
      </c>
      <c r="I892" s="40">
        <f>SUM(INDEX(ch_table[Duration],1):ch_table[[#This Row],[Duration]])</f>
        <v>22.008333333333372</v>
      </c>
      <c r="J892" s="3" cm="1">
        <f t="array" ref="J8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2" s="3" cm="1">
        <f t="array" ref="K8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892" s="3" t="str">
        <f>IF(ch_table[[#This Row],[Subject 1]]&lt;&gt;"House rose", "",SUMIF(ch_table[Day], ch_table[[#This Row],[Day]], ch_table[AAT]))</f>
        <v/>
      </c>
      <c r="M892" s="38">
        <f>SUM(INDEX(ch_table[AAT],1):ch_table[[#This Row],[AAT]])</f>
        <v>1.3861111111111111</v>
      </c>
    </row>
    <row r="893" spans="1:13" ht="30" x14ac:dyDescent="0.25">
      <c r="A893" s="2">
        <v>65</v>
      </c>
      <c r="B893" s="44">
        <v>44502</v>
      </c>
      <c r="C893" s="3">
        <v>0.81527777777777777</v>
      </c>
      <c r="D893" s="7" t="s">
        <v>21</v>
      </c>
      <c r="E893" s="8" t="s">
        <v>542</v>
      </c>
      <c r="G893" s="3" cm="1">
        <f t="array" ref="G89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893" s="3" t="str">
        <f>IF(ch_table[[#This Row],[Subject 1]]&lt;&gt;"House rose", "",SUMIF(ch_table[Day], ch_table[[#This Row],[Day]], ch_table[Duration]))</f>
        <v/>
      </c>
      <c r="I893" s="40">
        <f>SUM(INDEX(ch_table[Duration],1):ch_table[[#This Row],[Duration]])</f>
        <v>22.027083333333373</v>
      </c>
      <c r="J893" s="3" cm="1">
        <f t="array" ref="J8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3" s="3" cm="1">
        <f t="array" ref="K8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893" s="3" t="str">
        <f>IF(ch_table[[#This Row],[Subject 1]]&lt;&gt;"House rose", "",SUMIF(ch_table[Day], ch_table[[#This Row],[Day]], ch_table[AAT]))</f>
        <v/>
      </c>
      <c r="M893" s="38">
        <f>SUM(INDEX(ch_table[AAT],1):ch_table[[#This Row],[AAT]])</f>
        <v>1.4048611111111109</v>
      </c>
    </row>
    <row r="894" spans="1:13" x14ac:dyDescent="0.25">
      <c r="A894" s="2">
        <v>65</v>
      </c>
      <c r="B894" s="44">
        <v>44502</v>
      </c>
      <c r="C894" s="3">
        <v>0.8340277777777777</v>
      </c>
      <c r="D894" s="7" t="s">
        <v>23</v>
      </c>
      <c r="G894" s="3" t="str" cm="1">
        <f t="array" ref="G894">IF(MIN(ROW(ch_table[[Day]:[AAT session total (cum.)]]))+ROWS(ch_table[[Day]:[AAT session total (cum.)]])-1=ROW(),"",IF(ch_table[[#This Row],[Subject 1]]="House rose","", IF(INDEX(ch_table[[#All],[Time]],ROW()+1)="","",(IF(INDEX(ch_table[[#All],[Time]],ROW()+1)&lt;ch_table[[#This Row],[Time]],INDEX(ch_table[[#All],[Time]],ROW()+1)+1,INDEX(ch_table[[#All],[Time]],ROW()+1))-ch_table[[#This Row],[Time]]))))</f>
        <v/>
      </c>
      <c r="H894" s="3">
        <f>IF(ch_table[[#This Row],[Subject 1]]&lt;&gt;"House rose", "",SUMIF(ch_table[Day], ch_table[[#This Row],[Day]], ch_table[Duration]))</f>
        <v>0.35486111111111102</v>
      </c>
      <c r="I894" s="40">
        <f>SUM(INDEX(ch_table[Duration],1):ch_table[[#This Row],[Duration]])</f>
        <v>22.027083333333373</v>
      </c>
      <c r="J894" s="3" cm="1">
        <f t="array" ref="J8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4" s="3" t="str" cm="1">
        <f t="array" ref="K8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4" s="3">
        <f>IF(ch_table[[#This Row],[Subject 1]]&lt;&gt;"House rose", "",SUMIF(ch_table[Day], ch_table[[#This Row],[Day]], ch_table[AAT]))</f>
        <v>4.2361111111111072E-2</v>
      </c>
      <c r="M894" s="38">
        <f>SUM(INDEX(ch_table[AAT],1):ch_table[[#This Row],[AAT]])</f>
        <v>1.4048611111111109</v>
      </c>
    </row>
    <row r="895" spans="1:13" x14ac:dyDescent="0.25">
      <c r="A895" s="2">
        <v>66</v>
      </c>
      <c r="B895" s="44">
        <v>44503</v>
      </c>
      <c r="C895" s="3">
        <v>0.47916666666666669</v>
      </c>
      <c r="D895" s="7" t="s">
        <v>24</v>
      </c>
      <c r="G895" s="3" cm="1">
        <f t="array" ref="G89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895" s="3" t="str">
        <f>IF(ch_table[[#This Row],[Subject 1]]&lt;&gt;"House rose", "",SUMIF(ch_table[Day], ch_table[[#This Row],[Day]], ch_table[Duration]))</f>
        <v/>
      </c>
      <c r="I895" s="40">
        <f>SUM(INDEX(ch_table[Duration],1):ch_table[[#This Row],[Duration]])</f>
        <v>22.029166666666708</v>
      </c>
      <c r="J895" s="3" cm="1">
        <f t="array" ref="J8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5" s="3" t="str" cm="1">
        <f t="array" ref="K8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5" s="3" t="str">
        <f>IF(ch_table[[#This Row],[Subject 1]]&lt;&gt;"House rose", "",SUMIF(ch_table[Day], ch_table[[#This Row],[Day]], ch_table[AAT]))</f>
        <v/>
      </c>
      <c r="M895" s="38">
        <f>SUM(INDEX(ch_table[AAT],1):ch_table[[#This Row],[AAT]])</f>
        <v>1.4048611111111109</v>
      </c>
    </row>
    <row r="896" spans="1:13" x14ac:dyDescent="0.25">
      <c r="A896" s="2">
        <v>66</v>
      </c>
      <c r="B896" s="44">
        <v>44503</v>
      </c>
      <c r="C896" s="3">
        <v>0.48125000000000001</v>
      </c>
      <c r="D896" s="7" t="s">
        <v>44</v>
      </c>
      <c r="E896" s="8" t="s">
        <v>387</v>
      </c>
      <c r="G896" s="3" cm="1">
        <f t="array" ref="G89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896" s="3" t="str">
        <f>IF(ch_table[[#This Row],[Subject 1]]&lt;&gt;"House rose", "",SUMIF(ch_table[Day], ch_table[[#This Row],[Day]], ch_table[Duration]))</f>
        <v/>
      </c>
      <c r="I896" s="40">
        <f>SUM(INDEX(ch_table[Duration],1):ch_table[[#This Row],[Duration]])</f>
        <v>22.047916666666708</v>
      </c>
      <c r="J896" s="3" cm="1">
        <f t="array" ref="J8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6" s="3" t="str" cm="1">
        <f t="array" ref="K8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6" s="3" t="str">
        <f>IF(ch_table[[#This Row],[Subject 1]]&lt;&gt;"House rose", "",SUMIF(ch_table[Day], ch_table[[#This Row],[Day]], ch_table[AAT]))</f>
        <v/>
      </c>
      <c r="M896" s="38">
        <f>SUM(INDEX(ch_table[AAT],1):ch_table[[#This Row],[AAT]])</f>
        <v>1.4048611111111109</v>
      </c>
    </row>
    <row r="897" spans="1:13" x14ac:dyDescent="0.25">
      <c r="A897" s="2">
        <v>66</v>
      </c>
      <c r="B897" s="44">
        <v>44503</v>
      </c>
      <c r="C897" s="3">
        <v>0.5</v>
      </c>
      <c r="D897" s="7" t="s">
        <v>44</v>
      </c>
      <c r="E897" s="8" t="s">
        <v>448</v>
      </c>
      <c r="G897" s="3" cm="1">
        <f t="array" ref="G89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897" s="3" t="str">
        <f>IF(ch_table[[#This Row],[Subject 1]]&lt;&gt;"House rose", "",SUMIF(ch_table[Day], ch_table[[#This Row],[Day]], ch_table[Duration]))</f>
        <v/>
      </c>
      <c r="I897" s="40">
        <f>SUM(INDEX(ch_table[Duration],1):ch_table[[#This Row],[Duration]])</f>
        <v>22.076388888888932</v>
      </c>
      <c r="J897" s="3" cm="1">
        <f t="array" ref="J8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7" s="3" t="str" cm="1">
        <f t="array" ref="K8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7" s="3" t="str">
        <f>IF(ch_table[[#This Row],[Subject 1]]&lt;&gt;"House rose", "",SUMIF(ch_table[Day], ch_table[[#This Row],[Day]], ch_table[AAT]))</f>
        <v/>
      </c>
      <c r="M897" s="38">
        <f>SUM(INDEX(ch_table[AAT],1):ch_table[[#This Row],[AAT]])</f>
        <v>1.4048611111111109</v>
      </c>
    </row>
    <row r="898" spans="1:13" ht="30" x14ac:dyDescent="0.25">
      <c r="A898" s="2">
        <v>66</v>
      </c>
      <c r="B898" s="44">
        <v>44503</v>
      </c>
      <c r="C898" s="3">
        <v>0.52847222222222223</v>
      </c>
      <c r="D898" s="7" t="s">
        <v>29</v>
      </c>
      <c r="E898" s="8" t="s">
        <v>543</v>
      </c>
      <c r="G898" s="3" cm="1">
        <f t="array" ref="G898">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898" s="3" t="str">
        <f>IF(ch_table[[#This Row],[Subject 1]]&lt;&gt;"House rose", "",SUMIF(ch_table[Day], ch_table[[#This Row],[Day]], ch_table[Duration]))</f>
        <v/>
      </c>
      <c r="I898" s="40">
        <f>SUM(INDEX(ch_table[Duration],1):ch_table[[#This Row],[Duration]])</f>
        <v>22.081944444444488</v>
      </c>
      <c r="J898" s="3" cm="1">
        <f t="array" ref="J8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8" s="3" t="str" cm="1">
        <f t="array" ref="K8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8" s="3" t="str">
        <f>IF(ch_table[[#This Row],[Subject 1]]&lt;&gt;"House rose", "",SUMIF(ch_table[Day], ch_table[[#This Row],[Day]], ch_table[AAT]))</f>
        <v/>
      </c>
      <c r="M898" s="38">
        <f>SUM(INDEX(ch_table[AAT],1):ch_table[[#This Row],[AAT]])</f>
        <v>1.4048611111111109</v>
      </c>
    </row>
    <row r="899" spans="1:13" ht="30" x14ac:dyDescent="0.25">
      <c r="A899" s="2">
        <v>66</v>
      </c>
      <c r="B899" s="44">
        <v>44503</v>
      </c>
      <c r="C899" s="3">
        <v>0.53402777777777777</v>
      </c>
      <c r="D899" s="7" t="s">
        <v>230</v>
      </c>
      <c r="E899" s="8" t="s">
        <v>544</v>
      </c>
      <c r="G899" s="3" cm="1">
        <f t="array" ref="G899">IF(MIN(ROW(ch_table[[Day]:[AAT session total (cum.)]]))+ROWS(ch_table[[Day]:[AAT session total (cum.)]])-1=ROW(),"",IF(ch_table[[#This Row],[Subject 1]]="House rose","", IF(INDEX(ch_table[[#All],[Time]],ROW()+1)="","",(IF(INDEX(ch_table[[#All],[Time]],ROW()+1)&lt;ch_table[[#This Row],[Time]],INDEX(ch_table[[#All],[Time]],ROW()+1)+1,INDEX(ch_table[[#All],[Time]],ROW()+1))-ch_table[[#This Row],[Time]]))))</f>
        <v>5.0000000000000044E-2</v>
      </c>
      <c r="H899" s="3" t="str">
        <f>IF(ch_table[[#This Row],[Subject 1]]&lt;&gt;"House rose", "",SUMIF(ch_table[Day], ch_table[[#This Row],[Day]], ch_table[Duration]))</f>
        <v/>
      </c>
      <c r="I899" s="40">
        <f>SUM(INDEX(ch_table[Duration],1):ch_table[[#This Row],[Duration]])</f>
        <v>22.131944444444489</v>
      </c>
      <c r="J899" s="3" cm="1">
        <f t="array" ref="J8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899" s="3" t="str" cm="1">
        <f t="array" ref="K8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899" s="3" t="str">
        <f>IF(ch_table[[#This Row],[Subject 1]]&lt;&gt;"House rose", "",SUMIF(ch_table[Day], ch_table[[#This Row],[Day]], ch_table[AAT]))</f>
        <v/>
      </c>
      <c r="M899" s="38">
        <f>SUM(INDEX(ch_table[AAT],1):ch_table[[#This Row],[AAT]])</f>
        <v>1.4048611111111109</v>
      </c>
    </row>
    <row r="900" spans="1:13" x14ac:dyDescent="0.25">
      <c r="A900" s="2">
        <v>66</v>
      </c>
      <c r="B900" s="44">
        <v>44503</v>
      </c>
      <c r="C900" s="3">
        <v>0.58402777777777781</v>
      </c>
      <c r="D900" s="7" t="s">
        <v>545</v>
      </c>
      <c r="E900" s="8" t="s">
        <v>546</v>
      </c>
      <c r="F900" s="8" t="s">
        <v>60</v>
      </c>
      <c r="G900" s="3" cm="1">
        <f t="array" ref="G900">IF(MIN(ROW(ch_table[[Day]:[AAT session total (cum.)]]))+ROWS(ch_table[[Day]:[AAT session total (cum.)]])-1=ROW(),"",IF(ch_table[[#This Row],[Subject 1]]="House rose","", IF(INDEX(ch_table[[#All],[Time]],ROW()+1)="","",(IF(INDEX(ch_table[[#All],[Time]],ROW()+1)&lt;ch_table[[#This Row],[Time]],INDEX(ch_table[[#All],[Time]],ROW()+1)+1,INDEX(ch_table[[#All],[Time]],ROW()+1))-ch_table[[#This Row],[Time]]))))</f>
        <v>8.0555555555555491E-2</v>
      </c>
      <c r="H900" s="3" t="str">
        <f>IF(ch_table[[#This Row],[Subject 1]]&lt;&gt;"House rose", "",SUMIF(ch_table[Day], ch_table[[#This Row],[Day]], ch_table[Duration]))</f>
        <v/>
      </c>
      <c r="I900" s="40">
        <f>SUM(INDEX(ch_table[Duration],1):ch_table[[#This Row],[Duration]])</f>
        <v>22.212500000000045</v>
      </c>
      <c r="J900" s="3" cm="1">
        <f t="array" ref="J9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0" s="3" t="str" cm="1">
        <f t="array" ref="K9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0" s="3" t="str">
        <f>IF(ch_table[[#This Row],[Subject 1]]&lt;&gt;"House rose", "",SUMIF(ch_table[Day], ch_table[[#This Row],[Day]], ch_table[AAT]))</f>
        <v/>
      </c>
      <c r="M900" s="38">
        <f>SUM(INDEX(ch_table[AAT],1):ch_table[[#This Row],[AAT]])</f>
        <v>1.4048611111111109</v>
      </c>
    </row>
    <row r="901" spans="1:13" x14ac:dyDescent="0.25">
      <c r="A901" s="2">
        <v>66</v>
      </c>
      <c r="B901" s="44">
        <v>44503</v>
      </c>
      <c r="C901" s="3">
        <v>0.6645833333333333</v>
      </c>
      <c r="D901" s="7" t="s">
        <v>123</v>
      </c>
      <c r="E901" s="8" t="s">
        <v>547</v>
      </c>
      <c r="F901" s="8" t="s">
        <v>304</v>
      </c>
      <c r="G901" s="3" cm="1">
        <f t="array" ref="G901">IF(MIN(ROW(ch_table[[Day]:[AAT session total (cum.)]]))+ROWS(ch_table[[Day]:[AAT session total (cum.)]])-1=ROW(),"",IF(ch_table[[#This Row],[Subject 1]]="House rose","", IF(INDEX(ch_table[[#All],[Time]],ROW()+1)="","",(IF(INDEX(ch_table[[#All],[Time]],ROW()+1)&lt;ch_table[[#This Row],[Time]],INDEX(ch_table[[#All],[Time]],ROW()+1)+1,INDEX(ch_table[[#All],[Time]],ROW()+1))-ch_table[[#This Row],[Time]]))))</f>
        <v>0.13125000000000009</v>
      </c>
      <c r="H901" s="3" t="str">
        <f>IF(ch_table[[#This Row],[Subject 1]]&lt;&gt;"House rose", "",SUMIF(ch_table[Day], ch_table[[#This Row],[Day]], ch_table[Duration]))</f>
        <v/>
      </c>
      <c r="I901" s="40">
        <f>SUM(INDEX(ch_table[Duration],1):ch_table[[#This Row],[Duration]])</f>
        <v>22.343750000000046</v>
      </c>
      <c r="J901" s="3" cm="1">
        <f t="array" ref="J9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1" s="3" cm="1">
        <f t="array" ref="K9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4.1666666666667629E-3</v>
      </c>
      <c r="L901" s="3" t="str">
        <f>IF(ch_table[[#This Row],[Subject 1]]&lt;&gt;"House rose", "",SUMIF(ch_table[Day], ch_table[[#This Row],[Day]], ch_table[AAT]))</f>
        <v/>
      </c>
      <c r="M901" s="38">
        <f>SUM(INDEX(ch_table[AAT],1):ch_table[[#This Row],[AAT]])</f>
        <v>1.4090277777777778</v>
      </c>
    </row>
    <row r="902" spans="1:13" ht="30" x14ac:dyDescent="0.25">
      <c r="A902" s="2">
        <v>66</v>
      </c>
      <c r="B902" s="44">
        <v>44503</v>
      </c>
      <c r="C902" s="3">
        <v>0.79583333333333339</v>
      </c>
      <c r="D902" s="7" t="s">
        <v>21</v>
      </c>
      <c r="E902" s="8" t="s">
        <v>548</v>
      </c>
      <c r="G902" s="3" cm="1">
        <f t="array" ref="G902">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902" s="3" t="str">
        <f>IF(ch_table[[#This Row],[Subject 1]]&lt;&gt;"House rose", "",SUMIF(ch_table[Day], ch_table[[#This Row],[Day]], ch_table[Duration]))</f>
        <v/>
      </c>
      <c r="I902" s="40">
        <f>SUM(INDEX(ch_table[Duration],1):ch_table[[#This Row],[Duration]])</f>
        <v>22.35833333333338</v>
      </c>
      <c r="J902" s="3" cm="1">
        <f t="array" ref="J9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2" s="3" cm="1">
        <f t="array" ref="K9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902" s="3" t="str">
        <f>IF(ch_table[[#This Row],[Subject 1]]&lt;&gt;"House rose", "",SUMIF(ch_table[Day], ch_table[[#This Row],[Day]], ch_table[AAT]))</f>
        <v/>
      </c>
      <c r="M902" s="38">
        <f>SUM(INDEX(ch_table[AAT],1):ch_table[[#This Row],[AAT]])</f>
        <v>1.4236111111111112</v>
      </c>
    </row>
    <row r="903" spans="1:13" x14ac:dyDescent="0.25">
      <c r="A903" s="2">
        <v>66</v>
      </c>
      <c r="B903" s="44">
        <v>44503</v>
      </c>
      <c r="C903" s="3">
        <v>0.81041666666666667</v>
      </c>
      <c r="D903" s="7" t="s">
        <v>23</v>
      </c>
      <c r="G903" s="3" t="str" cm="1">
        <f t="array" ref="G903">IF(MIN(ROW(ch_table[[Day]:[AAT session total (cum.)]]))+ROWS(ch_table[[Day]:[AAT session total (cum.)]])-1=ROW(),"",IF(ch_table[[#This Row],[Subject 1]]="House rose","", IF(INDEX(ch_table[[#All],[Time]],ROW()+1)="","",(IF(INDEX(ch_table[[#All],[Time]],ROW()+1)&lt;ch_table[[#This Row],[Time]],INDEX(ch_table[[#All],[Time]],ROW()+1)+1,INDEX(ch_table[[#All],[Time]],ROW()+1))-ch_table[[#This Row],[Time]]))))</f>
        <v/>
      </c>
      <c r="H903" s="3">
        <f>IF(ch_table[[#This Row],[Subject 1]]&lt;&gt;"House rose", "",SUMIF(ch_table[Day], ch_table[[#This Row],[Day]], ch_table[Duration]))</f>
        <v>0.33124999999999999</v>
      </c>
      <c r="I903" s="40">
        <f>SUM(INDEX(ch_table[Duration],1):ch_table[[#This Row],[Duration]])</f>
        <v>22.35833333333338</v>
      </c>
      <c r="J903" s="3" cm="1">
        <f t="array" ref="J9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03" s="3" t="str" cm="1">
        <f t="array" ref="K9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3" s="3">
        <f>IF(ch_table[[#This Row],[Subject 1]]&lt;&gt;"House rose", "",SUMIF(ch_table[Day], ch_table[[#This Row],[Day]], ch_table[AAT]))</f>
        <v>1.8750000000000044E-2</v>
      </c>
      <c r="M903" s="38">
        <f>SUM(INDEX(ch_table[AAT],1):ch_table[[#This Row],[AAT]])</f>
        <v>1.4236111111111112</v>
      </c>
    </row>
    <row r="904" spans="1:13" x14ac:dyDescent="0.25">
      <c r="A904" s="2">
        <v>67</v>
      </c>
      <c r="B904" s="44">
        <v>44504</v>
      </c>
      <c r="C904" s="3">
        <v>0.39583333333333331</v>
      </c>
      <c r="D904" s="7" t="s">
        <v>24</v>
      </c>
      <c r="G904" s="3" cm="1">
        <f t="array" ref="G904">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904" s="3" t="str">
        <f>IF(ch_table[[#This Row],[Subject 1]]&lt;&gt;"House rose", "",SUMIF(ch_table[Day], ch_table[[#This Row],[Day]], ch_table[Duration]))</f>
        <v/>
      </c>
      <c r="I904" s="40">
        <f>SUM(INDEX(ch_table[Duration],1):ch_table[[#This Row],[Duration]])</f>
        <v>22.360416666666715</v>
      </c>
      <c r="J904" s="3" cm="1">
        <f t="array" ref="J9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4" s="3" t="str" cm="1">
        <f t="array" ref="K9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4" s="3" t="str">
        <f>IF(ch_table[[#This Row],[Subject 1]]&lt;&gt;"House rose", "",SUMIF(ch_table[Day], ch_table[[#This Row],[Day]], ch_table[AAT]))</f>
        <v/>
      </c>
      <c r="M904" s="38">
        <f>SUM(INDEX(ch_table[AAT],1):ch_table[[#This Row],[AAT]])</f>
        <v>1.4236111111111112</v>
      </c>
    </row>
    <row r="905" spans="1:13" x14ac:dyDescent="0.25">
      <c r="A905" s="2">
        <v>67</v>
      </c>
      <c r="B905" s="44">
        <v>44504</v>
      </c>
      <c r="C905" s="3">
        <v>0.3979166666666667</v>
      </c>
      <c r="D905" s="7" t="s">
        <v>44</v>
      </c>
      <c r="E905" s="8" t="s">
        <v>212</v>
      </c>
      <c r="G905" s="3" cm="1">
        <f t="array" ref="G905">IF(MIN(ROW(ch_table[[Day]:[AAT session total (cum.)]]))+ROWS(ch_table[[Day]:[AAT session total (cum.)]])-1=ROW(),"",IF(ch_table[[#This Row],[Subject 1]]="House rose","", IF(INDEX(ch_table[[#All],[Time]],ROW()+1)="","",(IF(INDEX(ch_table[[#All],[Time]],ROW()+1)&lt;ch_table[[#This Row],[Time]],INDEX(ch_table[[#All],[Time]],ROW()+1)+1,INDEX(ch_table[[#All],[Time]],ROW()+1))-ch_table[[#This Row],[Time]]))))</f>
        <v>2.6388888888888851E-2</v>
      </c>
      <c r="H905" s="3" t="str">
        <f>IF(ch_table[[#This Row],[Subject 1]]&lt;&gt;"House rose", "",SUMIF(ch_table[Day], ch_table[[#This Row],[Day]], ch_table[Duration]))</f>
        <v/>
      </c>
      <c r="I905" s="40">
        <f>SUM(INDEX(ch_table[Duration],1):ch_table[[#This Row],[Duration]])</f>
        <v>22.386805555555604</v>
      </c>
      <c r="J905" s="3" cm="1">
        <f t="array" ref="J9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5" s="3" t="str" cm="1">
        <f t="array" ref="K9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5" s="3" t="str">
        <f>IF(ch_table[[#This Row],[Subject 1]]&lt;&gt;"House rose", "",SUMIF(ch_table[Day], ch_table[[#This Row],[Day]], ch_table[AAT]))</f>
        <v/>
      </c>
      <c r="M905" s="38">
        <f>SUM(INDEX(ch_table[AAT],1):ch_table[[#This Row],[AAT]])</f>
        <v>1.4236111111111112</v>
      </c>
    </row>
    <row r="906" spans="1:13" x14ac:dyDescent="0.25">
      <c r="A906" s="2">
        <v>67</v>
      </c>
      <c r="B906" s="44">
        <v>44504</v>
      </c>
      <c r="C906" s="3">
        <v>0.42430555555555555</v>
      </c>
      <c r="D906" s="7" t="s">
        <v>53</v>
      </c>
      <c r="E906" s="8" t="s">
        <v>212</v>
      </c>
      <c r="G906" s="3" cm="1">
        <f t="array" ref="G906">IF(MIN(ROW(ch_table[[Day]:[AAT session total (cum.)]]))+ROWS(ch_table[[Day]:[AAT session total (cum.)]])-1=ROW(),"",IF(ch_table[[#This Row],[Subject 1]]="House rose","", IF(INDEX(ch_table[[#All],[Time]],ROW()+1)="","",(IF(INDEX(ch_table[[#All],[Time]],ROW()+1)&lt;ch_table[[#This Row],[Time]],INDEX(ch_table[[#All],[Time]],ROW()+1)+1,INDEX(ch_table[[#All],[Time]],ROW()+1))-ch_table[[#This Row],[Time]]))))</f>
        <v>1.4583333333333337E-2</v>
      </c>
      <c r="H906" s="3" t="str">
        <f>IF(ch_table[[#This Row],[Subject 1]]&lt;&gt;"House rose", "",SUMIF(ch_table[Day], ch_table[[#This Row],[Day]], ch_table[Duration]))</f>
        <v/>
      </c>
      <c r="I906" s="40">
        <f>SUM(INDEX(ch_table[Duration],1):ch_table[[#This Row],[Duration]])</f>
        <v>22.401388888888938</v>
      </c>
      <c r="J906" s="3" cm="1">
        <f t="array" ref="J9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6" s="3" t="str" cm="1">
        <f t="array" ref="K9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6" s="3" t="str">
        <f>IF(ch_table[[#This Row],[Subject 1]]&lt;&gt;"House rose", "",SUMIF(ch_table[Day], ch_table[[#This Row],[Day]], ch_table[AAT]))</f>
        <v/>
      </c>
      <c r="M906" s="38">
        <f>SUM(INDEX(ch_table[AAT],1):ch_table[[#This Row],[AAT]])</f>
        <v>1.4236111111111112</v>
      </c>
    </row>
    <row r="907" spans="1:13" x14ac:dyDescent="0.25">
      <c r="A907" s="2">
        <v>67</v>
      </c>
      <c r="B907" s="44">
        <v>44504</v>
      </c>
      <c r="C907" s="3">
        <v>0.43888888888888888</v>
      </c>
      <c r="D907" s="7" t="s">
        <v>35</v>
      </c>
      <c r="E907" s="8" t="s">
        <v>380</v>
      </c>
      <c r="G907" s="3" cm="1">
        <f t="array" ref="G90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907" s="3" t="str">
        <f>IF(ch_table[[#This Row],[Subject 1]]&lt;&gt;"House rose", "",SUMIF(ch_table[Day], ch_table[[#This Row],[Day]], ch_table[Duration]))</f>
        <v/>
      </c>
      <c r="I907" s="40">
        <f>SUM(INDEX(ch_table[Duration],1):ch_table[[#This Row],[Duration]])</f>
        <v>22.427083333333382</v>
      </c>
      <c r="J907" s="3" cm="1">
        <f t="array" ref="J9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7" s="3" t="str" cm="1">
        <f t="array" ref="K9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7" s="3" t="str">
        <f>IF(ch_table[[#This Row],[Subject 1]]&lt;&gt;"House rose", "",SUMIF(ch_table[Day], ch_table[[#This Row],[Day]], ch_table[AAT]))</f>
        <v/>
      </c>
      <c r="M907" s="38">
        <f>SUM(INDEX(ch_table[AAT],1):ch_table[[#This Row],[AAT]])</f>
        <v>1.4236111111111112</v>
      </c>
    </row>
    <row r="908" spans="1:13" ht="30" x14ac:dyDescent="0.25">
      <c r="A908" s="2">
        <v>67</v>
      </c>
      <c r="B908" s="44">
        <v>44504</v>
      </c>
      <c r="C908" s="3">
        <v>0.46458333333333335</v>
      </c>
      <c r="D908" s="7" t="s">
        <v>29</v>
      </c>
      <c r="E908" s="8" t="s">
        <v>549</v>
      </c>
      <c r="G908" s="3" cm="1">
        <f t="array" ref="G908">IF(MIN(ROW(ch_table[[Day]:[AAT session total (cum.)]]))+ROWS(ch_table[[Day]:[AAT session total (cum.)]])-1=ROW(),"",IF(ch_table[[#This Row],[Subject 1]]="House rose","", IF(INDEX(ch_table[[#All],[Time]],ROW()+1)="","",(IF(INDEX(ch_table[[#All],[Time]],ROW()+1)&lt;ch_table[[#This Row],[Time]],INDEX(ch_table[[#All],[Time]],ROW()+1)+1,INDEX(ch_table[[#All],[Time]],ROW()+1))-ch_table[[#This Row],[Time]]))))</f>
        <v>2.0138888888888873E-2</v>
      </c>
      <c r="H908" s="3" t="str">
        <f>IF(ch_table[[#This Row],[Subject 1]]&lt;&gt;"House rose", "",SUMIF(ch_table[Day], ch_table[[#This Row],[Day]], ch_table[Duration]))</f>
        <v/>
      </c>
      <c r="I908" s="40">
        <f>SUM(INDEX(ch_table[Duration],1):ch_table[[#This Row],[Duration]])</f>
        <v>22.447222222222269</v>
      </c>
      <c r="J908" s="3" cm="1">
        <f t="array" ref="J9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8" s="3" t="str" cm="1">
        <f t="array" ref="K9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8" s="3" t="str">
        <f>IF(ch_table[[#This Row],[Subject 1]]&lt;&gt;"House rose", "",SUMIF(ch_table[Day], ch_table[[#This Row],[Day]], ch_table[AAT]))</f>
        <v/>
      </c>
      <c r="M908" s="38">
        <f>SUM(INDEX(ch_table[AAT],1):ch_table[[#This Row],[AAT]])</f>
        <v>1.4236111111111112</v>
      </c>
    </row>
    <row r="909" spans="1:13" x14ac:dyDescent="0.25">
      <c r="A909" s="2">
        <v>67</v>
      </c>
      <c r="B909" s="44">
        <v>44504</v>
      </c>
      <c r="C909" s="3">
        <v>0.48472222222222222</v>
      </c>
      <c r="D909" s="7" t="s">
        <v>111</v>
      </c>
      <c r="E909" s="8" t="s">
        <v>550</v>
      </c>
      <c r="G909" s="3" cm="1">
        <f t="array" ref="G909">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909" s="3" t="str">
        <f>IF(ch_table[[#This Row],[Subject 1]]&lt;&gt;"House rose", "",SUMIF(ch_table[Day], ch_table[[#This Row],[Day]], ch_table[Duration]))</f>
        <v/>
      </c>
      <c r="I909" s="40">
        <f>SUM(INDEX(ch_table[Duration],1):ch_table[[#This Row],[Duration]])</f>
        <v>22.451388888888935</v>
      </c>
      <c r="J909" s="3" cm="1">
        <f t="array" ref="J9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09" s="3" t="str" cm="1">
        <f t="array" ref="K9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09" s="3" t="str">
        <f>IF(ch_table[[#This Row],[Subject 1]]&lt;&gt;"House rose", "",SUMIF(ch_table[Day], ch_table[[#This Row],[Day]], ch_table[AAT]))</f>
        <v/>
      </c>
      <c r="M909" s="38">
        <f>SUM(INDEX(ch_table[AAT],1):ch_table[[#This Row],[AAT]])</f>
        <v>1.4236111111111112</v>
      </c>
    </row>
    <row r="910" spans="1:13" x14ac:dyDescent="0.25">
      <c r="A910" s="2">
        <v>67</v>
      </c>
      <c r="B910" s="44">
        <v>44504</v>
      </c>
      <c r="C910" s="3">
        <v>0.48888888888888887</v>
      </c>
      <c r="D910" s="7" t="s">
        <v>551</v>
      </c>
      <c r="E910" s="8" t="s">
        <v>552</v>
      </c>
      <c r="G910" s="3" cm="1">
        <f t="array" ref="G910">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910" s="3" t="str">
        <f>IF(ch_table[[#This Row],[Subject 1]]&lt;&gt;"House rose", "",SUMIF(ch_table[Day], ch_table[[#This Row],[Day]], ch_table[Duration]))</f>
        <v/>
      </c>
      <c r="I910" s="40">
        <f>SUM(INDEX(ch_table[Duration],1):ch_table[[#This Row],[Duration]])</f>
        <v>22.46458333333338</v>
      </c>
      <c r="J910" s="3" cm="1">
        <f t="array" ref="J9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0" s="3" t="str" cm="1">
        <f t="array" ref="K9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0" s="3" t="str">
        <f>IF(ch_table[[#This Row],[Subject 1]]&lt;&gt;"House rose", "",SUMIF(ch_table[Day], ch_table[[#This Row],[Day]], ch_table[AAT]))</f>
        <v/>
      </c>
      <c r="M910" s="38">
        <f>SUM(INDEX(ch_table[AAT],1):ch_table[[#This Row],[AAT]])</f>
        <v>1.4236111111111112</v>
      </c>
    </row>
    <row r="911" spans="1:13" x14ac:dyDescent="0.25">
      <c r="A911" s="2">
        <v>67</v>
      </c>
      <c r="B911" s="44">
        <v>44504</v>
      </c>
      <c r="C911" s="3">
        <v>0.50208333333333333</v>
      </c>
      <c r="D911" s="7" t="s">
        <v>187</v>
      </c>
      <c r="E911" s="8" t="s">
        <v>553</v>
      </c>
      <c r="F911" s="8" t="s">
        <v>189</v>
      </c>
      <c r="G911" s="3" cm="1">
        <f t="array" ref="G911">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911" s="3" t="str">
        <f>IF(ch_table[[#This Row],[Subject 1]]&lt;&gt;"House rose", "",SUMIF(ch_table[Day], ch_table[[#This Row],[Day]], ch_table[Duration]))</f>
        <v/>
      </c>
      <c r="I911" s="40">
        <f>SUM(INDEX(ch_table[Duration],1):ch_table[[#This Row],[Duration]])</f>
        <v>22.509722222222269</v>
      </c>
      <c r="J911" s="3" cm="1">
        <f t="array" ref="J9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1" s="3" t="str" cm="1">
        <f t="array" ref="K9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1" s="3" t="str">
        <f>IF(ch_table[[#This Row],[Subject 1]]&lt;&gt;"House rose", "",SUMIF(ch_table[Day], ch_table[[#This Row],[Day]], ch_table[AAT]))</f>
        <v/>
      </c>
      <c r="M911" s="38">
        <f>SUM(INDEX(ch_table[AAT],1):ch_table[[#This Row],[AAT]])</f>
        <v>1.4236111111111112</v>
      </c>
    </row>
    <row r="912" spans="1:13" x14ac:dyDescent="0.25">
      <c r="A912" s="2">
        <v>67</v>
      </c>
      <c r="B912" s="44">
        <v>44504</v>
      </c>
      <c r="C912" s="3">
        <v>0.54722222222222217</v>
      </c>
      <c r="D912" s="7" t="s">
        <v>187</v>
      </c>
      <c r="E912" s="8" t="s">
        <v>554</v>
      </c>
      <c r="F912" s="8" t="s">
        <v>189</v>
      </c>
      <c r="G912" s="3" cm="1">
        <f t="array" ref="G912">IF(MIN(ROW(ch_table[[Day]:[AAT session total (cum.)]]))+ROWS(ch_table[[Day]:[AAT session total (cum.)]])-1=ROW(),"",IF(ch_table[[#This Row],[Subject 1]]="House rose","", IF(INDEX(ch_table[[#All],[Time]],ROW()+1)="","",(IF(INDEX(ch_table[[#All],[Time]],ROW()+1)&lt;ch_table[[#This Row],[Time]],INDEX(ch_table[[#All],[Time]],ROW()+1)+1,INDEX(ch_table[[#All],[Time]],ROW()+1))-ch_table[[#This Row],[Time]]))))</f>
        <v>7.2916666666666741E-2</v>
      </c>
      <c r="H912" s="3" t="str">
        <f>IF(ch_table[[#This Row],[Subject 1]]&lt;&gt;"House rose", "",SUMIF(ch_table[Day], ch_table[[#This Row],[Day]], ch_table[Duration]))</f>
        <v/>
      </c>
      <c r="I912" s="40">
        <f>SUM(INDEX(ch_table[Duration],1):ch_table[[#This Row],[Duration]])</f>
        <v>22.582638888888937</v>
      </c>
      <c r="J912" s="3" cm="1">
        <f t="array" ref="J9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2" s="3" t="str" cm="1">
        <f t="array" ref="K9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2" s="3" t="str">
        <f>IF(ch_table[[#This Row],[Subject 1]]&lt;&gt;"House rose", "",SUMIF(ch_table[Day], ch_table[[#This Row],[Day]], ch_table[AAT]))</f>
        <v/>
      </c>
      <c r="M912" s="38">
        <f>SUM(INDEX(ch_table[AAT],1):ch_table[[#This Row],[AAT]])</f>
        <v>1.4236111111111112</v>
      </c>
    </row>
    <row r="913" spans="1:13" x14ac:dyDescent="0.25">
      <c r="A913" s="2">
        <v>67</v>
      </c>
      <c r="B913" s="44">
        <v>44504</v>
      </c>
      <c r="C913" s="3">
        <v>0.62013888888888891</v>
      </c>
      <c r="D913" s="7" t="s">
        <v>23</v>
      </c>
      <c r="G913" s="3" t="str" cm="1">
        <f t="array" ref="G913">IF(MIN(ROW(ch_table[[Day]:[AAT session total (cum.)]]))+ROWS(ch_table[[Day]:[AAT session total (cum.)]])-1=ROW(),"",IF(ch_table[[#This Row],[Subject 1]]="House rose","", IF(INDEX(ch_table[[#All],[Time]],ROW()+1)="","",(IF(INDEX(ch_table[[#All],[Time]],ROW()+1)&lt;ch_table[[#This Row],[Time]],INDEX(ch_table[[#All],[Time]],ROW()+1)+1,INDEX(ch_table[[#All],[Time]],ROW()+1))-ch_table[[#This Row],[Time]]))))</f>
        <v/>
      </c>
      <c r="H913" s="3">
        <f>IF(ch_table[[#This Row],[Subject 1]]&lt;&gt;"House rose", "",SUMIF(ch_table[Day], ch_table[[#This Row],[Day]], ch_table[Duration]))</f>
        <v>0.22430555555555559</v>
      </c>
      <c r="I913" s="40">
        <f>SUM(INDEX(ch_table[Duration],1):ch_table[[#This Row],[Duration]])</f>
        <v>22.582638888888937</v>
      </c>
      <c r="J913" s="3" cm="1">
        <f t="array" ref="J9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13" s="3" t="str" cm="1">
        <f t="array" ref="K9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3" s="3">
        <f>IF(ch_table[[#This Row],[Subject 1]]&lt;&gt;"House rose", "",SUMIF(ch_table[Day], ch_table[[#This Row],[Day]], ch_table[AAT]))</f>
        <v>0</v>
      </c>
      <c r="M913" s="38">
        <f>SUM(INDEX(ch_table[AAT],1):ch_table[[#This Row],[AAT]])</f>
        <v>1.4236111111111112</v>
      </c>
    </row>
    <row r="914" spans="1:13" x14ac:dyDescent="0.25">
      <c r="A914" s="2">
        <v>68</v>
      </c>
      <c r="B914" s="44">
        <v>44508</v>
      </c>
      <c r="C914" s="3">
        <v>0.60416666666666663</v>
      </c>
      <c r="D914" s="7" t="s">
        <v>24</v>
      </c>
      <c r="G914" s="3" cm="1">
        <f t="array" ref="G914">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914" s="3" t="str">
        <f>IF(ch_table[[#This Row],[Subject 1]]&lt;&gt;"House rose", "",SUMIF(ch_table[Day], ch_table[[#This Row],[Day]], ch_table[Duration]))</f>
        <v/>
      </c>
      <c r="I914" s="40">
        <f>SUM(INDEX(ch_table[Duration],1):ch_table[[#This Row],[Duration]])</f>
        <v>22.584722222222272</v>
      </c>
      <c r="J914" s="3" cm="1">
        <f t="array" ref="J9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14" s="3" t="str" cm="1">
        <f t="array" ref="K9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4" s="3" t="str">
        <f>IF(ch_table[[#This Row],[Subject 1]]&lt;&gt;"House rose", "",SUMIF(ch_table[Day], ch_table[[#This Row],[Day]], ch_table[AAT]))</f>
        <v/>
      </c>
      <c r="M914" s="38">
        <f>SUM(INDEX(ch_table[AAT],1):ch_table[[#This Row],[AAT]])</f>
        <v>1.4236111111111112</v>
      </c>
    </row>
    <row r="915" spans="1:13" x14ac:dyDescent="0.25">
      <c r="A915" s="2">
        <v>68</v>
      </c>
      <c r="B915" s="44">
        <v>44508</v>
      </c>
      <c r="C915" s="3">
        <v>0.60625000000000007</v>
      </c>
      <c r="D915" s="7" t="s">
        <v>44</v>
      </c>
      <c r="E915" s="8" t="s">
        <v>45</v>
      </c>
      <c r="G915" s="3" cm="1">
        <f t="array" ref="G915">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915" s="3" t="str">
        <f>IF(ch_table[[#This Row],[Subject 1]]&lt;&gt;"House rose", "",SUMIF(ch_table[Day], ch_table[[#This Row],[Day]], ch_table[Duration]))</f>
        <v/>
      </c>
      <c r="I915" s="40">
        <f>SUM(INDEX(ch_table[Duration],1):ch_table[[#This Row],[Duration]])</f>
        <v>22.614583333333382</v>
      </c>
      <c r="J915" s="3" cm="1">
        <f t="array" ref="J9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15" s="3" t="str" cm="1">
        <f t="array" ref="K9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5" s="3" t="str">
        <f>IF(ch_table[[#This Row],[Subject 1]]&lt;&gt;"House rose", "",SUMIF(ch_table[Day], ch_table[[#This Row],[Day]], ch_table[AAT]))</f>
        <v/>
      </c>
      <c r="M915" s="38">
        <f>SUM(INDEX(ch_table[AAT],1):ch_table[[#This Row],[AAT]])</f>
        <v>1.4236111111111112</v>
      </c>
    </row>
    <row r="916" spans="1:13" x14ac:dyDescent="0.25">
      <c r="A916" s="2">
        <v>68</v>
      </c>
      <c r="B916" s="44">
        <v>44508</v>
      </c>
      <c r="C916" s="3">
        <v>0.63611111111111118</v>
      </c>
      <c r="D916" s="7" t="s">
        <v>53</v>
      </c>
      <c r="E916" s="8" t="s">
        <v>45</v>
      </c>
      <c r="G916" s="3" cm="1">
        <f t="array" ref="G916">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916" s="3" t="str">
        <f>IF(ch_table[[#This Row],[Subject 1]]&lt;&gt;"House rose", "",SUMIF(ch_table[Day], ch_table[[#This Row],[Day]], ch_table[Duration]))</f>
        <v/>
      </c>
      <c r="I916" s="40">
        <f>SUM(INDEX(ch_table[Duration],1):ch_table[[#This Row],[Duration]])</f>
        <v>22.625694444444491</v>
      </c>
      <c r="J916" s="3" cm="1">
        <f t="array" ref="J9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16" s="3" t="str" cm="1">
        <f t="array" ref="K9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6" s="3" t="str">
        <f>IF(ch_table[[#This Row],[Subject 1]]&lt;&gt;"House rose", "",SUMIF(ch_table[Day], ch_table[[#This Row],[Day]], ch_table[AAT]))</f>
        <v/>
      </c>
      <c r="M916" s="38">
        <f>SUM(INDEX(ch_table[AAT],1):ch_table[[#This Row],[AAT]])</f>
        <v>1.4236111111111112</v>
      </c>
    </row>
    <row r="917" spans="1:13" ht="30" x14ac:dyDescent="0.25">
      <c r="A917" s="2">
        <v>68</v>
      </c>
      <c r="B917" s="44">
        <v>44508</v>
      </c>
      <c r="C917" s="3">
        <v>0.64722222222222225</v>
      </c>
      <c r="D917" s="7" t="s">
        <v>29</v>
      </c>
      <c r="E917" s="8" t="s">
        <v>555</v>
      </c>
      <c r="G917" s="3" cm="1">
        <f t="array" ref="G917">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917" s="3" t="str">
        <f>IF(ch_table[[#This Row],[Subject 1]]&lt;&gt;"House rose", "",SUMIF(ch_table[Day], ch_table[[#This Row],[Day]], ch_table[Duration]))</f>
        <v/>
      </c>
      <c r="I917" s="40">
        <f>SUM(INDEX(ch_table[Duration],1):ch_table[[#This Row],[Duration]])</f>
        <v>22.646527777777823</v>
      </c>
      <c r="J917" s="3" cm="1">
        <f t="array" ref="J9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17" s="3" t="str" cm="1">
        <f t="array" ref="K9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7" s="3" t="str">
        <f>IF(ch_table[[#This Row],[Subject 1]]&lt;&gt;"House rose", "",SUMIF(ch_table[Day], ch_table[[#This Row],[Day]], ch_table[AAT]))</f>
        <v/>
      </c>
      <c r="M917" s="38">
        <f>SUM(INDEX(ch_table[AAT],1):ch_table[[#This Row],[AAT]])</f>
        <v>1.4236111111111112</v>
      </c>
    </row>
    <row r="918" spans="1:13" ht="30" x14ac:dyDescent="0.25">
      <c r="A918" s="2">
        <v>68</v>
      </c>
      <c r="B918" s="44">
        <v>44508</v>
      </c>
      <c r="C918" s="3">
        <v>0.66805555555555562</v>
      </c>
      <c r="D918" s="7" t="s">
        <v>17</v>
      </c>
      <c r="E918" s="8" t="s">
        <v>556</v>
      </c>
      <c r="F918" s="8" t="s">
        <v>15</v>
      </c>
      <c r="G918" s="3" cm="1">
        <f t="array" ref="G918">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918" s="3" t="str">
        <f>IF(ch_table[[#This Row],[Subject 1]]&lt;&gt;"House rose", "",SUMIF(ch_table[Day], ch_table[[#This Row],[Day]], ch_table[Duration]))</f>
        <v/>
      </c>
      <c r="I918" s="40">
        <f>SUM(INDEX(ch_table[Duration],1):ch_table[[#This Row],[Duration]])</f>
        <v>22.650000000000045</v>
      </c>
      <c r="J918" s="3" cm="1">
        <f t="array" ref="J9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18" s="3" t="str" cm="1">
        <f t="array" ref="K9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8" s="3" t="str">
        <f>IF(ch_table[[#This Row],[Subject 1]]&lt;&gt;"House rose", "",SUMIF(ch_table[Day], ch_table[[#This Row],[Day]], ch_table[AAT]))</f>
        <v/>
      </c>
      <c r="M918" s="38">
        <f>SUM(INDEX(ch_table[AAT],1):ch_table[[#This Row],[AAT]])</f>
        <v>1.4236111111111112</v>
      </c>
    </row>
    <row r="919" spans="1:13" x14ac:dyDescent="0.25">
      <c r="A919" s="2">
        <v>68</v>
      </c>
      <c r="B919" s="44">
        <v>44508</v>
      </c>
      <c r="C919" s="3">
        <v>0.67152777777777783</v>
      </c>
      <c r="D919" s="7" t="s">
        <v>557</v>
      </c>
      <c r="E919" s="8" t="s">
        <v>558</v>
      </c>
      <c r="G919" s="3" cm="1">
        <f t="array" ref="G919">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0.12569444444444433</v>
      </c>
      <c r="H919" s="3" t="str">
        <f>IF(ch_table[[#This Row],[Subject 1]]&lt;&gt;"House rose", "",SUMIF(ch_table[Day], ch_table[[#This Row],[Day]], ch_table[Duration]))</f>
        <v/>
      </c>
      <c r="I919" s="40">
        <f>SUM(INDEX(ch_table[Duration],1):ch_table[[#This Row],[Duration]])</f>
        <v>22.77569444444449</v>
      </c>
      <c r="J919" s="3" cm="1">
        <f t="array" ref="J9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19" s="3" t="str" cm="1">
        <f t="array" ref="K9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19" s="3" t="str">
        <f>IF(ch_table[[#This Row],[Subject 1]]&lt;&gt;"House rose", "",SUMIF(ch_table[Day], ch_table[[#This Row],[Day]], ch_table[AAT]))</f>
        <v/>
      </c>
      <c r="M919" s="38">
        <f>SUM(INDEX(ch_table[AAT],1):ch_table[[#This Row],[AAT]])</f>
        <v>1.4236111111111112</v>
      </c>
    </row>
    <row r="920" spans="1:13" x14ac:dyDescent="0.25">
      <c r="A920" s="2">
        <v>68</v>
      </c>
      <c r="B920" s="44">
        <v>44508</v>
      </c>
      <c r="C920" s="3">
        <v>0.79722222222222217</v>
      </c>
      <c r="D920" s="7" t="s">
        <v>476</v>
      </c>
      <c r="E920" s="8" t="s">
        <v>477</v>
      </c>
      <c r="F920" s="8" t="s">
        <v>60</v>
      </c>
      <c r="G920" s="3" cm="1">
        <f t="array" ref="G920">IF(MIN(ROW(ch_table[[Day]:[AAT session total (cum.)]]))+ROWS(ch_table[[Day]:[AAT session total (cum.)]])-1=ROW(),"",IF(ch_table[[#This Row],[Subject 1]]="House rose","", IF(INDEX(ch_table[[#All],[Time]],ROW()+1)="","",(IF(INDEX(ch_table[[#All],[Time]],ROW()+1)&lt;ch_table[[#This Row],[Time]],INDEX(ch_table[[#All],[Time]],ROW()+1)+1,INDEX(ch_table[[#All],[Time]],ROW()+1))-ch_table[[#This Row],[Time]]))))</f>
        <v>6.1805555555555669E-2</v>
      </c>
      <c r="H920" s="3" t="str">
        <f>IF(ch_table[[#This Row],[Subject 1]]&lt;&gt;"House rose", "",SUMIF(ch_table[Day], ch_table[[#This Row],[Day]], ch_table[Duration]))</f>
        <v/>
      </c>
      <c r="I920" s="40">
        <f>SUM(INDEX(ch_table[Duration],1):ch_table[[#This Row],[Duration]])</f>
        <v>22.837500000000045</v>
      </c>
      <c r="J920" s="3" cm="1">
        <f t="array" ref="J9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0" s="3" t="str" cm="1">
        <f t="array" ref="K9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0" s="3" t="str">
        <f>IF(ch_table[[#This Row],[Subject 1]]&lt;&gt;"House rose", "",SUMIF(ch_table[Day], ch_table[[#This Row],[Day]], ch_table[AAT]))</f>
        <v/>
      </c>
      <c r="M920" s="38">
        <f>SUM(INDEX(ch_table[AAT],1):ch_table[[#This Row],[AAT]])</f>
        <v>1.4236111111111112</v>
      </c>
    </row>
    <row r="921" spans="1:13" x14ac:dyDescent="0.25">
      <c r="A921" s="2">
        <v>68</v>
      </c>
      <c r="B921" s="44">
        <v>44508</v>
      </c>
      <c r="C921" s="3">
        <v>0.85902777777777783</v>
      </c>
      <c r="D921" s="7" t="s">
        <v>476</v>
      </c>
      <c r="E921" s="8" t="s">
        <v>94</v>
      </c>
      <c r="F921" s="8" t="s">
        <v>60</v>
      </c>
      <c r="G921" s="3" cm="1">
        <f t="array" ref="G921">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921" s="3" t="str">
        <f>IF(ch_table[[#This Row],[Subject 1]]&lt;&gt;"House rose", "",SUMIF(ch_table[Day], ch_table[[#This Row],[Day]], ch_table[Duration]))</f>
        <v/>
      </c>
      <c r="I921" s="40">
        <f>SUM(INDEX(ch_table[Duration],1):ch_table[[#This Row],[Duration]])</f>
        <v>22.897222222222268</v>
      </c>
      <c r="J921" s="3" cm="1">
        <f t="array" ref="J9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1" s="3" cm="1">
        <f t="array" ref="K9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921" s="3" t="str">
        <f>IF(ch_table[[#This Row],[Subject 1]]&lt;&gt;"House rose", "",SUMIF(ch_table[Day], ch_table[[#This Row],[Day]], ch_table[AAT]))</f>
        <v/>
      </c>
      <c r="M921" s="38">
        <f>SUM(INDEX(ch_table[AAT],1):ch_table[[#This Row],[AAT]])</f>
        <v>1.4256944444444446</v>
      </c>
    </row>
    <row r="922" spans="1:13" x14ac:dyDescent="0.25">
      <c r="A922" s="2">
        <v>68</v>
      </c>
      <c r="B922" s="44">
        <v>44508</v>
      </c>
      <c r="C922" s="3">
        <v>0.91875000000000007</v>
      </c>
      <c r="D922" s="7" t="s">
        <v>551</v>
      </c>
      <c r="E922" s="8" t="s">
        <v>559</v>
      </c>
      <c r="G922" s="3" cm="1">
        <f t="array" ref="G922">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922" s="3" t="str">
        <f>IF(ch_table[[#This Row],[Subject 1]]&lt;&gt;"House rose", "",SUMIF(ch_table[Day], ch_table[[#This Row],[Day]], ch_table[Duration]))</f>
        <v/>
      </c>
      <c r="I922" s="40">
        <f>SUM(INDEX(ch_table[Duration],1):ch_table[[#This Row],[Duration]])</f>
        <v>22.934027777777825</v>
      </c>
      <c r="J922" s="3" cm="1">
        <f t="array" ref="J9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2" s="3" cm="1">
        <f t="array" ref="K9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3.6805555555555536E-2</v>
      </c>
      <c r="L922" s="3" t="str">
        <f>IF(ch_table[[#This Row],[Subject 1]]&lt;&gt;"House rose", "",SUMIF(ch_table[Day], ch_table[[#This Row],[Day]], ch_table[AAT]))</f>
        <v/>
      </c>
      <c r="M922" s="38">
        <f>SUM(INDEX(ch_table[AAT],1):ch_table[[#This Row],[AAT]])</f>
        <v>1.4625000000000001</v>
      </c>
    </row>
    <row r="923" spans="1:13" x14ac:dyDescent="0.25">
      <c r="A923" s="2">
        <v>68</v>
      </c>
      <c r="B923" s="44">
        <v>44508</v>
      </c>
      <c r="C923" s="3">
        <v>0.9555555555555556</v>
      </c>
      <c r="D923" s="7" t="s">
        <v>61</v>
      </c>
      <c r="E923" s="8" t="s">
        <v>560</v>
      </c>
      <c r="G923" s="3" cm="1">
        <f t="array" ref="G923">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923" s="3" t="str">
        <f>IF(ch_table[[#This Row],[Subject 1]]&lt;&gt;"House rose", "",SUMIF(ch_table[Day], ch_table[[#This Row],[Day]], ch_table[Duration]))</f>
        <v/>
      </c>
      <c r="I923" s="40">
        <f>SUM(INDEX(ch_table[Duration],1):ch_table[[#This Row],[Duration]])</f>
        <v>22.93472222222227</v>
      </c>
      <c r="J923" s="3" cm="1">
        <f t="array" ref="J9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3" s="3" cm="1">
        <f t="array" ref="K9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923" s="3" t="str">
        <f>IF(ch_table[[#This Row],[Subject 1]]&lt;&gt;"House rose", "",SUMIF(ch_table[Day], ch_table[[#This Row],[Day]], ch_table[AAT]))</f>
        <v/>
      </c>
      <c r="M923" s="38">
        <f>SUM(INDEX(ch_table[AAT],1):ch_table[[#This Row],[AAT]])</f>
        <v>1.4631944444444445</v>
      </c>
    </row>
    <row r="924" spans="1:13" x14ac:dyDescent="0.25">
      <c r="A924" s="2">
        <v>68</v>
      </c>
      <c r="B924" s="44">
        <v>44508</v>
      </c>
      <c r="C924" s="3">
        <v>0.95624999999999993</v>
      </c>
      <c r="D924" s="7" t="s">
        <v>21</v>
      </c>
      <c r="E924" s="8" t="s">
        <v>561</v>
      </c>
      <c r="G924" s="3" cm="1">
        <f t="array" ref="G924">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924" s="3" t="str">
        <f>IF(ch_table[[#This Row],[Subject 1]]&lt;&gt;"House rose", "",SUMIF(ch_table[Day], ch_table[[#This Row],[Day]], ch_table[Duration]))</f>
        <v/>
      </c>
      <c r="I924" s="40">
        <f>SUM(INDEX(ch_table[Duration],1):ch_table[[#This Row],[Duration]])</f>
        <v>22.949305555555604</v>
      </c>
      <c r="J924" s="3" cm="1">
        <f t="array" ref="J9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4" s="3" cm="1">
        <f t="array" ref="K9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1.4583333333333393E-2</v>
      </c>
      <c r="L924" s="3" t="str">
        <f>IF(ch_table[[#This Row],[Subject 1]]&lt;&gt;"House rose", "",SUMIF(ch_table[Day], ch_table[[#This Row],[Day]], ch_table[AAT]))</f>
        <v/>
      </c>
      <c r="M924" s="38">
        <f>SUM(INDEX(ch_table[AAT],1):ch_table[[#This Row],[AAT]])</f>
        <v>1.4777777777777779</v>
      </c>
    </row>
    <row r="925" spans="1:13" x14ac:dyDescent="0.25">
      <c r="A925" s="2">
        <v>68</v>
      </c>
      <c r="B925" s="44">
        <v>44508</v>
      </c>
      <c r="C925" s="3">
        <v>0.97083333333333333</v>
      </c>
      <c r="D925" s="7" t="s">
        <v>23</v>
      </c>
      <c r="G925" s="3" t="str" cm="1">
        <f t="array" ref="G925">IF(MIN(ROW(ch_table[[Day]:[AAT session total (cum.)]]))+ROWS(ch_table[[Day]:[AAT session total (cum.)]])-1=ROW(),"",IF(ch_table[[#This Row],[Subject 1]]="House rose","", IF(INDEX(ch_table[[#All],[Time]],ROW()+1)="","",(IF(INDEX(ch_table[[#All],[Time]],ROW()+1)&lt;ch_table[[#This Row],[Time]],INDEX(ch_table[[#All],[Time]],ROW()+1)+1,INDEX(ch_table[[#All],[Time]],ROW()+1))-ch_table[[#This Row],[Time]]))))</f>
        <v/>
      </c>
      <c r="H925" s="3">
        <f>IF(ch_table[[#This Row],[Subject 1]]&lt;&gt;"House rose", "",SUMIF(ch_table[Day], ch_table[[#This Row],[Day]], ch_table[Duration]))</f>
        <v>0.3666666666666667</v>
      </c>
      <c r="I925" s="40">
        <f>SUM(INDEX(ch_table[Duration],1):ch_table[[#This Row],[Duration]])</f>
        <v>22.949305555555604</v>
      </c>
      <c r="J925" s="3" cm="1">
        <f t="array" ref="J9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25" s="3" t="str" cm="1">
        <f t="array" ref="K9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5" s="3">
        <f>IF(ch_table[[#This Row],[Subject 1]]&lt;&gt;"House rose", "",SUMIF(ch_table[Day], ch_table[[#This Row],[Day]], ch_table[AAT]))</f>
        <v>5.4166666666666696E-2</v>
      </c>
      <c r="M925" s="38">
        <f>SUM(INDEX(ch_table[AAT],1):ch_table[[#This Row],[AAT]])</f>
        <v>1.4777777777777779</v>
      </c>
    </row>
    <row r="926" spans="1:13" x14ac:dyDescent="0.25">
      <c r="A926" s="2">
        <v>69</v>
      </c>
      <c r="B926" s="44">
        <v>44509</v>
      </c>
      <c r="C926" s="3">
        <v>0.47916666666666669</v>
      </c>
      <c r="D926" s="7" t="s">
        <v>24</v>
      </c>
      <c r="G926" s="3" cm="1">
        <f t="array" ref="G92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926" s="3" t="str">
        <f>IF(ch_table[[#This Row],[Subject 1]]&lt;&gt;"House rose", "",SUMIF(ch_table[Day], ch_table[[#This Row],[Day]], ch_table[Duration]))</f>
        <v/>
      </c>
      <c r="I926" s="40">
        <f>SUM(INDEX(ch_table[Duration],1):ch_table[[#This Row],[Duration]])</f>
        <v>22.951388888888939</v>
      </c>
      <c r="J926" s="3" cm="1">
        <f t="array" ref="J9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6" s="3" t="str" cm="1">
        <f t="array" ref="K9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6" s="3" t="str">
        <f>IF(ch_table[[#This Row],[Subject 1]]&lt;&gt;"House rose", "",SUMIF(ch_table[Day], ch_table[[#This Row],[Day]], ch_table[AAT]))</f>
        <v/>
      </c>
      <c r="M926" s="38">
        <f>SUM(INDEX(ch_table[AAT],1):ch_table[[#This Row],[AAT]])</f>
        <v>1.4777777777777779</v>
      </c>
    </row>
    <row r="927" spans="1:13" x14ac:dyDescent="0.25">
      <c r="A927" s="2">
        <v>69</v>
      </c>
      <c r="B927" s="44">
        <v>44509</v>
      </c>
      <c r="C927" s="3">
        <v>0.48125000000000001</v>
      </c>
      <c r="D927" s="7" t="s">
        <v>44</v>
      </c>
      <c r="E927" s="8" t="s">
        <v>52</v>
      </c>
      <c r="G927" s="3" cm="1">
        <f t="array" ref="G927">IF(MIN(ROW(ch_table[[Day]:[AAT session total (cum.)]]))+ROWS(ch_table[[Day]:[AAT session total (cum.)]])-1=ROW(),"",IF(ch_table[[#This Row],[Subject 1]]="House rose","", IF(INDEX(ch_table[[#All],[Time]],ROW()+1)="","",(IF(INDEX(ch_table[[#All],[Time]],ROW()+1)&lt;ch_table[[#This Row],[Time]],INDEX(ch_table[[#All],[Time]],ROW()+1)+1,INDEX(ch_table[[#All],[Time]],ROW()+1))-ch_table[[#This Row],[Time]]))))</f>
        <v>3.1250000000000056E-2</v>
      </c>
      <c r="H927" s="3" t="str">
        <f>IF(ch_table[[#This Row],[Subject 1]]&lt;&gt;"House rose", "",SUMIF(ch_table[Day], ch_table[[#This Row],[Day]], ch_table[Duration]))</f>
        <v/>
      </c>
      <c r="I927" s="40">
        <f>SUM(INDEX(ch_table[Duration],1):ch_table[[#This Row],[Duration]])</f>
        <v>22.982638888888939</v>
      </c>
      <c r="J927" s="3" cm="1">
        <f t="array" ref="J9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7" s="3" t="str" cm="1">
        <f t="array" ref="K9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7" s="3" t="str">
        <f>IF(ch_table[[#This Row],[Subject 1]]&lt;&gt;"House rose", "",SUMIF(ch_table[Day], ch_table[[#This Row],[Day]], ch_table[AAT]))</f>
        <v/>
      </c>
      <c r="M927" s="38">
        <f>SUM(INDEX(ch_table[AAT],1):ch_table[[#This Row],[AAT]])</f>
        <v>1.4777777777777779</v>
      </c>
    </row>
    <row r="928" spans="1:13" x14ac:dyDescent="0.25">
      <c r="A928" s="2">
        <v>69</v>
      </c>
      <c r="B928" s="44">
        <v>44509</v>
      </c>
      <c r="C928" s="3">
        <v>0.51250000000000007</v>
      </c>
      <c r="D928" s="7" t="s">
        <v>53</v>
      </c>
      <c r="E928" s="8" t="s">
        <v>52</v>
      </c>
      <c r="G928" s="3" cm="1">
        <f t="array" ref="G928">IF(MIN(ROW(ch_table[[Day]:[AAT session total (cum.)]]))+ROWS(ch_table[[Day]:[AAT session total (cum.)]])-1=ROW(),"",IF(ch_table[[#This Row],[Subject 1]]="House rose","", IF(INDEX(ch_table[[#All],[Time]],ROW()+1)="","",(IF(INDEX(ch_table[[#All],[Time]],ROW()+1)&lt;ch_table[[#This Row],[Time]],INDEX(ch_table[[#All],[Time]],ROW()+1)+1,INDEX(ch_table[[#All],[Time]],ROW()+1))-ch_table[[#This Row],[Time]]))))</f>
        <v>9.0277777777777457E-3</v>
      </c>
      <c r="H928" s="3" t="str">
        <f>IF(ch_table[[#This Row],[Subject 1]]&lt;&gt;"House rose", "",SUMIF(ch_table[Day], ch_table[[#This Row],[Day]], ch_table[Duration]))</f>
        <v/>
      </c>
      <c r="I928" s="40">
        <f>SUM(INDEX(ch_table[Duration],1):ch_table[[#This Row],[Duration]])</f>
        <v>22.991666666666717</v>
      </c>
      <c r="J928" s="3" cm="1">
        <f t="array" ref="J9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8" s="3" t="str" cm="1">
        <f t="array" ref="K9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8" s="3" t="str">
        <f>IF(ch_table[[#This Row],[Subject 1]]&lt;&gt;"House rose", "",SUMIF(ch_table[Day], ch_table[[#This Row],[Day]], ch_table[AAT]))</f>
        <v/>
      </c>
      <c r="M928" s="38">
        <f>SUM(INDEX(ch_table[AAT],1):ch_table[[#This Row],[AAT]])</f>
        <v>1.4777777777777779</v>
      </c>
    </row>
    <row r="929" spans="1:13" ht="45" x14ac:dyDescent="0.25">
      <c r="A929" s="2">
        <v>69</v>
      </c>
      <c r="B929" s="44">
        <v>44509</v>
      </c>
      <c r="C929" s="3">
        <v>0.52152777777777781</v>
      </c>
      <c r="D929" s="7" t="s">
        <v>27</v>
      </c>
      <c r="E929" s="8" t="s">
        <v>562</v>
      </c>
      <c r="G929" s="3" cm="1">
        <f t="array" ref="G929">IF(MIN(ROW(ch_table[[Day]:[AAT session total (cum.)]]))+ROWS(ch_table[[Day]:[AAT session total (cum.)]])-1=ROW(),"",IF(ch_table[[#This Row],[Subject 1]]="House rose","", IF(INDEX(ch_table[[#All],[Time]],ROW()+1)="","",(IF(INDEX(ch_table[[#All],[Time]],ROW()+1)&lt;ch_table[[#This Row],[Time]],INDEX(ch_table[[#All],[Time]],ROW()+1)+1,INDEX(ch_table[[#All],[Time]],ROW()+1))-ch_table[[#This Row],[Time]]))))</f>
        <v>2.5694444444444353E-2</v>
      </c>
      <c r="H929" s="3" t="str">
        <f>IF(ch_table[[#This Row],[Subject 1]]&lt;&gt;"House rose", "",SUMIF(ch_table[Day], ch_table[[#This Row],[Day]], ch_table[Duration]))</f>
        <v/>
      </c>
      <c r="I929" s="40">
        <f>SUM(INDEX(ch_table[Duration],1):ch_table[[#This Row],[Duration]])</f>
        <v>23.01736111111116</v>
      </c>
      <c r="J929" s="3" cm="1">
        <f t="array" ref="J9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29" s="3" t="str" cm="1">
        <f t="array" ref="K9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29" s="3" t="str">
        <f>IF(ch_table[[#This Row],[Subject 1]]&lt;&gt;"House rose", "",SUMIF(ch_table[Day], ch_table[[#This Row],[Day]], ch_table[AAT]))</f>
        <v/>
      </c>
      <c r="M929" s="38">
        <f>SUM(INDEX(ch_table[AAT],1):ch_table[[#This Row],[AAT]])</f>
        <v>1.4777777777777779</v>
      </c>
    </row>
    <row r="930" spans="1:13" ht="45" x14ac:dyDescent="0.25">
      <c r="A930" s="2">
        <v>69</v>
      </c>
      <c r="B930" s="44">
        <v>44509</v>
      </c>
      <c r="C930" s="3">
        <v>0.54722222222222217</v>
      </c>
      <c r="D930" s="7" t="s">
        <v>27</v>
      </c>
      <c r="E930" s="8" t="s">
        <v>563</v>
      </c>
      <c r="G930" s="3" cm="1">
        <f t="array" ref="G930">IF(MIN(ROW(ch_table[[Day]:[AAT session total (cum.)]]))+ROWS(ch_table[[Day]:[AAT session total (cum.)]])-1=ROW(),"",IF(ch_table[[#This Row],[Subject 1]]="House rose","", IF(INDEX(ch_table[[#All],[Time]],ROW()+1)="","",(IF(INDEX(ch_table[[#All],[Time]],ROW()+1)&lt;ch_table[[#This Row],[Time]],INDEX(ch_table[[#All],[Time]],ROW()+1)+1,INDEX(ch_table[[#All],[Time]],ROW()+1))-ch_table[[#This Row],[Time]]))))</f>
        <v>2.7777777777777901E-2</v>
      </c>
      <c r="H930" s="3" t="str">
        <f>IF(ch_table[[#This Row],[Subject 1]]&lt;&gt;"House rose", "",SUMIF(ch_table[Day], ch_table[[#This Row],[Day]], ch_table[Duration]))</f>
        <v/>
      </c>
      <c r="I930" s="40">
        <f>SUM(INDEX(ch_table[Duration],1):ch_table[[#This Row],[Duration]])</f>
        <v>23.045138888888939</v>
      </c>
      <c r="J930" s="3" cm="1">
        <f t="array" ref="J9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0" s="3" t="str" cm="1">
        <f t="array" ref="K9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0" s="3" t="str">
        <f>IF(ch_table[[#This Row],[Subject 1]]&lt;&gt;"House rose", "",SUMIF(ch_table[Day], ch_table[[#This Row],[Day]], ch_table[AAT]))</f>
        <v/>
      </c>
      <c r="M930" s="38">
        <f>SUM(INDEX(ch_table[AAT],1):ch_table[[#This Row],[AAT]])</f>
        <v>1.4777777777777779</v>
      </c>
    </row>
    <row r="931" spans="1:13" ht="30" x14ac:dyDescent="0.25">
      <c r="A931" s="2">
        <v>69</v>
      </c>
      <c r="B931" s="44">
        <v>44509</v>
      </c>
      <c r="C931" s="3">
        <v>0.57500000000000007</v>
      </c>
      <c r="D931" s="7" t="s">
        <v>29</v>
      </c>
      <c r="E931" s="8" t="s">
        <v>564</v>
      </c>
      <c r="G931" s="3" cm="1">
        <f t="array" ref="G931">IF(MIN(ROW(ch_table[[Day]:[AAT session total (cum.)]]))+ROWS(ch_table[[Day]:[AAT session total (cum.)]])-1=ROW(),"",IF(ch_table[[#This Row],[Subject 1]]="House rose","", IF(INDEX(ch_table[[#All],[Time]],ROW()+1)="","",(IF(INDEX(ch_table[[#All],[Time]],ROW()+1)&lt;ch_table[[#This Row],[Time]],INDEX(ch_table[[#All],[Time]],ROW()+1)+1,INDEX(ch_table[[#All],[Time]],ROW()+1))-ch_table[[#This Row],[Time]]))))</f>
        <v>2.9166666666666563E-2</v>
      </c>
      <c r="H931" s="3" t="str">
        <f>IF(ch_table[[#This Row],[Subject 1]]&lt;&gt;"House rose", "",SUMIF(ch_table[Day], ch_table[[#This Row],[Day]], ch_table[Duration]))</f>
        <v/>
      </c>
      <c r="I931" s="40">
        <f>SUM(INDEX(ch_table[Duration],1):ch_table[[#This Row],[Duration]])</f>
        <v>23.074305555555604</v>
      </c>
      <c r="J931" s="3" cm="1">
        <f t="array" ref="J9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1" s="3" t="str" cm="1">
        <f t="array" ref="K9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1" s="3" t="str">
        <f>IF(ch_table[[#This Row],[Subject 1]]&lt;&gt;"House rose", "",SUMIF(ch_table[Day], ch_table[[#This Row],[Day]], ch_table[AAT]))</f>
        <v/>
      </c>
      <c r="M931" s="38">
        <f>SUM(INDEX(ch_table[AAT],1):ch_table[[#This Row],[AAT]])</f>
        <v>1.4777777777777779</v>
      </c>
    </row>
    <row r="932" spans="1:13" x14ac:dyDescent="0.25">
      <c r="A932" s="2">
        <v>69</v>
      </c>
      <c r="B932" s="44">
        <v>44509</v>
      </c>
      <c r="C932" s="3">
        <v>0.60416666666666663</v>
      </c>
      <c r="D932" s="7" t="s">
        <v>92</v>
      </c>
      <c r="E932" s="8" t="s">
        <v>565</v>
      </c>
      <c r="G932" s="3" cm="1">
        <f t="array" ref="G93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932" s="3" t="str">
        <f>IF(ch_table[[#This Row],[Subject 1]]&lt;&gt;"House rose", "",SUMIF(ch_table[Day], ch_table[[#This Row],[Day]], ch_table[Duration]))</f>
        <v/>
      </c>
      <c r="I932" s="40">
        <f>SUM(INDEX(ch_table[Duration],1):ch_table[[#This Row],[Duration]])</f>
        <v>23.075694444444494</v>
      </c>
      <c r="J932" s="3" cm="1">
        <f t="array" ref="J9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2" s="3" t="str" cm="1">
        <f t="array" ref="K9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2" s="3" t="str">
        <f>IF(ch_table[[#This Row],[Subject 1]]&lt;&gt;"House rose", "",SUMIF(ch_table[Day], ch_table[[#This Row],[Day]], ch_table[AAT]))</f>
        <v/>
      </c>
      <c r="M932" s="38">
        <f>SUM(INDEX(ch_table[AAT],1):ch_table[[#This Row],[AAT]])</f>
        <v>1.4777777777777779</v>
      </c>
    </row>
    <row r="933" spans="1:13" x14ac:dyDescent="0.25">
      <c r="A933" s="2">
        <v>69</v>
      </c>
      <c r="B933" s="44">
        <v>44509</v>
      </c>
      <c r="C933" s="3">
        <v>0.60555555555555551</v>
      </c>
      <c r="D933" s="7" t="s">
        <v>92</v>
      </c>
      <c r="E933" s="8" t="s">
        <v>566</v>
      </c>
      <c r="G933" s="3" cm="1">
        <f t="array" ref="G933">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933" s="3" t="str">
        <f>IF(ch_table[[#This Row],[Subject 1]]&lt;&gt;"House rose", "",SUMIF(ch_table[Day], ch_table[[#This Row],[Day]], ch_table[Duration]))</f>
        <v/>
      </c>
      <c r="I933" s="40">
        <f>SUM(INDEX(ch_table[Duration],1):ch_table[[#This Row],[Duration]])</f>
        <v>23.077777777777829</v>
      </c>
      <c r="J933" s="3" cm="1">
        <f t="array" ref="J9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3" s="3" t="str" cm="1">
        <f t="array" ref="K9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3" s="3" t="str">
        <f>IF(ch_table[[#This Row],[Subject 1]]&lt;&gt;"House rose", "",SUMIF(ch_table[Day], ch_table[[#This Row],[Day]], ch_table[AAT]))</f>
        <v/>
      </c>
      <c r="M933" s="38">
        <f>SUM(INDEX(ch_table[AAT],1):ch_table[[#This Row],[AAT]])</f>
        <v>1.4777777777777779</v>
      </c>
    </row>
    <row r="934" spans="1:13" x14ac:dyDescent="0.25">
      <c r="A934" s="2">
        <v>69</v>
      </c>
      <c r="B934" s="44">
        <v>44509</v>
      </c>
      <c r="C934" s="3">
        <v>0.60763888888888895</v>
      </c>
      <c r="D934" s="7" t="s">
        <v>230</v>
      </c>
      <c r="E934" s="8" t="s">
        <v>567</v>
      </c>
      <c r="G934" s="3" cm="1">
        <f t="array" ref="G934">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934" s="3" t="str">
        <f>IF(ch_table[[#This Row],[Subject 1]]&lt;&gt;"House rose", "",SUMIF(ch_table[Day], ch_table[[#This Row],[Day]], ch_table[Duration]))</f>
        <v/>
      </c>
      <c r="I934" s="40">
        <f>SUM(INDEX(ch_table[Duration],1):ch_table[[#This Row],[Duration]])</f>
        <v>23.086111111111162</v>
      </c>
      <c r="J934" s="3" cm="1">
        <f t="array" ref="J9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4" s="3" t="str" cm="1">
        <f t="array" ref="K9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4" s="3" t="str">
        <f>IF(ch_table[[#This Row],[Subject 1]]&lt;&gt;"House rose", "",SUMIF(ch_table[Day], ch_table[[#This Row],[Day]], ch_table[AAT]))</f>
        <v/>
      </c>
      <c r="M934" s="38">
        <f>SUM(INDEX(ch_table[AAT],1):ch_table[[#This Row],[AAT]])</f>
        <v>1.4777777777777779</v>
      </c>
    </row>
    <row r="935" spans="1:13" x14ac:dyDescent="0.25">
      <c r="A935" s="2">
        <v>69</v>
      </c>
      <c r="B935" s="44">
        <v>44509</v>
      </c>
      <c r="C935" s="3">
        <v>0.61597222222222225</v>
      </c>
      <c r="D935" s="7" t="s">
        <v>187</v>
      </c>
      <c r="E935" s="8" t="s">
        <v>568</v>
      </c>
      <c r="G935" s="3" cm="1">
        <f t="array" ref="G935">IF(MIN(ROW(ch_table[[Day]:[AAT session total (cum.)]]))+ROWS(ch_table[[Day]:[AAT session total (cum.)]])-1=ROW(),"",IF(ch_table[[#This Row],[Subject 1]]="House rose","", IF(INDEX(ch_table[[#All],[Time]],ROW()+1)="","",(IF(INDEX(ch_table[[#All],[Time]],ROW()+1)&lt;ch_table[[#This Row],[Time]],INDEX(ch_table[[#All],[Time]],ROW()+1)+1,INDEX(ch_table[[#All],[Time]],ROW()+1))-ch_table[[#This Row],[Time]]))))</f>
        <v>9.2361111111111116E-2</v>
      </c>
      <c r="H935" s="3" t="str">
        <f>IF(ch_table[[#This Row],[Subject 1]]&lt;&gt;"House rose", "",SUMIF(ch_table[Day], ch_table[[#This Row],[Day]], ch_table[Duration]))</f>
        <v/>
      </c>
      <c r="I935" s="40">
        <f>SUM(INDEX(ch_table[Duration],1):ch_table[[#This Row],[Duration]])</f>
        <v>23.178472222222272</v>
      </c>
      <c r="J935" s="3" cm="1">
        <f t="array" ref="J9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5" s="3" t="str" cm="1">
        <f t="array" ref="K9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5" s="3" t="str">
        <f>IF(ch_table[[#This Row],[Subject 1]]&lt;&gt;"House rose", "",SUMIF(ch_table[Day], ch_table[[#This Row],[Day]], ch_table[AAT]))</f>
        <v/>
      </c>
      <c r="M935" s="38">
        <f>SUM(INDEX(ch_table[AAT],1):ch_table[[#This Row],[AAT]])</f>
        <v>1.4777777777777779</v>
      </c>
    </row>
    <row r="936" spans="1:13" x14ac:dyDescent="0.25">
      <c r="A936" s="2">
        <v>69</v>
      </c>
      <c r="B936" s="44">
        <v>44509</v>
      </c>
      <c r="C936" s="3">
        <v>0.70833333333333337</v>
      </c>
      <c r="D936" s="7" t="s">
        <v>187</v>
      </c>
      <c r="E936" s="8" t="s">
        <v>569</v>
      </c>
      <c r="F936" s="8" t="s">
        <v>189</v>
      </c>
      <c r="G936" s="3" cm="1">
        <f t="array" ref="G936">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936" s="3" t="str">
        <f>IF(ch_table[[#This Row],[Subject 1]]&lt;&gt;"House rose", "",SUMIF(ch_table[Day], ch_table[[#This Row],[Day]], ch_table[Duration]))</f>
        <v/>
      </c>
      <c r="I936" s="40">
        <f>SUM(INDEX(ch_table[Duration],1):ch_table[[#This Row],[Duration]])</f>
        <v>23.188194444444495</v>
      </c>
      <c r="J936" s="3" cm="1">
        <f t="array" ref="J9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6" s="3" t="str" cm="1">
        <f t="array" ref="K9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6" s="3" t="str">
        <f>IF(ch_table[[#This Row],[Subject 1]]&lt;&gt;"House rose", "",SUMIF(ch_table[Day], ch_table[[#This Row],[Day]], ch_table[AAT]))</f>
        <v/>
      </c>
      <c r="M936" s="38">
        <f>SUM(INDEX(ch_table[AAT],1):ch_table[[#This Row],[AAT]])</f>
        <v>1.4777777777777779</v>
      </c>
    </row>
    <row r="937" spans="1:13" x14ac:dyDescent="0.25">
      <c r="A937" s="2">
        <v>69</v>
      </c>
      <c r="B937" s="44">
        <v>44509</v>
      </c>
      <c r="C937" s="3">
        <v>0.71805555555555556</v>
      </c>
      <c r="D937" s="7" t="s">
        <v>133</v>
      </c>
      <c r="E937" s="8" t="s">
        <v>570</v>
      </c>
      <c r="F937" s="8" t="s">
        <v>15</v>
      </c>
      <c r="G937" s="3" cm="1">
        <f t="array" ref="G93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937" s="3" t="str">
        <f>IF(ch_table[[#This Row],[Subject 1]]&lt;&gt;"House rose", "",SUMIF(ch_table[Day], ch_table[[#This Row],[Day]], ch_table[Duration]))</f>
        <v/>
      </c>
      <c r="I937" s="40">
        <f>SUM(INDEX(ch_table[Duration],1):ch_table[[#This Row],[Duration]])</f>
        <v>23.18888888888894</v>
      </c>
      <c r="J937" s="3" cm="1">
        <f t="array" ref="J9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7" s="3" t="str" cm="1">
        <f t="array" ref="K9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7" s="3" t="str">
        <f>IF(ch_table[[#This Row],[Subject 1]]&lt;&gt;"House rose", "",SUMIF(ch_table[Day], ch_table[[#This Row],[Day]], ch_table[AAT]))</f>
        <v/>
      </c>
      <c r="M937" s="38">
        <f>SUM(INDEX(ch_table[AAT],1):ch_table[[#This Row],[AAT]])</f>
        <v>1.4777777777777779</v>
      </c>
    </row>
    <row r="938" spans="1:13" x14ac:dyDescent="0.25">
      <c r="A938" s="2">
        <v>69</v>
      </c>
      <c r="B938" s="44">
        <v>44509</v>
      </c>
      <c r="C938" s="3">
        <v>0.71875</v>
      </c>
      <c r="D938" s="7" t="s">
        <v>187</v>
      </c>
      <c r="E938" s="8" t="s">
        <v>569</v>
      </c>
      <c r="F938" s="8" t="s">
        <v>189</v>
      </c>
      <c r="G938" s="3" cm="1">
        <f t="array" ref="G938">IF(MIN(ROW(ch_table[[Day]:[AAT session total (cum.)]]))+ROWS(ch_table[[Day]:[AAT session total (cum.)]])-1=ROW(),"",IF(ch_table[[#This Row],[Subject 1]]="House rose","", IF(INDEX(ch_table[[#All],[Time]],ROW()+1)="","",(IF(INDEX(ch_table[[#All],[Time]],ROW()+1)&lt;ch_table[[#This Row],[Time]],INDEX(ch_table[[#All],[Time]],ROW()+1)+1,INDEX(ch_table[[#All],[Time]],ROW()+1))-ch_table[[#This Row],[Time]]))))</f>
        <v>7.291666666666663E-2</v>
      </c>
      <c r="H938" s="3" t="str">
        <f>IF(ch_table[[#This Row],[Subject 1]]&lt;&gt;"House rose", "",SUMIF(ch_table[Day], ch_table[[#This Row],[Day]], ch_table[Duration]))</f>
        <v/>
      </c>
      <c r="I938" s="40">
        <f>SUM(INDEX(ch_table[Duration],1):ch_table[[#This Row],[Duration]])</f>
        <v>23.261805555555608</v>
      </c>
      <c r="J938" s="3" cm="1">
        <f t="array" ref="J9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8" s="3" t="str" cm="1">
        <f t="array" ref="K9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38" s="3" t="str">
        <f>IF(ch_table[[#This Row],[Subject 1]]&lt;&gt;"House rose", "",SUMIF(ch_table[Day], ch_table[[#This Row],[Day]], ch_table[AAT]))</f>
        <v/>
      </c>
      <c r="M938" s="38">
        <f>SUM(INDEX(ch_table[AAT],1):ch_table[[#This Row],[AAT]])</f>
        <v>1.4777777777777779</v>
      </c>
    </row>
    <row r="939" spans="1:13" x14ac:dyDescent="0.25">
      <c r="A939" s="2">
        <v>69</v>
      </c>
      <c r="B939" s="44">
        <v>44509</v>
      </c>
      <c r="C939" s="3">
        <v>0.79166666666666663</v>
      </c>
      <c r="D939" s="7" t="s">
        <v>61</v>
      </c>
      <c r="E939" s="8" t="s">
        <v>571</v>
      </c>
      <c r="G939" s="3" cm="1">
        <f t="array" ref="G939">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939" s="3" t="str">
        <f>IF(ch_table[[#This Row],[Subject 1]]&lt;&gt;"House rose", "",SUMIF(ch_table[Day], ch_table[[#This Row],[Day]], ch_table[Duration]))</f>
        <v/>
      </c>
      <c r="I939" s="40">
        <f>SUM(INDEX(ch_table[Duration],1):ch_table[[#This Row],[Duration]])</f>
        <v>23.263194444444498</v>
      </c>
      <c r="J939" s="3" cm="1">
        <f t="array" ref="J9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39" s="3" cm="1">
        <f t="array" ref="K9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939" s="3" t="str">
        <f>IF(ch_table[[#This Row],[Subject 1]]&lt;&gt;"House rose", "",SUMIF(ch_table[Day], ch_table[[#This Row],[Day]], ch_table[AAT]))</f>
        <v/>
      </c>
      <c r="M939" s="38">
        <f>SUM(INDEX(ch_table[AAT],1):ch_table[[#This Row],[AAT]])</f>
        <v>1.479166666666667</v>
      </c>
    </row>
    <row r="940" spans="1:13" x14ac:dyDescent="0.25">
      <c r="A940" s="2">
        <v>69</v>
      </c>
      <c r="B940" s="44">
        <v>44509</v>
      </c>
      <c r="C940" s="3">
        <v>0.79305555555555562</v>
      </c>
      <c r="D940" s="7" t="s">
        <v>21</v>
      </c>
      <c r="E940" s="8" t="s">
        <v>572</v>
      </c>
      <c r="G940" s="3" cm="1">
        <f t="array" ref="G940">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940" s="3" t="str">
        <f>IF(ch_table[[#This Row],[Subject 1]]&lt;&gt;"House rose", "",SUMIF(ch_table[Day], ch_table[[#This Row],[Day]], ch_table[Duration]))</f>
        <v/>
      </c>
      <c r="I940" s="40">
        <f>SUM(INDEX(ch_table[Duration],1):ch_table[[#This Row],[Duration]])</f>
        <v>23.282638888888943</v>
      </c>
      <c r="J940" s="3" cm="1">
        <f t="array" ref="J9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0" s="3" cm="1">
        <f t="array" ref="K9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940" s="3" t="str">
        <f>IF(ch_table[[#This Row],[Subject 1]]&lt;&gt;"House rose", "",SUMIF(ch_table[Day], ch_table[[#This Row],[Day]], ch_table[AAT]))</f>
        <v/>
      </c>
      <c r="M940" s="38">
        <f>SUM(INDEX(ch_table[AAT],1):ch_table[[#This Row],[AAT]])</f>
        <v>1.4986111111111113</v>
      </c>
    </row>
    <row r="941" spans="1:13" x14ac:dyDescent="0.25">
      <c r="A941" s="2">
        <v>69</v>
      </c>
      <c r="B941" s="44">
        <v>44509</v>
      </c>
      <c r="C941" s="3">
        <v>0.8125</v>
      </c>
      <c r="D941" s="7" t="s">
        <v>23</v>
      </c>
      <c r="G941" s="3" t="str" cm="1">
        <f t="array" ref="G941">IF(MIN(ROW(ch_table[[Day]:[AAT session total (cum.)]]))+ROWS(ch_table[[Day]:[AAT session total (cum.)]])-1=ROW(),"",IF(ch_table[[#This Row],[Subject 1]]="House rose","", IF(INDEX(ch_table[[#All],[Time]],ROW()+1)="","",(IF(INDEX(ch_table[[#All],[Time]],ROW()+1)&lt;ch_table[[#This Row],[Time]],INDEX(ch_table[[#All],[Time]],ROW()+1)+1,INDEX(ch_table[[#All],[Time]],ROW()+1))-ch_table[[#This Row],[Time]]))))</f>
        <v/>
      </c>
      <c r="H941" s="3">
        <f>IF(ch_table[[#This Row],[Subject 1]]&lt;&gt;"House rose", "",SUMIF(ch_table[Day], ch_table[[#This Row],[Day]], ch_table[Duration]))</f>
        <v>0.33333333333333331</v>
      </c>
      <c r="I941" s="40">
        <f>SUM(INDEX(ch_table[Duration],1):ch_table[[#This Row],[Duration]])</f>
        <v>23.282638888888943</v>
      </c>
      <c r="J941" s="3" cm="1">
        <f t="array" ref="J9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41" s="3" t="str" cm="1">
        <f t="array" ref="K9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1" s="3">
        <f>IF(ch_table[[#This Row],[Subject 1]]&lt;&gt;"House rose", "",SUMIF(ch_table[Day], ch_table[[#This Row],[Day]], ch_table[AAT]))</f>
        <v>2.083333333333337E-2</v>
      </c>
      <c r="M941" s="38">
        <f>SUM(INDEX(ch_table[AAT],1):ch_table[[#This Row],[AAT]])</f>
        <v>1.4986111111111113</v>
      </c>
    </row>
    <row r="942" spans="1:13" x14ac:dyDescent="0.25">
      <c r="A942" s="2">
        <v>70</v>
      </c>
      <c r="B942" s="44">
        <v>44515</v>
      </c>
      <c r="C942" s="3">
        <v>0.60416666666666663</v>
      </c>
      <c r="D942" s="7" t="s">
        <v>24</v>
      </c>
      <c r="G942" s="3" cm="1">
        <f t="array" ref="G94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42" s="3" t="str">
        <f>IF(ch_table[[#This Row],[Subject 1]]&lt;&gt;"House rose", "",SUMIF(ch_table[Day], ch_table[[#This Row],[Day]], ch_table[Duration]))</f>
        <v/>
      </c>
      <c r="I942" s="40">
        <f>SUM(INDEX(ch_table[Duration],1):ch_table[[#This Row],[Duration]])</f>
        <v>23.28541666666672</v>
      </c>
      <c r="J942" s="3" cm="1">
        <f t="array" ref="J9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2" s="3" t="str" cm="1">
        <f t="array" ref="K9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2" s="3" t="str">
        <f>IF(ch_table[[#This Row],[Subject 1]]&lt;&gt;"House rose", "",SUMIF(ch_table[Day], ch_table[[#This Row],[Day]], ch_table[AAT]))</f>
        <v/>
      </c>
      <c r="M942" s="38">
        <f>SUM(INDEX(ch_table[AAT],1):ch_table[[#This Row],[AAT]])</f>
        <v>1.4986111111111113</v>
      </c>
    </row>
    <row r="943" spans="1:13" x14ac:dyDescent="0.25">
      <c r="A943" s="2">
        <v>70</v>
      </c>
      <c r="B943" s="44">
        <v>44515</v>
      </c>
      <c r="C943" s="3">
        <v>0.6069444444444444</v>
      </c>
      <c r="D943" s="7" t="s">
        <v>44</v>
      </c>
      <c r="E943" s="8" t="s">
        <v>80</v>
      </c>
      <c r="G943" s="3" cm="1">
        <f t="array" ref="G943">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943" s="3" t="str">
        <f>IF(ch_table[[#This Row],[Subject 1]]&lt;&gt;"House rose", "",SUMIF(ch_table[Day], ch_table[[#This Row],[Day]], ch_table[Duration]))</f>
        <v/>
      </c>
      <c r="I943" s="40">
        <f>SUM(INDEX(ch_table[Duration],1):ch_table[[#This Row],[Duration]])</f>
        <v>23.314583333333388</v>
      </c>
      <c r="J943" s="3" cm="1">
        <f t="array" ref="J9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3" s="3" t="str" cm="1">
        <f t="array" ref="K9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3" s="3" t="str">
        <f>IF(ch_table[[#This Row],[Subject 1]]&lt;&gt;"House rose", "",SUMIF(ch_table[Day], ch_table[[#This Row],[Day]], ch_table[AAT]))</f>
        <v/>
      </c>
      <c r="M943" s="38">
        <f>SUM(INDEX(ch_table[AAT],1):ch_table[[#This Row],[AAT]])</f>
        <v>1.4986111111111113</v>
      </c>
    </row>
    <row r="944" spans="1:13" x14ac:dyDescent="0.25">
      <c r="A944" s="2">
        <v>70</v>
      </c>
      <c r="B944" s="44">
        <v>44515</v>
      </c>
      <c r="C944" s="3">
        <v>0.63611111111111118</v>
      </c>
      <c r="D944" s="7" t="s">
        <v>53</v>
      </c>
      <c r="E944" s="8" t="s">
        <v>80</v>
      </c>
      <c r="G944" s="3" cm="1">
        <f t="array" ref="G944">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944" s="3" t="str">
        <f>IF(ch_table[[#This Row],[Subject 1]]&lt;&gt;"House rose", "",SUMIF(ch_table[Day], ch_table[[#This Row],[Day]], ch_table[Duration]))</f>
        <v/>
      </c>
      <c r="I944" s="40">
        <f>SUM(INDEX(ch_table[Duration],1):ch_table[[#This Row],[Duration]])</f>
        <v>23.325694444444501</v>
      </c>
      <c r="J944" s="3" cm="1">
        <f t="array" ref="J9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4" s="3" t="str" cm="1">
        <f t="array" ref="K9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4" s="3" t="str">
        <f>IF(ch_table[[#This Row],[Subject 1]]&lt;&gt;"House rose", "",SUMIF(ch_table[Day], ch_table[[#This Row],[Day]], ch_table[AAT]))</f>
        <v/>
      </c>
      <c r="M944" s="38">
        <f>SUM(INDEX(ch_table[AAT],1):ch_table[[#This Row],[AAT]])</f>
        <v>1.4986111111111113</v>
      </c>
    </row>
    <row r="945" spans="1:13" ht="30" x14ac:dyDescent="0.25">
      <c r="A945" s="2">
        <v>70</v>
      </c>
      <c r="B945" s="44">
        <v>44515</v>
      </c>
      <c r="C945" s="3">
        <v>0.64722222222222225</v>
      </c>
      <c r="D945" s="7" t="s">
        <v>29</v>
      </c>
      <c r="E945" s="8" t="s">
        <v>564</v>
      </c>
      <c r="G945" s="3" cm="1">
        <f t="array" ref="G945">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945" s="3" t="str">
        <f>IF(ch_table[[#This Row],[Subject 1]]&lt;&gt;"House rose", "",SUMIF(ch_table[Day], ch_table[[#This Row],[Day]], ch_table[Duration]))</f>
        <v/>
      </c>
      <c r="I945" s="40">
        <f>SUM(INDEX(ch_table[Duration],1):ch_table[[#This Row],[Duration]])</f>
        <v>23.359722222222278</v>
      </c>
      <c r="J945" s="3" cm="1">
        <f t="array" ref="J9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5" s="3" t="str" cm="1">
        <f t="array" ref="K9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5" s="3" t="str">
        <f>IF(ch_table[[#This Row],[Subject 1]]&lt;&gt;"House rose", "",SUMIF(ch_table[Day], ch_table[[#This Row],[Day]], ch_table[AAT]))</f>
        <v/>
      </c>
      <c r="M945" s="38">
        <f>SUM(INDEX(ch_table[AAT],1):ch_table[[#This Row],[AAT]])</f>
        <v>1.4986111111111113</v>
      </c>
    </row>
    <row r="946" spans="1:13" x14ac:dyDescent="0.25">
      <c r="A946" s="2">
        <v>70</v>
      </c>
      <c r="B946" s="44">
        <v>44515</v>
      </c>
      <c r="C946" s="3">
        <v>0.68125000000000002</v>
      </c>
      <c r="D946" s="7" t="s">
        <v>29</v>
      </c>
      <c r="E946" s="8" t="s">
        <v>573</v>
      </c>
      <c r="G946" s="3" cm="1">
        <f t="array" ref="G946">IF(MIN(ROW(ch_table[[Day]:[AAT session total (cum.)]]))+ROWS(ch_table[[Day]:[AAT session total (cum.)]])-1=ROW(),"",IF(ch_table[[#This Row],[Subject 1]]="House rose","", IF(INDEX(ch_table[[#All],[Time]],ROW()+1)="","",(IF(INDEX(ch_table[[#All],[Time]],ROW()+1)&lt;ch_table[[#This Row],[Time]],INDEX(ch_table[[#All],[Time]],ROW()+1)+1,INDEX(ch_table[[#All],[Time]],ROW()+1))-ch_table[[#This Row],[Time]]))))</f>
        <v>6.0416666666666674E-2</v>
      </c>
      <c r="H946" s="3" t="str">
        <f>IF(ch_table[[#This Row],[Subject 1]]&lt;&gt;"House rose", "",SUMIF(ch_table[Day], ch_table[[#This Row],[Day]], ch_table[Duration]))</f>
        <v/>
      </c>
      <c r="I946" s="40">
        <f>SUM(INDEX(ch_table[Duration],1):ch_table[[#This Row],[Duration]])</f>
        <v>23.420138888888943</v>
      </c>
      <c r="J946" s="3" cm="1">
        <f t="array" ref="J9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6" s="3" t="str" cm="1">
        <f t="array" ref="K9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6" s="3" t="str">
        <f>IF(ch_table[[#This Row],[Subject 1]]&lt;&gt;"House rose", "",SUMIF(ch_table[Day], ch_table[[#This Row],[Day]], ch_table[AAT]))</f>
        <v/>
      </c>
      <c r="M946" s="38">
        <f>SUM(INDEX(ch_table[AAT],1):ch_table[[#This Row],[AAT]])</f>
        <v>1.4986111111111113</v>
      </c>
    </row>
    <row r="947" spans="1:13" x14ac:dyDescent="0.25">
      <c r="A947" s="2">
        <v>70</v>
      </c>
      <c r="B947" s="44">
        <v>44515</v>
      </c>
      <c r="C947" s="3">
        <v>0.7416666666666667</v>
      </c>
      <c r="D947" s="7" t="s">
        <v>92</v>
      </c>
      <c r="E947" s="8" t="s">
        <v>574</v>
      </c>
      <c r="G947" s="3" cm="1">
        <f t="array" ref="G94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47" s="3" t="str">
        <f>IF(ch_table[[#This Row],[Subject 1]]&lt;&gt;"House rose", "",SUMIF(ch_table[Day], ch_table[[#This Row],[Day]], ch_table[Duration]))</f>
        <v/>
      </c>
      <c r="I947" s="40">
        <f>SUM(INDEX(ch_table[Duration],1):ch_table[[#This Row],[Duration]])</f>
        <v>23.422916666666719</v>
      </c>
      <c r="J947" s="3" cm="1">
        <f t="array" ref="J9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7" s="3" t="str" cm="1">
        <f t="array" ref="K9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7" s="3" t="str">
        <f>IF(ch_table[[#This Row],[Subject 1]]&lt;&gt;"House rose", "",SUMIF(ch_table[Day], ch_table[[#This Row],[Day]], ch_table[AAT]))</f>
        <v/>
      </c>
      <c r="M947" s="38">
        <f>SUM(INDEX(ch_table[AAT],1):ch_table[[#This Row],[AAT]])</f>
        <v>1.4986111111111113</v>
      </c>
    </row>
    <row r="948" spans="1:13" x14ac:dyDescent="0.25">
      <c r="A948" s="2">
        <v>70</v>
      </c>
      <c r="B948" s="44">
        <v>44515</v>
      </c>
      <c r="C948" s="3">
        <v>0.74444444444444446</v>
      </c>
      <c r="D948" s="7" t="s">
        <v>476</v>
      </c>
      <c r="E948" s="8" t="s">
        <v>575</v>
      </c>
      <c r="F948" s="8" t="s">
        <v>60</v>
      </c>
      <c r="G948" s="3" cm="1">
        <f t="array" ref="G948">IF(MIN(ROW(ch_table[[Day]:[AAT session total (cum.)]]))+ROWS(ch_table[[Day]:[AAT session total (cum.)]])-1=ROW(),"",IF(ch_table[[#This Row],[Subject 1]]="House rose","", IF(INDEX(ch_table[[#All],[Time]],ROW()+1)="","",(IF(INDEX(ch_table[[#All],[Time]],ROW()+1)&lt;ch_table[[#This Row],[Time]],INDEX(ch_table[[#All],[Time]],ROW()+1)+1,INDEX(ch_table[[#All],[Time]],ROW()+1))-ch_table[[#This Row],[Time]]))))</f>
        <v>5.5555555555555469E-2</v>
      </c>
      <c r="H948" s="3" t="str">
        <f>IF(ch_table[[#This Row],[Subject 1]]&lt;&gt;"House rose", "",SUMIF(ch_table[Day], ch_table[[#This Row],[Day]], ch_table[Duration]))</f>
        <v/>
      </c>
      <c r="I948" s="40">
        <f>SUM(INDEX(ch_table[Duration],1):ch_table[[#This Row],[Duration]])</f>
        <v>23.478472222222276</v>
      </c>
      <c r="J948" s="3" cm="1">
        <f t="array" ref="J9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8" s="3" t="str" cm="1">
        <f t="array" ref="K9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8" s="3" t="str">
        <f>IF(ch_table[[#This Row],[Subject 1]]&lt;&gt;"House rose", "",SUMIF(ch_table[Day], ch_table[[#This Row],[Day]], ch_table[AAT]))</f>
        <v/>
      </c>
      <c r="M948" s="38">
        <f>SUM(INDEX(ch_table[AAT],1):ch_table[[#This Row],[AAT]])</f>
        <v>1.4986111111111113</v>
      </c>
    </row>
    <row r="949" spans="1:13" x14ac:dyDescent="0.25">
      <c r="A949" s="2">
        <v>70</v>
      </c>
      <c r="B949" s="44">
        <v>44515</v>
      </c>
      <c r="C949" s="3">
        <v>0.79999999999999993</v>
      </c>
      <c r="D949" s="7" t="s">
        <v>123</v>
      </c>
      <c r="E949" s="8" t="s">
        <v>576</v>
      </c>
      <c r="G949" s="3" cm="1">
        <f t="array" ref="G949">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949" s="3" t="str">
        <f>IF(ch_table[[#This Row],[Subject 1]]&lt;&gt;"House rose", "",SUMIF(ch_table[Day], ch_table[[#This Row],[Day]], ch_table[Duration]))</f>
        <v/>
      </c>
      <c r="I949" s="40">
        <f>SUM(INDEX(ch_table[Duration],1):ch_table[[#This Row],[Duration]])</f>
        <v>23.496527777777832</v>
      </c>
      <c r="J949" s="3" cm="1">
        <f t="array" ref="J9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49" s="3" t="str" cm="1">
        <f t="array" ref="K9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49" s="3" t="str">
        <f>IF(ch_table[[#This Row],[Subject 1]]&lt;&gt;"House rose", "",SUMIF(ch_table[Day], ch_table[[#This Row],[Day]], ch_table[AAT]))</f>
        <v/>
      </c>
      <c r="M949" s="38">
        <f>SUM(INDEX(ch_table[AAT],1):ch_table[[#This Row],[AAT]])</f>
        <v>1.4986111111111113</v>
      </c>
    </row>
    <row r="950" spans="1:13" ht="30" x14ac:dyDescent="0.25">
      <c r="A950" s="2">
        <v>70</v>
      </c>
      <c r="B950" s="44">
        <v>44515</v>
      </c>
      <c r="C950" s="3">
        <v>0.81805555555555554</v>
      </c>
      <c r="D950" s="7" t="s">
        <v>133</v>
      </c>
      <c r="E950" s="8" t="s">
        <v>577</v>
      </c>
      <c r="F950" s="8" t="s">
        <v>15</v>
      </c>
      <c r="G950" s="3" cm="1">
        <f t="array" ref="G95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950" s="3" t="str">
        <f>IF(ch_table[[#This Row],[Subject 1]]&lt;&gt;"House rose", "",SUMIF(ch_table[Day], ch_table[[#This Row],[Day]], ch_table[Duration]))</f>
        <v/>
      </c>
      <c r="I950" s="40">
        <f>SUM(INDEX(ch_table[Duration],1):ch_table[[#This Row],[Duration]])</f>
        <v>23.497222222222277</v>
      </c>
      <c r="J950" s="3" cm="1">
        <f t="array" ref="J9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50" s="3" t="str" cm="1">
        <f t="array" ref="K9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0" s="3" t="str">
        <f>IF(ch_table[[#This Row],[Subject 1]]&lt;&gt;"House rose", "",SUMIF(ch_table[Day], ch_table[[#This Row],[Day]], ch_table[AAT]))</f>
        <v/>
      </c>
      <c r="M950" s="38">
        <f>SUM(INDEX(ch_table[AAT],1):ch_table[[#This Row],[AAT]])</f>
        <v>1.4986111111111113</v>
      </c>
    </row>
    <row r="951" spans="1:13" x14ac:dyDescent="0.25">
      <c r="A951" s="2">
        <v>70</v>
      </c>
      <c r="B951" s="44">
        <v>44515</v>
      </c>
      <c r="C951" s="3">
        <v>0.81874999999999998</v>
      </c>
      <c r="D951" s="7" t="s">
        <v>123</v>
      </c>
      <c r="E951" s="8" t="s">
        <v>578</v>
      </c>
      <c r="F951" s="8" t="s">
        <v>159</v>
      </c>
      <c r="G951" s="3" cm="1">
        <f t="array" ref="G951">IF(MIN(ROW(ch_table[[Day]:[AAT session total (cum.)]]))+ROWS(ch_table[[Day]:[AAT session total (cum.)]])-1=ROW(),"",IF(ch_table[[#This Row],[Subject 1]]="House rose","", IF(INDEX(ch_table[[#All],[Time]],ROW()+1)="","",(IF(INDEX(ch_table[[#All],[Time]],ROW()+1)&lt;ch_table[[#This Row],[Time]],INDEX(ch_table[[#All],[Time]],ROW()+1)+1,INDEX(ch_table[[#All],[Time]],ROW()+1))-ch_table[[#This Row],[Time]]))))</f>
        <v>9.9305555555555647E-2</v>
      </c>
      <c r="H951" s="3" t="str">
        <f>IF(ch_table[[#This Row],[Subject 1]]&lt;&gt;"House rose", "",SUMIF(ch_table[Day], ch_table[[#This Row],[Day]], ch_table[Duration]))</f>
        <v/>
      </c>
      <c r="I951" s="40">
        <f>SUM(INDEX(ch_table[Duration],1):ch_table[[#This Row],[Duration]])</f>
        <v>23.596527777777833</v>
      </c>
      <c r="J951" s="3" cm="1">
        <f t="array" ref="J9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51" s="3" cm="1">
        <f t="array" ref="K9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951" s="3" t="str">
        <f>IF(ch_table[[#This Row],[Subject 1]]&lt;&gt;"House rose", "",SUMIF(ch_table[Day], ch_table[[#This Row],[Day]], ch_table[AAT]))</f>
        <v/>
      </c>
      <c r="M951" s="38">
        <f>SUM(INDEX(ch_table[AAT],1):ch_table[[#This Row],[AAT]])</f>
        <v>1.5000000000000004</v>
      </c>
    </row>
    <row r="952" spans="1:13" ht="30" x14ac:dyDescent="0.25">
      <c r="A952" s="2">
        <v>70</v>
      </c>
      <c r="B952" s="44">
        <v>44515</v>
      </c>
      <c r="C952" s="3">
        <v>0.91805555555555562</v>
      </c>
      <c r="D952" s="7" t="s">
        <v>21</v>
      </c>
      <c r="E952" s="8" t="s">
        <v>579</v>
      </c>
      <c r="G952" s="3" cm="1">
        <f t="array" ref="G952">IF(MIN(ROW(ch_table[[Day]:[AAT session total (cum.)]]))+ROWS(ch_table[[Day]:[AAT session total (cum.)]])-1=ROW(),"",IF(ch_table[[#This Row],[Subject 1]]="House rose","", IF(INDEX(ch_table[[#All],[Time]],ROW()+1)="","",(IF(INDEX(ch_table[[#All],[Time]],ROW()+1)&lt;ch_table[[#This Row],[Time]],INDEX(ch_table[[#All],[Time]],ROW()+1)+1,INDEX(ch_table[[#All],[Time]],ROW()+1))-ch_table[[#This Row],[Time]]))))</f>
        <v>1.805555555555538E-2</v>
      </c>
      <c r="H952" s="3" t="str">
        <f>IF(ch_table[[#This Row],[Subject 1]]&lt;&gt;"House rose", "",SUMIF(ch_table[Day], ch_table[[#This Row],[Day]], ch_table[Duration]))</f>
        <v/>
      </c>
      <c r="I952" s="40">
        <f>SUM(INDEX(ch_table[Duration],1):ch_table[[#This Row],[Duration]])</f>
        <v>23.614583333333389</v>
      </c>
      <c r="J952" s="3" cm="1">
        <f t="array" ref="J9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52" s="3" cm="1">
        <f t="array" ref="K9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1.805555555555538E-2</v>
      </c>
      <c r="L952" s="3" t="str">
        <f>IF(ch_table[[#This Row],[Subject 1]]&lt;&gt;"House rose", "",SUMIF(ch_table[Day], ch_table[[#This Row],[Day]], ch_table[AAT]))</f>
        <v/>
      </c>
      <c r="M952" s="38">
        <f>SUM(INDEX(ch_table[AAT],1):ch_table[[#This Row],[AAT]])</f>
        <v>1.5180555555555557</v>
      </c>
    </row>
    <row r="953" spans="1:13" x14ac:dyDescent="0.25">
      <c r="A953" s="2">
        <v>70</v>
      </c>
      <c r="B953" s="44">
        <v>44515</v>
      </c>
      <c r="C953" s="3">
        <v>0.93611111111111101</v>
      </c>
      <c r="D953" s="7" t="s">
        <v>23</v>
      </c>
      <c r="G953" s="3" t="str" cm="1">
        <f t="array" ref="G953">IF(MIN(ROW(ch_table[[Day]:[AAT session total (cum.)]]))+ROWS(ch_table[[Day]:[AAT session total (cum.)]])-1=ROW(),"",IF(ch_table[[#This Row],[Subject 1]]="House rose","", IF(INDEX(ch_table[[#All],[Time]],ROW()+1)="","",(IF(INDEX(ch_table[[#All],[Time]],ROW()+1)&lt;ch_table[[#This Row],[Time]],INDEX(ch_table[[#All],[Time]],ROW()+1)+1,INDEX(ch_table[[#All],[Time]],ROW()+1))-ch_table[[#This Row],[Time]]))))</f>
        <v/>
      </c>
      <c r="H953" s="3">
        <f>IF(ch_table[[#This Row],[Subject 1]]&lt;&gt;"House rose", "",SUMIF(ch_table[Day], ch_table[[#This Row],[Day]], ch_table[Duration]))</f>
        <v>0.33194444444444438</v>
      </c>
      <c r="I953" s="40">
        <f>SUM(INDEX(ch_table[Duration],1):ch_table[[#This Row],[Duration]])</f>
        <v>23.614583333333389</v>
      </c>
      <c r="J953" s="3" cm="1">
        <f t="array" ref="J9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53" s="3" t="str" cm="1">
        <f t="array" ref="K9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3" s="3">
        <f>IF(ch_table[[#This Row],[Subject 1]]&lt;&gt;"House rose", "",SUMIF(ch_table[Day], ch_table[[#This Row],[Day]], ch_table[AAT]))</f>
        <v>1.9444444444444375E-2</v>
      </c>
      <c r="M953" s="38">
        <f>SUM(INDEX(ch_table[AAT],1):ch_table[[#This Row],[AAT]])</f>
        <v>1.5180555555555557</v>
      </c>
    </row>
    <row r="954" spans="1:13" x14ac:dyDescent="0.25">
      <c r="A954" s="2">
        <v>71</v>
      </c>
      <c r="B954" s="44">
        <v>44516</v>
      </c>
      <c r="C954" s="3">
        <v>0.47916666666666669</v>
      </c>
      <c r="D954" s="7" t="s">
        <v>24</v>
      </c>
      <c r="G954" s="3" cm="1">
        <f t="array" ref="G95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54" s="3" t="str">
        <f>IF(ch_table[[#This Row],[Subject 1]]&lt;&gt;"House rose", "",SUMIF(ch_table[Day], ch_table[[#This Row],[Day]], ch_table[Duration]))</f>
        <v/>
      </c>
      <c r="I954" s="40">
        <f>SUM(INDEX(ch_table[Duration],1):ch_table[[#This Row],[Duration]])</f>
        <v>23.617361111111165</v>
      </c>
      <c r="J954" s="3" cm="1">
        <f t="array" ref="J9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4" s="3" t="str" cm="1">
        <f t="array" ref="K9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4" s="3" t="str">
        <f>IF(ch_table[[#This Row],[Subject 1]]&lt;&gt;"House rose", "",SUMIF(ch_table[Day], ch_table[[#This Row],[Day]], ch_table[AAT]))</f>
        <v/>
      </c>
      <c r="M954" s="38">
        <f>SUM(INDEX(ch_table[AAT],1):ch_table[[#This Row],[AAT]])</f>
        <v>1.5180555555555557</v>
      </c>
    </row>
    <row r="955" spans="1:13" x14ac:dyDescent="0.25">
      <c r="A955" s="2">
        <v>71</v>
      </c>
      <c r="B955" s="44">
        <v>44516</v>
      </c>
      <c r="C955" s="3">
        <v>0.48194444444444445</v>
      </c>
      <c r="D955" s="7" t="s">
        <v>44</v>
      </c>
      <c r="E955" s="8" t="s">
        <v>89</v>
      </c>
      <c r="G955" s="3" cm="1">
        <f t="array" ref="G955">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955" s="3" t="str">
        <f>IF(ch_table[[#This Row],[Subject 1]]&lt;&gt;"House rose", "",SUMIF(ch_table[Day], ch_table[[#This Row],[Day]], ch_table[Duration]))</f>
        <v/>
      </c>
      <c r="I955" s="40">
        <f>SUM(INDEX(ch_table[Duration],1):ch_table[[#This Row],[Duration]])</f>
        <v>23.645833333333389</v>
      </c>
      <c r="J955" s="3" cm="1">
        <f t="array" ref="J9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5" s="3" t="str" cm="1">
        <f t="array" ref="K9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5" s="3" t="str">
        <f>IF(ch_table[[#This Row],[Subject 1]]&lt;&gt;"House rose", "",SUMIF(ch_table[Day], ch_table[[#This Row],[Day]], ch_table[AAT]))</f>
        <v/>
      </c>
      <c r="M955" s="38">
        <f>SUM(INDEX(ch_table[AAT],1):ch_table[[#This Row],[AAT]])</f>
        <v>1.5180555555555557</v>
      </c>
    </row>
    <row r="956" spans="1:13" x14ac:dyDescent="0.25">
      <c r="A956" s="2">
        <v>71</v>
      </c>
      <c r="B956" s="44">
        <v>44516</v>
      </c>
      <c r="C956" s="3">
        <v>0.51041666666666663</v>
      </c>
      <c r="D956" s="7" t="s">
        <v>53</v>
      </c>
      <c r="E956" s="8" t="s">
        <v>89</v>
      </c>
      <c r="G956" s="3" cm="1">
        <f t="array" ref="G956">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956" s="3" t="str">
        <f>IF(ch_table[[#This Row],[Subject 1]]&lt;&gt;"House rose", "",SUMIF(ch_table[Day], ch_table[[#This Row],[Day]], ch_table[Duration]))</f>
        <v/>
      </c>
      <c r="I956" s="40">
        <f>SUM(INDEX(ch_table[Duration],1):ch_table[[#This Row],[Duration]])</f>
        <v>23.657638888888943</v>
      </c>
      <c r="J956" s="3" cm="1">
        <f t="array" ref="J9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6" s="3" t="str" cm="1">
        <f t="array" ref="K9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6" s="3" t="str">
        <f>IF(ch_table[[#This Row],[Subject 1]]&lt;&gt;"House rose", "",SUMIF(ch_table[Day], ch_table[[#This Row],[Day]], ch_table[AAT]))</f>
        <v/>
      </c>
      <c r="M956" s="38">
        <f>SUM(INDEX(ch_table[AAT],1):ch_table[[#This Row],[AAT]])</f>
        <v>1.5180555555555557</v>
      </c>
    </row>
    <row r="957" spans="1:13" ht="45" x14ac:dyDescent="0.25">
      <c r="A957" s="2">
        <v>71</v>
      </c>
      <c r="B957" s="44">
        <v>44516</v>
      </c>
      <c r="C957" s="3">
        <v>0.52222222222222225</v>
      </c>
      <c r="D957" s="7" t="s">
        <v>27</v>
      </c>
      <c r="E957" s="8" t="s">
        <v>580</v>
      </c>
      <c r="G957" s="3" cm="1">
        <f t="array" ref="G95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957" s="3" t="str">
        <f>IF(ch_table[[#This Row],[Subject 1]]&lt;&gt;"House rose", "",SUMIF(ch_table[Day], ch_table[[#This Row],[Day]], ch_table[Duration]))</f>
        <v/>
      </c>
      <c r="I957" s="40">
        <f>SUM(INDEX(ch_table[Duration],1):ch_table[[#This Row],[Duration]])</f>
        <v>23.686111111111167</v>
      </c>
      <c r="J957" s="3" cm="1">
        <f t="array" ref="J9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7" s="3" t="str" cm="1">
        <f t="array" ref="K9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7" s="3" t="str">
        <f>IF(ch_table[[#This Row],[Subject 1]]&lt;&gt;"House rose", "",SUMIF(ch_table[Day], ch_table[[#This Row],[Day]], ch_table[AAT]))</f>
        <v/>
      </c>
      <c r="M957" s="38">
        <f>SUM(INDEX(ch_table[AAT],1):ch_table[[#This Row],[AAT]])</f>
        <v>1.5180555555555557</v>
      </c>
    </row>
    <row r="958" spans="1:13" x14ac:dyDescent="0.25">
      <c r="A958" s="2">
        <v>71</v>
      </c>
      <c r="B958" s="44">
        <v>44516</v>
      </c>
      <c r="C958" s="3">
        <v>0.55069444444444449</v>
      </c>
      <c r="D958" s="7" t="s">
        <v>17</v>
      </c>
      <c r="E958" s="8" t="s">
        <v>581</v>
      </c>
      <c r="F958" s="8" t="s">
        <v>15</v>
      </c>
      <c r="G958" s="3" cm="1">
        <f t="array" ref="G95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958" s="3" t="str">
        <f>IF(ch_table[[#This Row],[Subject 1]]&lt;&gt;"House rose", "",SUMIF(ch_table[Day], ch_table[[#This Row],[Day]], ch_table[Duration]))</f>
        <v/>
      </c>
      <c r="I958" s="40">
        <f>SUM(INDEX(ch_table[Duration],1):ch_table[[#This Row],[Duration]])</f>
        <v>23.686805555555612</v>
      </c>
      <c r="J958" s="3" cm="1">
        <f t="array" ref="J9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8" s="3" t="str" cm="1">
        <f t="array" ref="K9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8" s="3" t="str">
        <f>IF(ch_table[[#This Row],[Subject 1]]&lt;&gt;"House rose", "",SUMIF(ch_table[Day], ch_table[[#This Row],[Day]], ch_table[AAT]))</f>
        <v/>
      </c>
      <c r="M958" s="38">
        <f>SUM(INDEX(ch_table[AAT],1):ch_table[[#This Row],[AAT]])</f>
        <v>1.5180555555555557</v>
      </c>
    </row>
    <row r="959" spans="1:13" x14ac:dyDescent="0.25">
      <c r="A959" s="2">
        <v>71</v>
      </c>
      <c r="B959" s="44">
        <v>44516</v>
      </c>
      <c r="C959" s="3">
        <v>0.55138888888888882</v>
      </c>
      <c r="D959" s="7" t="s">
        <v>92</v>
      </c>
      <c r="E959" s="8" t="s">
        <v>582</v>
      </c>
      <c r="G959" s="3" cm="1">
        <f t="array" ref="G95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959" s="3" t="str">
        <f>IF(ch_table[[#This Row],[Subject 1]]&lt;&gt;"House rose", "",SUMIF(ch_table[Day], ch_table[[#This Row],[Day]], ch_table[Duration]))</f>
        <v/>
      </c>
      <c r="I959" s="40">
        <f>SUM(INDEX(ch_table[Duration],1):ch_table[[#This Row],[Duration]])</f>
        <v>23.687500000000057</v>
      </c>
      <c r="J959" s="3" cm="1">
        <f t="array" ref="J9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59" s="3" t="str" cm="1">
        <f t="array" ref="K9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59" s="3" t="str">
        <f>IF(ch_table[[#This Row],[Subject 1]]&lt;&gt;"House rose", "",SUMIF(ch_table[Day], ch_table[[#This Row],[Day]], ch_table[AAT]))</f>
        <v/>
      </c>
      <c r="M959" s="38">
        <f>SUM(INDEX(ch_table[AAT],1):ch_table[[#This Row],[AAT]])</f>
        <v>1.5180555555555557</v>
      </c>
    </row>
    <row r="960" spans="1:13" x14ac:dyDescent="0.25">
      <c r="A960" s="2">
        <v>71</v>
      </c>
      <c r="B960" s="44">
        <v>44516</v>
      </c>
      <c r="C960" s="3">
        <v>0.55208333333333337</v>
      </c>
      <c r="D960" s="7" t="s">
        <v>92</v>
      </c>
      <c r="E960" s="8" t="s">
        <v>583</v>
      </c>
      <c r="G960" s="3" cm="1">
        <f t="array" ref="G96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960" s="3" t="str">
        <f>IF(ch_table[[#This Row],[Subject 1]]&lt;&gt;"House rose", "",SUMIF(ch_table[Day], ch_table[[#This Row],[Day]], ch_table[Duration]))</f>
        <v/>
      </c>
      <c r="I960" s="40">
        <f>SUM(INDEX(ch_table[Duration],1):ch_table[[#This Row],[Duration]])</f>
        <v>23.688888888888947</v>
      </c>
      <c r="J960" s="3" cm="1">
        <f t="array" ref="J9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0" s="3" t="str" cm="1">
        <f t="array" ref="K9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0" s="3" t="str">
        <f>IF(ch_table[[#This Row],[Subject 1]]&lt;&gt;"House rose", "",SUMIF(ch_table[Day], ch_table[[#This Row],[Day]], ch_table[AAT]))</f>
        <v/>
      </c>
      <c r="M960" s="38">
        <f>SUM(INDEX(ch_table[AAT],1):ch_table[[#This Row],[AAT]])</f>
        <v>1.5180555555555557</v>
      </c>
    </row>
    <row r="961" spans="1:13" x14ac:dyDescent="0.25">
      <c r="A961" s="2">
        <v>71</v>
      </c>
      <c r="B961" s="44">
        <v>44516</v>
      </c>
      <c r="C961" s="3">
        <v>0.55347222222222225</v>
      </c>
      <c r="D961" s="7" t="s">
        <v>230</v>
      </c>
      <c r="E961" s="8" t="s">
        <v>584</v>
      </c>
      <c r="G961" s="3" cm="1">
        <f t="array" ref="G96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961" s="3" t="str">
        <f>IF(ch_table[[#This Row],[Subject 1]]&lt;&gt;"House rose", "",SUMIF(ch_table[Day], ch_table[[#This Row],[Day]], ch_table[Duration]))</f>
        <v/>
      </c>
      <c r="I961" s="40">
        <f>SUM(INDEX(ch_table[Duration],1):ch_table[[#This Row],[Duration]])</f>
        <v>23.696527777777835</v>
      </c>
      <c r="J961" s="3" cm="1">
        <f t="array" ref="J9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1" s="3" t="str" cm="1">
        <f t="array" ref="K9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1" s="3" t="str">
        <f>IF(ch_table[[#This Row],[Subject 1]]&lt;&gt;"House rose", "",SUMIF(ch_table[Day], ch_table[[#This Row],[Day]], ch_table[AAT]))</f>
        <v/>
      </c>
      <c r="M961" s="38">
        <f>SUM(INDEX(ch_table[AAT],1):ch_table[[#This Row],[AAT]])</f>
        <v>1.5180555555555557</v>
      </c>
    </row>
    <row r="962" spans="1:13" x14ac:dyDescent="0.25">
      <c r="A962" s="2">
        <v>71</v>
      </c>
      <c r="B962" s="44">
        <v>44516</v>
      </c>
      <c r="C962" s="3">
        <v>0.56111111111111112</v>
      </c>
      <c r="D962" s="7" t="s">
        <v>125</v>
      </c>
      <c r="E962" s="8" t="s">
        <v>224</v>
      </c>
      <c r="G962" s="3" cm="1">
        <f t="array" ref="G962">IF(MIN(ROW(ch_table[[Day]:[AAT session total (cum.)]]))+ROWS(ch_table[[Day]:[AAT session total (cum.)]])-1=ROW(),"",IF(ch_table[[#This Row],[Subject 1]]="House rose","", IF(INDEX(ch_table[[#All],[Time]],ROW()+1)="","",(IF(INDEX(ch_table[[#All],[Time]],ROW()+1)&lt;ch_table[[#This Row],[Time]],INDEX(ch_table[[#All],[Time]],ROW()+1)+1,INDEX(ch_table[[#All],[Time]],ROW()+1))-ch_table[[#This Row],[Time]]))))</f>
        <v>4.0972222222222188E-2</v>
      </c>
      <c r="H962" s="3" t="str">
        <f>IF(ch_table[[#This Row],[Subject 1]]&lt;&gt;"House rose", "",SUMIF(ch_table[Day], ch_table[[#This Row],[Day]], ch_table[Duration]))</f>
        <v/>
      </c>
      <c r="I962" s="40">
        <f>SUM(INDEX(ch_table[Duration],1):ch_table[[#This Row],[Duration]])</f>
        <v>23.737500000000058</v>
      </c>
      <c r="J962" s="3" cm="1">
        <f t="array" ref="J9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2" s="3" t="str" cm="1">
        <f t="array" ref="K9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2" s="3" t="str">
        <f>IF(ch_table[[#This Row],[Subject 1]]&lt;&gt;"House rose", "",SUMIF(ch_table[Day], ch_table[[#This Row],[Day]], ch_table[AAT]))</f>
        <v/>
      </c>
      <c r="M962" s="38">
        <f>SUM(INDEX(ch_table[AAT],1):ch_table[[#This Row],[AAT]])</f>
        <v>1.5180555555555557</v>
      </c>
    </row>
    <row r="963" spans="1:13" ht="30" x14ac:dyDescent="0.25">
      <c r="A963" s="2">
        <v>71</v>
      </c>
      <c r="B963" s="44">
        <v>44516</v>
      </c>
      <c r="C963" s="3">
        <v>0.6020833333333333</v>
      </c>
      <c r="D963" s="7" t="s">
        <v>123</v>
      </c>
      <c r="E963" s="8" t="s">
        <v>585</v>
      </c>
      <c r="F963" s="8" t="s">
        <v>586</v>
      </c>
      <c r="G963" s="3" cm="1">
        <f t="array" ref="G963">IF(MIN(ROW(ch_table[[Day]:[AAT session total (cum.)]]))+ROWS(ch_table[[Day]:[AAT session total (cum.)]])-1=ROW(),"",IF(ch_table[[#This Row],[Subject 1]]="House rose","", IF(INDEX(ch_table[[#All],[Time]],ROW()+1)="","",(IF(INDEX(ch_table[[#All],[Time]],ROW()+1)&lt;ch_table[[#This Row],[Time]],INDEX(ch_table[[#All],[Time]],ROW()+1)+1,INDEX(ch_table[[#All],[Time]],ROW()+1))-ch_table[[#This Row],[Time]]))))</f>
        <v>0.12638888888888899</v>
      </c>
      <c r="H963" s="3" t="str">
        <f>IF(ch_table[[#This Row],[Subject 1]]&lt;&gt;"House rose", "",SUMIF(ch_table[Day], ch_table[[#This Row],[Day]], ch_table[Duration]))</f>
        <v/>
      </c>
      <c r="I963" s="40">
        <f>SUM(INDEX(ch_table[Duration],1):ch_table[[#This Row],[Duration]])</f>
        <v>23.863888888888948</v>
      </c>
      <c r="J963" s="3" cm="1">
        <f t="array" ref="J9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3" s="3" t="str" cm="1">
        <f t="array" ref="K9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3" s="3" t="str">
        <f>IF(ch_table[[#This Row],[Subject 1]]&lt;&gt;"House rose", "",SUMIF(ch_table[Day], ch_table[[#This Row],[Day]], ch_table[AAT]))</f>
        <v/>
      </c>
      <c r="M963" s="38">
        <f>SUM(INDEX(ch_table[AAT],1):ch_table[[#This Row],[AAT]])</f>
        <v>1.5180555555555557</v>
      </c>
    </row>
    <row r="964" spans="1:13" ht="30" x14ac:dyDescent="0.25">
      <c r="A964" s="2">
        <v>71</v>
      </c>
      <c r="B964" s="44">
        <v>44516</v>
      </c>
      <c r="C964" s="3">
        <v>0.7284722222222223</v>
      </c>
      <c r="D964" s="7" t="s">
        <v>21</v>
      </c>
      <c r="E964" s="8" t="s">
        <v>587</v>
      </c>
      <c r="G964" s="3" cm="1">
        <f t="array" ref="G964">IF(MIN(ROW(ch_table[[Day]:[AAT session total (cum.)]]))+ROWS(ch_table[[Day]:[AAT session total (cum.)]])-1=ROW(),"",IF(ch_table[[#This Row],[Subject 1]]="House rose","", IF(INDEX(ch_table[[#All],[Time]],ROW()+1)="","",(IF(INDEX(ch_table[[#All],[Time]],ROW()+1)&lt;ch_table[[#This Row],[Time]],INDEX(ch_table[[#All],[Time]],ROW()+1)+1,INDEX(ch_table[[#All],[Time]],ROW()+1))-ch_table[[#This Row],[Time]]))))</f>
        <v>3.8194444444444309E-2</v>
      </c>
      <c r="H964" s="3" t="str">
        <f>IF(ch_table[[#This Row],[Subject 1]]&lt;&gt;"House rose", "",SUMIF(ch_table[Day], ch_table[[#This Row],[Day]], ch_table[Duration]))</f>
        <v/>
      </c>
      <c r="I964" s="40">
        <f>SUM(INDEX(ch_table[Duration],1):ch_table[[#This Row],[Duration]])</f>
        <v>23.90208333333339</v>
      </c>
      <c r="J964" s="3" cm="1">
        <f t="array" ref="J9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4" s="3" t="str" cm="1">
        <f t="array" ref="K9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4" s="3" t="str">
        <f>IF(ch_table[[#This Row],[Subject 1]]&lt;&gt;"House rose", "",SUMIF(ch_table[Day], ch_table[[#This Row],[Day]], ch_table[AAT]))</f>
        <v/>
      </c>
      <c r="M964" s="38">
        <f>SUM(INDEX(ch_table[AAT],1):ch_table[[#This Row],[AAT]])</f>
        <v>1.5180555555555557</v>
      </c>
    </row>
    <row r="965" spans="1:13" x14ac:dyDescent="0.25">
      <c r="A965" s="2">
        <v>71</v>
      </c>
      <c r="B965" s="44">
        <v>44516</v>
      </c>
      <c r="C965" s="3">
        <v>0.76666666666666661</v>
      </c>
      <c r="D965" s="7" t="s">
        <v>23</v>
      </c>
      <c r="G965" s="3" t="str" cm="1">
        <f t="array" ref="G965">IF(MIN(ROW(ch_table[[Day]:[AAT session total (cum.)]]))+ROWS(ch_table[[Day]:[AAT session total (cum.)]])-1=ROW(),"",IF(ch_table[[#This Row],[Subject 1]]="House rose","", IF(INDEX(ch_table[[#All],[Time]],ROW()+1)="","",(IF(INDEX(ch_table[[#All],[Time]],ROW()+1)&lt;ch_table[[#This Row],[Time]],INDEX(ch_table[[#All],[Time]],ROW()+1)+1,INDEX(ch_table[[#All],[Time]],ROW()+1))-ch_table[[#This Row],[Time]]))))</f>
        <v/>
      </c>
      <c r="H965" s="3">
        <f>IF(ch_table[[#This Row],[Subject 1]]&lt;&gt;"House rose", "",SUMIF(ch_table[Day], ch_table[[#This Row],[Day]], ch_table[Duration]))</f>
        <v>0.28749999999999992</v>
      </c>
      <c r="I965" s="40">
        <f>SUM(INDEX(ch_table[Duration],1):ch_table[[#This Row],[Duration]])</f>
        <v>23.90208333333339</v>
      </c>
      <c r="J965" s="3" cm="1">
        <f t="array" ref="J9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5" s="3" t="str" cm="1">
        <f t="array" ref="K9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5" s="3">
        <f>IF(ch_table[[#This Row],[Subject 1]]&lt;&gt;"House rose", "",SUMIF(ch_table[Day], ch_table[[#This Row],[Day]], ch_table[AAT]))</f>
        <v>0</v>
      </c>
      <c r="M965" s="38">
        <f>SUM(INDEX(ch_table[AAT],1):ch_table[[#This Row],[AAT]])</f>
        <v>1.5180555555555557</v>
      </c>
    </row>
    <row r="966" spans="1:13" x14ac:dyDescent="0.25">
      <c r="A966" s="2">
        <v>72</v>
      </c>
      <c r="B966" s="44">
        <v>44517</v>
      </c>
      <c r="C966" s="3">
        <v>0.47916666666666669</v>
      </c>
      <c r="D966" s="7" t="s">
        <v>24</v>
      </c>
      <c r="G966" s="3" cm="1">
        <f t="array" ref="G96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66" s="3" t="str">
        <f>IF(ch_table[[#This Row],[Subject 1]]&lt;&gt;"House rose", "",SUMIF(ch_table[Day], ch_table[[#This Row],[Day]], ch_table[Duration]))</f>
        <v/>
      </c>
      <c r="I966" s="40">
        <f>SUM(INDEX(ch_table[Duration],1):ch_table[[#This Row],[Duration]])</f>
        <v>23.904861111111167</v>
      </c>
      <c r="J966" s="3" cm="1">
        <f t="array" ref="J9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6" s="3" t="str" cm="1">
        <f t="array" ref="K9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6" s="3" t="str">
        <f>IF(ch_table[[#This Row],[Subject 1]]&lt;&gt;"House rose", "",SUMIF(ch_table[Day], ch_table[[#This Row],[Day]], ch_table[AAT]))</f>
        <v/>
      </c>
      <c r="M966" s="38">
        <f>SUM(INDEX(ch_table[AAT],1):ch_table[[#This Row],[AAT]])</f>
        <v>1.5180555555555557</v>
      </c>
    </row>
    <row r="967" spans="1:13" x14ac:dyDescent="0.25">
      <c r="A967" s="2">
        <v>72</v>
      </c>
      <c r="B967" s="44">
        <v>44517</v>
      </c>
      <c r="C967" s="3">
        <v>0.48194444444444445</v>
      </c>
      <c r="D967" s="7" t="s">
        <v>44</v>
      </c>
      <c r="E967" s="8" t="s">
        <v>239</v>
      </c>
      <c r="G967" s="3" cm="1">
        <f t="array" ref="G967">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967" s="3" t="str">
        <f>IF(ch_table[[#This Row],[Subject 1]]&lt;&gt;"House rose", "",SUMIF(ch_table[Day], ch_table[[#This Row],[Day]], ch_table[Duration]))</f>
        <v/>
      </c>
      <c r="I967" s="40">
        <f>SUM(INDEX(ch_table[Duration],1):ch_table[[#This Row],[Duration]])</f>
        <v>23.922916666666723</v>
      </c>
      <c r="J967" s="3" cm="1">
        <f t="array" ref="J9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7" s="3" t="str" cm="1">
        <f t="array" ref="K9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7" s="3" t="str">
        <f>IF(ch_table[[#This Row],[Subject 1]]&lt;&gt;"House rose", "",SUMIF(ch_table[Day], ch_table[[#This Row],[Day]], ch_table[AAT]))</f>
        <v/>
      </c>
      <c r="M967" s="38">
        <f>SUM(INDEX(ch_table[AAT],1):ch_table[[#This Row],[AAT]])</f>
        <v>1.5180555555555557</v>
      </c>
    </row>
    <row r="968" spans="1:13" x14ac:dyDescent="0.25">
      <c r="A968" s="2">
        <v>72</v>
      </c>
      <c r="B968" s="44">
        <v>44517</v>
      </c>
      <c r="C968" s="3">
        <v>0.5</v>
      </c>
      <c r="D968" s="7" t="s">
        <v>44</v>
      </c>
      <c r="E968" s="8" t="s">
        <v>448</v>
      </c>
      <c r="G968" s="3" cm="1">
        <f t="array" ref="G968">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968" s="3" t="str">
        <f>IF(ch_table[[#This Row],[Subject 1]]&lt;&gt;"House rose", "",SUMIF(ch_table[Day], ch_table[[#This Row],[Day]], ch_table[Duration]))</f>
        <v/>
      </c>
      <c r="I968" s="40">
        <f>SUM(INDEX(ch_table[Duration],1):ch_table[[#This Row],[Duration]])</f>
        <v>23.947916666666721</v>
      </c>
      <c r="J968" s="3" cm="1">
        <f t="array" ref="J9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8" s="3" t="str" cm="1">
        <f t="array" ref="K9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8" s="3" t="str">
        <f>IF(ch_table[[#This Row],[Subject 1]]&lt;&gt;"House rose", "",SUMIF(ch_table[Day], ch_table[[#This Row],[Day]], ch_table[AAT]))</f>
        <v/>
      </c>
      <c r="M968" s="38">
        <f>SUM(INDEX(ch_table[AAT],1):ch_table[[#This Row],[AAT]])</f>
        <v>1.5180555555555557</v>
      </c>
    </row>
    <row r="969" spans="1:13" x14ac:dyDescent="0.25">
      <c r="A969" s="2">
        <v>72</v>
      </c>
      <c r="B969" s="44">
        <v>44517</v>
      </c>
      <c r="C969" s="3">
        <v>0.52500000000000002</v>
      </c>
      <c r="D969" s="7" t="s">
        <v>92</v>
      </c>
      <c r="E969" s="8" t="s">
        <v>588</v>
      </c>
      <c r="G969" s="3" cm="1">
        <f t="array" ref="G96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969" s="3" t="str">
        <f>IF(ch_table[[#This Row],[Subject 1]]&lt;&gt;"House rose", "",SUMIF(ch_table[Day], ch_table[[#This Row],[Day]], ch_table[Duration]))</f>
        <v/>
      </c>
      <c r="I969" s="40">
        <f>SUM(INDEX(ch_table[Duration],1):ch_table[[#This Row],[Duration]])</f>
        <v>23.948611111111166</v>
      </c>
      <c r="J969" s="3" cm="1">
        <f t="array" ref="J9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69" s="3" t="str" cm="1">
        <f t="array" ref="K9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69" s="3" t="str">
        <f>IF(ch_table[[#This Row],[Subject 1]]&lt;&gt;"House rose", "",SUMIF(ch_table[Day], ch_table[[#This Row],[Day]], ch_table[AAT]))</f>
        <v/>
      </c>
      <c r="M969" s="38">
        <f>SUM(INDEX(ch_table[AAT],1):ch_table[[#This Row],[AAT]])</f>
        <v>1.5180555555555557</v>
      </c>
    </row>
    <row r="970" spans="1:13" x14ac:dyDescent="0.25">
      <c r="A970" s="2">
        <v>72</v>
      </c>
      <c r="B970" s="44">
        <v>44517</v>
      </c>
      <c r="C970" s="3">
        <v>0.52569444444444446</v>
      </c>
      <c r="D970" s="7" t="s">
        <v>92</v>
      </c>
      <c r="E970" s="8" t="s">
        <v>589</v>
      </c>
      <c r="G970" s="3" cm="1">
        <f t="array" ref="G97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970" s="3" t="str">
        <f>IF(ch_table[[#This Row],[Subject 1]]&lt;&gt;"House rose", "",SUMIF(ch_table[Day], ch_table[[#This Row],[Day]], ch_table[Duration]))</f>
        <v/>
      </c>
      <c r="I970" s="40">
        <f>SUM(INDEX(ch_table[Duration],1):ch_table[[#This Row],[Duration]])</f>
        <v>23.950694444444501</v>
      </c>
      <c r="J970" s="3" cm="1">
        <f t="array" ref="J9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0" s="3" t="str" cm="1">
        <f t="array" ref="K9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0" s="3" t="str">
        <f>IF(ch_table[[#This Row],[Subject 1]]&lt;&gt;"House rose", "",SUMIF(ch_table[Day], ch_table[[#This Row],[Day]], ch_table[AAT]))</f>
        <v/>
      </c>
      <c r="M970" s="38">
        <f>SUM(INDEX(ch_table[AAT],1):ch_table[[#This Row],[AAT]])</f>
        <v>1.5180555555555557</v>
      </c>
    </row>
    <row r="971" spans="1:13" ht="30" x14ac:dyDescent="0.25">
      <c r="A971" s="2">
        <v>72</v>
      </c>
      <c r="B971" s="44">
        <v>44517</v>
      </c>
      <c r="C971" s="3">
        <v>0.52777777777777779</v>
      </c>
      <c r="D971" s="7" t="s">
        <v>92</v>
      </c>
      <c r="E971" s="8" t="s">
        <v>590</v>
      </c>
      <c r="G971" s="3" cm="1">
        <f t="array" ref="G97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971" s="3" t="str">
        <f>IF(ch_table[[#This Row],[Subject 1]]&lt;&gt;"House rose", "",SUMIF(ch_table[Day], ch_table[[#This Row],[Day]], ch_table[Duration]))</f>
        <v/>
      </c>
      <c r="I971" s="40">
        <f>SUM(INDEX(ch_table[Duration],1):ch_table[[#This Row],[Duration]])</f>
        <v>23.951388888888946</v>
      </c>
      <c r="J971" s="3" cm="1">
        <f t="array" ref="J9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1" s="3" t="str" cm="1">
        <f t="array" ref="K9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1" s="3" t="str">
        <f>IF(ch_table[[#This Row],[Subject 1]]&lt;&gt;"House rose", "",SUMIF(ch_table[Day], ch_table[[#This Row],[Day]], ch_table[AAT]))</f>
        <v/>
      </c>
      <c r="M971" s="38">
        <f>SUM(INDEX(ch_table[AAT],1):ch_table[[#This Row],[AAT]])</f>
        <v>1.5180555555555557</v>
      </c>
    </row>
    <row r="972" spans="1:13" x14ac:dyDescent="0.25">
      <c r="A972" s="2">
        <v>72</v>
      </c>
      <c r="B972" s="44">
        <v>44517</v>
      </c>
      <c r="C972" s="3">
        <v>0.52847222222222223</v>
      </c>
      <c r="D972" s="7" t="s">
        <v>230</v>
      </c>
      <c r="E972" s="8" t="s">
        <v>591</v>
      </c>
      <c r="G972" s="3" cm="1">
        <f t="array" ref="G972">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972" s="3" t="str">
        <f>IF(ch_table[[#This Row],[Subject 1]]&lt;&gt;"House rose", "",SUMIF(ch_table[Day], ch_table[[#This Row],[Day]], ch_table[Duration]))</f>
        <v/>
      </c>
      <c r="I972" s="40">
        <f>SUM(INDEX(ch_table[Duration],1):ch_table[[#This Row],[Duration]])</f>
        <v>23.956944444444503</v>
      </c>
      <c r="J972" s="3" cm="1">
        <f t="array" ref="J9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2" s="3" t="str" cm="1">
        <f t="array" ref="K9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2" s="3" t="str">
        <f>IF(ch_table[[#This Row],[Subject 1]]&lt;&gt;"House rose", "",SUMIF(ch_table[Day], ch_table[[#This Row],[Day]], ch_table[AAT]))</f>
        <v/>
      </c>
      <c r="M972" s="38">
        <f>SUM(INDEX(ch_table[AAT],1):ch_table[[#This Row],[AAT]])</f>
        <v>1.5180555555555557</v>
      </c>
    </row>
    <row r="973" spans="1:13" x14ac:dyDescent="0.25">
      <c r="A973" s="2">
        <v>72</v>
      </c>
      <c r="B973" s="44">
        <v>44517</v>
      </c>
      <c r="C973" s="3">
        <v>0.53402777777777777</v>
      </c>
      <c r="D973" s="7" t="s">
        <v>423</v>
      </c>
      <c r="E973" s="8" t="s">
        <v>592</v>
      </c>
      <c r="G973" s="3" cm="1">
        <f t="array" ref="G973">IF(MIN(ROW(ch_table[[Day]:[AAT session total (cum.)]]))+ROWS(ch_table[[Day]:[AAT session total (cum.)]])-1=ROW(),"",IF(ch_table[[#This Row],[Subject 1]]="House rose","", IF(INDEX(ch_table[[#All],[Time]],ROW()+1)="","",(IF(INDEX(ch_table[[#All],[Time]],ROW()+1)&lt;ch_table[[#This Row],[Time]],INDEX(ch_table[[#All],[Time]],ROW()+1)+1,INDEX(ch_table[[#All],[Time]],ROW()+1))-ch_table[[#This Row],[Time]]))))</f>
        <v>9.9999999999999978E-2</v>
      </c>
      <c r="H973" s="3" t="str">
        <f>IF(ch_table[[#This Row],[Subject 1]]&lt;&gt;"House rose", "",SUMIF(ch_table[Day], ch_table[[#This Row],[Day]], ch_table[Duration]))</f>
        <v/>
      </c>
      <c r="I973" s="40">
        <f>SUM(INDEX(ch_table[Duration],1):ch_table[[#This Row],[Duration]])</f>
        <v>24.056944444444504</v>
      </c>
      <c r="J973" s="3" cm="1">
        <f t="array" ref="J9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3" s="3" t="str" cm="1">
        <f t="array" ref="K9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3" s="3" t="str">
        <f>IF(ch_table[[#This Row],[Subject 1]]&lt;&gt;"House rose", "",SUMIF(ch_table[Day], ch_table[[#This Row],[Day]], ch_table[AAT]))</f>
        <v/>
      </c>
      <c r="M973" s="38">
        <f>SUM(INDEX(ch_table[AAT],1):ch_table[[#This Row],[AAT]])</f>
        <v>1.5180555555555557</v>
      </c>
    </row>
    <row r="974" spans="1:13" x14ac:dyDescent="0.25">
      <c r="A974" s="2">
        <v>72</v>
      </c>
      <c r="B974" s="44">
        <v>44517</v>
      </c>
      <c r="C974" s="3">
        <v>0.63402777777777775</v>
      </c>
      <c r="D974" s="7" t="s">
        <v>423</v>
      </c>
      <c r="E974" s="8" t="s">
        <v>593</v>
      </c>
      <c r="G974" s="3" cm="1">
        <f t="array" ref="G974">IF(MIN(ROW(ch_table[[Day]:[AAT session total (cum.)]]))+ROWS(ch_table[[Day]:[AAT session total (cum.)]])-1=ROW(),"",IF(ch_table[[#This Row],[Subject 1]]="House rose","", IF(INDEX(ch_table[[#All],[Time]],ROW()+1)="","",(IF(INDEX(ch_table[[#All],[Time]],ROW()+1)&lt;ch_table[[#This Row],[Time]],INDEX(ch_table[[#All],[Time]],ROW()+1)+1,INDEX(ch_table[[#All],[Time]],ROW()+1))-ch_table[[#This Row],[Time]]))))</f>
        <v>0.16805555555555562</v>
      </c>
      <c r="H974" s="3" t="str">
        <f>IF(ch_table[[#This Row],[Subject 1]]&lt;&gt;"House rose", "",SUMIF(ch_table[Day], ch_table[[#This Row],[Day]], ch_table[Duration]))</f>
        <v/>
      </c>
      <c r="I974" s="40">
        <f>SUM(INDEX(ch_table[Duration],1):ch_table[[#This Row],[Duration]])</f>
        <v>24.225000000000058</v>
      </c>
      <c r="J974" s="3" cm="1">
        <f t="array" ref="J9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4" s="3" cm="1">
        <f t="array" ref="K9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974" s="3" t="str">
        <f>IF(ch_table[[#This Row],[Subject 1]]&lt;&gt;"House rose", "",SUMIF(ch_table[Day], ch_table[[#This Row],[Day]], ch_table[AAT]))</f>
        <v/>
      </c>
      <c r="M974" s="38">
        <f>SUM(INDEX(ch_table[AAT],1):ch_table[[#This Row],[AAT]])</f>
        <v>1.5284722222222225</v>
      </c>
    </row>
    <row r="975" spans="1:13" ht="30" x14ac:dyDescent="0.25">
      <c r="A975" s="2">
        <v>72</v>
      </c>
      <c r="B975" s="44">
        <v>44517</v>
      </c>
      <c r="C975" s="3">
        <v>0.80208333333333337</v>
      </c>
      <c r="D975" s="7" t="s">
        <v>21</v>
      </c>
      <c r="E975" s="8" t="s">
        <v>594</v>
      </c>
      <c r="G975" s="3" cm="1">
        <f t="array" ref="G975">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975" s="3" t="str">
        <f>IF(ch_table[[#This Row],[Subject 1]]&lt;&gt;"House rose", "",SUMIF(ch_table[Day], ch_table[[#This Row],[Day]], ch_table[Duration]))</f>
        <v/>
      </c>
      <c r="I975" s="40">
        <f>SUM(INDEX(ch_table[Duration],1):ch_table[[#This Row],[Duration]])</f>
        <v>24.243055555555614</v>
      </c>
      <c r="J975" s="3" cm="1">
        <f t="array" ref="J9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5" s="3" cm="1">
        <f t="array" ref="K9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975" s="3" t="str">
        <f>IF(ch_table[[#This Row],[Subject 1]]&lt;&gt;"House rose", "",SUMIF(ch_table[Day], ch_table[[#This Row],[Day]], ch_table[AAT]))</f>
        <v/>
      </c>
      <c r="M975" s="38">
        <f>SUM(INDEX(ch_table[AAT],1):ch_table[[#This Row],[AAT]])</f>
        <v>1.5465277777777779</v>
      </c>
    </row>
    <row r="976" spans="1:13" x14ac:dyDescent="0.25">
      <c r="A976" s="2">
        <v>72</v>
      </c>
      <c r="B976" s="44">
        <v>44517</v>
      </c>
      <c r="C976" s="3">
        <v>0.82013888888888886</v>
      </c>
      <c r="D976" s="7" t="s">
        <v>23</v>
      </c>
      <c r="G976" s="3" t="str" cm="1">
        <f t="array" ref="G976">IF(MIN(ROW(ch_table[[Day]:[AAT session total (cum.)]]))+ROWS(ch_table[[Day]:[AAT session total (cum.)]])-1=ROW(),"",IF(ch_table[[#This Row],[Subject 1]]="House rose","", IF(INDEX(ch_table[[#All],[Time]],ROW()+1)="","",(IF(INDEX(ch_table[[#All],[Time]],ROW()+1)&lt;ch_table[[#This Row],[Time]],INDEX(ch_table[[#All],[Time]],ROW()+1)+1,INDEX(ch_table[[#All],[Time]],ROW()+1))-ch_table[[#This Row],[Time]]))))</f>
        <v/>
      </c>
      <c r="H976" s="3">
        <f>IF(ch_table[[#This Row],[Subject 1]]&lt;&gt;"House rose", "",SUMIF(ch_table[Day], ch_table[[#This Row],[Day]], ch_table[Duration]))</f>
        <v>0.34097222222222218</v>
      </c>
      <c r="I976" s="40">
        <f>SUM(INDEX(ch_table[Duration],1):ch_table[[#This Row],[Duration]])</f>
        <v>24.243055555555614</v>
      </c>
      <c r="J976" s="3" cm="1">
        <f t="array" ref="J9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976" s="3" t="str" cm="1">
        <f t="array" ref="K9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6" s="3">
        <f>IF(ch_table[[#This Row],[Subject 1]]&lt;&gt;"House rose", "",SUMIF(ch_table[Day], ch_table[[#This Row],[Day]], ch_table[AAT]))</f>
        <v>2.8472222222222232E-2</v>
      </c>
      <c r="M976" s="38">
        <f>SUM(INDEX(ch_table[AAT],1):ch_table[[#This Row],[AAT]])</f>
        <v>1.5465277777777779</v>
      </c>
    </row>
    <row r="977" spans="1:13" x14ac:dyDescent="0.25">
      <c r="A977" s="2">
        <v>73</v>
      </c>
      <c r="B977" s="44">
        <v>44518</v>
      </c>
      <c r="C977" s="3">
        <v>0.39583333333333331</v>
      </c>
      <c r="D977" s="7" t="s">
        <v>24</v>
      </c>
      <c r="G977" s="3" cm="1">
        <f t="array" ref="G977">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977" s="3" t="str">
        <f>IF(ch_table[[#This Row],[Subject 1]]&lt;&gt;"House rose", "",SUMIF(ch_table[Day], ch_table[[#This Row],[Day]], ch_table[Duration]))</f>
        <v/>
      </c>
      <c r="I977" s="40">
        <f>SUM(INDEX(ch_table[Duration],1):ch_table[[#This Row],[Duration]])</f>
        <v>24.245138888888949</v>
      </c>
      <c r="J977" s="3" cm="1">
        <f t="array" ref="J9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7" s="3" t="str" cm="1">
        <f t="array" ref="K9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7" s="3" t="str">
        <f>IF(ch_table[[#This Row],[Subject 1]]&lt;&gt;"House rose", "",SUMIF(ch_table[Day], ch_table[[#This Row],[Day]], ch_table[AAT]))</f>
        <v/>
      </c>
      <c r="M977" s="38">
        <f>SUM(INDEX(ch_table[AAT],1):ch_table[[#This Row],[AAT]])</f>
        <v>1.5465277777777779</v>
      </c>
    </row>
    <row r="978" spans="1:13" x14ac:dyDescent="0.25">
      <c r="A978" s="2">
        <v>73</v>
      </c>
      <c r="B978" s="44">
        <v>44518</v>
      </c>
      <c r="C978" s="3">
        <v>0.3979166666666667</v>
      </c>
      <c r="D978" s="7" t="s">
        <v>44</v>
      </c>
      <c r="E978" s="8" t="s">
        <v>73</v>
      </c>
      <c r="G978" s="3" cm="1">
        <f t="array" ref="G97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978" s="3" t="str">
        <f>IF(ch_table[[#This Row],[Subject 1]]&lt;&gt;"House rose", "",SUMIF(ch_table[Day], ch_table[[#This Row],[Day]], ch_table[Duration]))</f>
        <v/>
      </c>
      <c r="I978" s="40">
        <f>SUM(INDEX(ch_table[Duration],1):ch_table[[#This Row],[Duration]])</f>
        <v>24.26388888888895</v>
      </c>
      <c r="J978" s="3" cm="1">
        <f t="array" ref="J9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8" s="3" t="str" cm="1">
        <f t="array" ref="K9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8" s="3" t="str">
        <f>IF(ch_table[[#This Row],[Subject 1]]&lt;&gt;"House rose", "",SUMIF(ch_table[Day], ch_table[[#This Row],[Day]], ch_table[AAT]))</f>
        <v/>
      </c>
      <c r="M978" s="38">
        <f>SUM(INDEX(ch_table[AAT],1):ch_table[[#This Row],[AAT]])</f>
        <v>1.5465277777777779</v>
      </c>
    </row>
    <row r="979" spans="1:13" x14ac:dyDescent="0.25">
      <c r="A979" s="2">
        <v>73</v>
      </c>
      <c r="B979" s="44">
        <v>44518</v>
      </c>
      <c r="C979" s="3">
        <v>0.41666666666666669</v>
      </c>
      <c r="D979" s="7" t="s">
        <v>53</v>
      </c>
      <c r="E979" s="8" t="s">
        <v>73</v>
      </c>
      <c r="G979" s="3" cm="1">
        <f t="array" ref="G97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979" s="3" t="str">
        <f>IF(ch_table[[#This Row],[Subject 1]]&lt;&gt;"House rose", "",SUMIF(ch_table[Day], ch_table[[#This Row],[Day]], ch_table[Duration]))</f>
        <v/>
      </c>
      <c r="I979" s="40">
        <f>SUM(INDEX(ch_table[Duration],1):ch_table[[#This Row],[Duration]])</f>
        <v>24.270833333333393</v>
      </c>
      <c r="J979" s="3" cm="1">
        <f t="array" ref="J9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79" s="3" t="str" cm="1">
        <f t="array" ref="K9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79" s="3" t="str">
        <f>IF(ch_table[[#This Row],[Subject 1]]&lt;&gt;"House rose", "",SUMIF(ch_table[Day], ch_table[[#This Row],[Day]], ch_table[AAT]))</f>
        <v/>
      </c>
      <c r="M979" s="38">
        <f>SUM(INDEX(ch_table[AAT],1):ch_table[[#This Row],[AAT]])</f>
        <v>1.5465277777777779</v>
      </c>
    </row>
    <row r="980" spans="1:13" x14ac:dyDescent="0.25">
      <c r="A980" s="2">
        <v>73</v>
      </c>
      <c r="B980" s="44">
        <v>44518</v>
      </c>
      <c r="C980" s="3">
        <v>0.4236111111111111</v>
      </c>
      <c r="D980" s="7" t="s">
        <v>44</v>
      </c>
      <c r="E980" s="8" t="s">
        <v>75</v>
      </c>
      <c r="G980" s="3" cm="1">
        <f t="array" ref="G98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980" s="3" t="str">
        <f>IF(ch_table[[#This Row],[Subject 1]]&lt;&gt;"House rose", "",SUMIF(ch_table[Day], ch_table[[#This Row],[Day]], ch_table[Duration]))</f>
        <v/>
      </c>
      <c r="I980" s="40">
        <f>SUM(INDEX(ch_table[Duration],1):ch_table[[#This Row],[Duration]])</f>
        <v>24.288194444444503</v>
      </c>
      <c r="J980" s="3" cm="1">
        <f t="array" ref="J9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0" s="3" t="str" cm="1">
        <f t="array" ref="K9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0" s="3" t="str">
        <f>IF(ch_table[[#This Row],[Subject 1]]&lt;&gt;"House rose", "",SUMIF(ch_table[Day], ch_table[[#This Row],[Day]], ch_table[AAT]))</f>
        <v/>
      </c>
      <c r="M980" s="38">
        <f>SUM(INDEX(ch_table[AAT],1):ch_table[[#This Row],[AAT]])</f>
        <v>1.5465277777777779</v>
      </c>
    </row>
    <row r="981" spans="1:13" ht="45" x14ac:dyDescent="0.25">
      <c r="A981" s="2">
        <v>73</v>
      </c>
      <c r="B981" s="44">
        <v>44518</v>
      </c>
      <c r="C981" s="3">
        <v>0.44097222222222227</v>
      </c>
      <c r="D981" s="7" t="s">
        <v>27</v>
      </c>
      <c r="E981" s="8" t="s">
        <v>595</v>
      </c>
      <c r="G981" s="3" cm="1">
        <f t="array" ref="G98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2.0833333333333315E-2</v>
      </c>
      <c r="H981" s="3" t="str">
        <f>IF(ch_table[[#This Row],[Subject 1]]&lt;&gt;"House rose", "",SUMIF(ch_table[Day], ch_table[[#This Row],[Day]], ch_table[Duration]))</f>
        <v/>
      </c>
      <c r="I981" s="40">
        <f>SUM(INDEX(ch_table[Duration],1):ch_table[[#This Row],[Duration]])</f>
        <v>24.309027777777835</v>
      </c>
      <c r="J981" s="3" cm="1">
        <f t="array" ref="J9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1" s="3" t="str" cm="1">
        <f t="array" ref="K9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1" s="3" t="str">
        <f>IF(ch_table[[#This Row],[Subject 1]]&lt;&gt;"House rose", "",SUMIF(ch_table[Day], ch_table[[#This Row],[Day]], ch_table[AAT]))</f>
        <v/>
      </c>
      <c r="M981" s="38">
        <f>SUM(INDEX(ch_table[AAT],1):ch_table[[#This Row],[AAT]])</f>
        <v>1.5465277777777779</v>
      </c>
    </row>
    <row r="982" spans="1:13" ht="30" x14ac:dyDescent="0.25">
      <c r="A982" s="2">
        <v>73</v>
      </c>
      <c r="B982" s="44">
        <v>44518</v>
      </c>
      <c r="C982" s="3">
        <v>0.46180555555555558</v>
      </c>
      <c r="D982" s="7" t="s">
        <v>29</v>
      </c>
      <c r="E982" s="8" t="s">
        <v>596</v>
      </c>
      <c r="G982" s="3" cm="1">
        <f t="array" ref="G982">IF(MIN(ROW(ch_table[[Day]:[AAT session total (cum.)]]))+ROWS(ch_table[[Day]:[AAT session total (cum.)]])-1=ROW(),"",IF(ch_table[[#This Row],[Subject 1]]="House rose","", IF(INDEX(ch_table[[#All],[Time]],ROW()+1)="","",(IF(INDEX(ch_table[[#All],[Time]],ROW()+1)&lt;ch_table[[#This Row],[Time]],INDEX(ch_table[[#All],[Time]],ROW()+1)+1,INDEX(ch_table[[#All],[Time]],ROW()+1))-ch_table[[#This Row],[Time]]))))</f>
        <v>5.2777777777777701E-2</v>
      </c>
      <c r="H982" s="3" t="str">
        <f>IF(ch_table[[#This Row],[Subject 1]]&lt;&gt;"House rose", "",SUMIF(ch_table[Day], ch_table[[#This Row],[Day]], ch_table[Duration]))</f>
        <v/>
      </c>
      <c r="I982" s="40">
        <f>SUM(INDEX(ch_table[Duration],1):ch_table[[#This Row],[Duration]])</f>
        <v>24.361805555555613</v>
      </c>
      <c r="J982" s="3" cm="1">
        <f t="array" ref="J9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2" s="3" t="str" cm="1">
        <f t="array" ref="K9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2" s="3" t="str">
        <f>IF(ch_table[[#This Row],[Subject 1]]&lt;&gt;"House rose", "",SUMIF(ch_table[Day], ch_table[[#This Row],[Day]], ch_table[AAT]))</f>
        <v/>
      </c>
      <c r="M982" s="38">
        <f>SUM(INDEX(ch_table[AAT],1):ch_table[[#This Row],[AAT]])</f>
        <v>1.5465277777777779</v>
      </c>
    </row>
    <row r="983" spans="1:13" x14ac:dyDescent="0.25">
      <c r="A983" s="2">
        <v>73</v>
      </c>
      <c r="B983" s="44">
        <v>44518</v>
      </c>
      <c r="C983" s="3">
        <v>0.51458333333333328</v>
      </c>
      <c r="D983" s="7" t="s">
        <v>430</v>
      </c>
      <c r="E983" s="8" t="s">
        <v>597</v>
      </c>
      <c r="G983" s="3" cm="1">
        <f t="array" ref="G983">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983" s="3" t="str">
        <f>IF(ch_table[[#This Row],[Subject 1]]&lt;&gt;"House rose", "",SUMIF(ch_table[Day], ch_table[[#This Row],[Day]], ch_table[Duration]))</f>
        <v/>
      </c>
      <c r="I983" s="40">
        <f>SUM(INDEX(ch_table[Duration],1):ch_table[[#This Row],[Duration]])</f>
        <v>24.397222222222279</v>
      </c>
      <c r="J983" s="3" cm="1">
        <f t="array" ref="J9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3" s="3" t="str" cm="1">
        <f t="array" ref="K9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3" s="3" t="str">
        <f>IF(ch_table[[#This Row],[Subject 1]]&lt;&gt;"House rose", "",SUMIF(ch_table[Day], ch_table[[#This Row],[Day]], ch_table[AAT]))</f>
        <v/>
      </c>
      <c r="M983" s="38">
        <f>SUM(INDEX(ch_table[AAT],1):ch_table[[#This Row],[AAT]])</f>
        <v>1.5465277777777779</v>
      </c>
    </row>
    <row r="984" spans="1:13" ht="30" x14ac:dyDescent="0.25">
      <c r="A984" s="2">
        <v>73</v>
      </c>
      <c r="B984" s="44">
        <v>44518</v>
      </c>
      <c r="C984" s="3">
        <v>0.54999999999999993</v>
      </c>
      <c r="D984" s="7" t="s">
        <v>598</v>
      </c>
      <c r="E984" s="8" t="s">
        <v>599</v>
      </c>
      <c r="G984" s="3" cm="1">
        <f t="array" ref="G984">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984" s="3" t="str">
        <f>IF(ch_table[[#This Row],[Subject 1]]&lt;&gt;"House rose", "",SUMIF(ch_table[Day], ch_table[[#This Row],[Day]], ch_table[Duration]))</f>
        <v/>
      </c>
      <c r="I984" s="40">
        <f>SUM(INDEX(ch_table[Duration],1):ch_table[[#This Row],[Duration]])</f>
        <v>24.400000000000055</v>
      </c>
      <c r="J984" s="3" cm="1">
        <f t="array" ref="J9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4" s="3" t="str" cm="1">
        <f t="array" ref="K9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4" s="3" t="str">
        <f>IF(ch_table[[#This Row],[Subject 1]]&lt;&gt;"House rose", "",SUMIF(ch_table[Day], ch_table[[#This Row],[Day]], ch_table[AAT]))</f>
        <v/>
      </c>
      <c r="M984" s="38">
        <f>SUM(INDEX(ch_table[AAT],1):ch_table[[#This Row],[AAT]])</f>
        <v>1.5465277777777779</v>
      </c>
    </row>
    <row r="985" spans="1:13" ht="45" x14ac:dyDescent="0.25">
      <c r="A985" s="2">
        <v>73</v>
      </c>
      <c r="B985" s="44">
        <v>44518</v>
      </c>
      <c r="C985" s="3">
        <v>0.55277777777777781</v>
      </c>
      <c r="D985" s="7" t="s">
        <v>123</v>
      </c>
      <c r="E985" s="8" t="s">
        <v>600</v>
      </c>
      <c r="F985" s="8" t="s">
        <v>601</v>
      </c>
      <c r="G985" s="3" cm="1">
        <f t="array" ref="G985">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985" s="3" t="str">
        <f>IF(ch_table[[#This Row],[Subject 1]]&lt;&gt;"House rose", "",SUMIF(ch_table[Day], ch_table[[#This Row],[Day]], ch_table[Duration]))</f>
        <v/>
      </c>
      <c r="I985" s="40">
        <f>SUM(INDEX(ch_table[Duration],1):ch_table[[#This Row],[Duration]])</f>
        <v>24.434027777777832</v>
      </c>
      <c r="J985" s="3" cm="1">
        <f t="array" ref="J9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5" s="3" t="str" cm="1">
        <f t="array" ref="K9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5" s="3" t="str">
        <f>IF(ch_table[[#This Row],[Subject 1]]&lt;&gt;"House rose", "",SUMIF(ch_table[Day], ch_table[[#This Row],[Day]], ch_table[AAT]))</f>
        <v/>
      </c>
      <c r="M985" s="38">
        <f>SUM(INDEX(ch_table[AAT],1):ch_table[[#This Row],[AAT]])</f>
        <v>1.5465277777777779</v>
      </c>
    </row>
    <row r="986" spans="1:13" ht="30" x14ac:dyDescent="0.25">
      <c r="A986" s="2">
        <v>73</v>
      </c>
      <c r="B986" s="44">
        <v>44518</v>
      </c>
      <c r="C986" s="3">
        <v>0.58680555555555558</v>
      </c>
      <c r="D986" s="7" t="s">
        <v>209</v>
      </c>
      <c r="E986" s="8" t="s">
        <v>602</v>
      </c>
      <c r="G986" s="3" cm="1">
        <f t="array" ref="G986">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986" s="3" t="str">
        <f>IF(ch_table[[#This Row],[Subject 1]]&lt;&gt;"House rose", "",SUMIF(ch_table[Day], ch_table[[#This Row],[Day]], ch_table[Duration]))</f>
        <v/>
      </c>
      <c r="I986" s="40">
        <f>SUM(INDEX(ch_table[Duration],1):ch_table[[#This Row],[Duration]])</f>
        <v>24.452777777777833</v>
      </c>
      <c r="J986" s="3" cm="1">
        <f t="array" ref="J9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6" s="3" t="str" cm="1">
        <f t="array" ref="K9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6" s="3" t="str">
        <f>IF(ch_table[[#This Row],[Subject 1]]&lt;&gt;"House rose", "",SUMIF(ch_table[Day], ch_table[[#This Row],[Day]], ch_table[AAT]))</f>
        <v/>
      </c>
      <c r="M986" s="38">
        <f>SUM(INDEX(ch_table[AAT],1):ch_table[[#This Row],[AAT]])</f>
        <v>1.5465277777777779</v>
      </c>
    </row>
    <row r="987" spans="1:13" ht="30" x14ac:dyDescent="0.25">
      <c r="A987" s="2">
        <v>73</v>
      </c>
      <c r="B987" s="44">
        <v>44518</v>
      </c>
      <c r="C987" s="3">
        <v>0.60555555555555551</v>
      </c>
      <c r="D987" s="7" t="s">
        <v>259</v>
      </c>
      <c r="E987" s="8" t="s">
        <v>602</v>
      </c>
      <c r="G987" s="3" cm="1">
        <f t="array" ref="G98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987" s="3" t="str">
        <f>IF(ch_table[[#This Row],[Subject 1]]&lt;&gt;"House rose", "",SUMIF(ch_table[Day], ch_table[[#This Row],[Day]], ch_table[Duration]))</f>
        <v/>
      </c>
      <c r="I987" s="40">
        <f>SUM(INDEX(ch_table[Duration],1):ch_table[[#This Row],[Duration]])</f>
        <v>24.454166666666723</v>
      </c>
      <c r="J987" s="3" cm="1">
        <f t="array" ref="J9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7" s="3" t="str" cm="1">
        <f t="array" ref="K9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7" s="3" t="str">
        <f>IF(ch_table[[#This Row],[Subject 1]]&lt;&gt;"House rose", "",SUMIF(ch_table[Day], ch_table[[#This Row],[Day]], ch_table[AAT]))</f>
        <v/>
      </c>
      <c r="M987" s="38">
        <f>SUM(INDEX(ch_table[AAT],1):ch_table[[#This Row],[AAT]])</f>
        <v>1.5465277777777779</v>
      </c>
    </row>
    <row r="988" spans="1:13" x14ac:dyDescent="0.25">
      <c r="A988" s="2">
        <v>73</v>
      </c>
      <c r="B988" s="44">
        <v>44518</v>
      </c>
      <c r="C988" s="3">
        <v>0.6069444444444444</v>
      </c>
      <c r="D988" s="7" t="s">
        <v>21</v>
      </c>
      <c r="E988" s="8" t="s">
        <v>603</v>
      </c>
      <c r="G988" s="3" cm="1">
        <f t="array" ref="G988">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988" s="3" t="str">
        <f>IF(ch_table[[#This Row],[Subject 1]]&lt;&gt;"House rose", "",SUMIF(ch_table[Day], ch_table[[#This Row],[Day]], ch_table[Duration]))</f>
        <v/>
      </c>
      <c r="I988" s="40">
        <f>SUM(INDEX(ch_table[Duration],1):ch_table[[#This Row],[Duration]])</f>
        <v>24.47708333333339</v>
      </c>
      <c r="J988" s="3" cm="1">
        <f t="array" ref="J9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8" s="3" t="str" cm="1">
        <f t="array" ref="K9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8" s="3" t="str">
        <f>IF(ch_table[[#This Row],[Subject 1]]&lt;&gt;"House rose", "",SUMIF(ch_table[Day], ch_table[[#This Row],[Day]], ch_table[AAT]))</f>
        <v/>
      </c>
      <c r="M988" s="38">
        <f>SUM(INDEX(ch_table[AAT],1):ch_table[[#This Row],[AAT]])</f>
        <v>1.5465277777777779</v>
      </c>
    </row>
    <row r="989" spans="1:13" x14ac:dyDescent="0.25">
      <c r="A989" s="2">
        <v>73</v>
      </c>
      <c r="B989" s="44">
        <v>44518</v>
      </c>
      <c r="C989" s="3">
        <v>0.62986111111111109</v>
      </c>
      <c r="D989" s="7" t="s">
        <v>23</v>
      </c>
      <c r="G989" s="3" t="str" cm="1">
        <f t="array" ref="G989">IF(MIN(ROW(ch_table[[Day]:[AAT session total (cum.)]]))+ROWS(ch_table[[Day]:[AAT session total (cum.)]])-1=ROW(),"",IF(ch_table[[#This Row],[Subject 1]]="House rose","", IF(INDEX(ch_table[[#All],[Time]],ROW()+1)="","",(IF(INDEX(ch_table[[#All],[Time]],ROW()+1)&lt;ch_table[[#This Row],[Time]],INDEX(ch_table[[#All],[Time]],ROW()+1)+1,INDEX(ch_table[[#All],[Time]],ROW()+1))-ch_table[[#This Row],[Time]]))))</f>
        <v/>
      </c>
      <c r="H989" s="3">
        <f>IF(ch_table[[#This Row],[Subject 1]]&lt;&gt;"House rose", "",SUMIF(ch_table[Day], ch_table[[#This Row],[Day]], ch_table[Duration]))</f>
        <v>0.23402777777777778</v>
      </c>
      <c r="I989" s="40">
        <f>SUM(INDEX(ch_table[Duration],1):ch_table[[#This Row],[Duration]])</f>
        <v>24.47708333333339</v>
      </c>
      <c r="J989" s="3" cm="1">
        <f t="array" ref="J9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989" s="3" t="str" cm="1">
        <f t="array" ref="K9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89" s="3">
        <f>IF(ch_table[[#This Row],[Subject 1]]&lt;&gt;"House rose", "",SUMIF(ch_table[Day], ch_table[[#This Row],[Day]], ch_table[AAT]))</f>
        <v>0</v>
      </c>
      <c r="M989" s="38">
        <f>SUM(INDEX(ch_table[AAT],1):ch_table[[#This Row],[AAT]])</f>
        <v>1.5465277777777779</v>
      </c>
    </row>
    <row r="990" spans="1:13" x14ac:dyDescent="0.25">
      <c r="A990" s="2">
        <v>74</v>
      </c>
      <c r="B990" s="44">
        <v>44519</v>
      </c>
      <c r="C990" s="3">
        <v>0.39583333333333331</v>
      </c>
      <c r="D990" s="7" t="s">
        <v>24</v>
      </c>
      <c r="G990" s="3" cm="1">
        <f t="array" ref="G99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990" s="3" t="str">
        <f>IF(ch_table[[#This Row],[Subject 1]]&lt;&gt;"House rose", "",SUMIF(ch_table[Day], ch_table[[#This Row],[Day]], ch_table[Duration]))</f>
        <v/>
      </c>
      <c r="I990" s="40">
        <f>SUM(INDEX(ch_table[Duration],1):ch_table[[#This Row],[Duration]])</f>
        <v>24.479861111111166</v>
      </c>
      <c r="J990" s="3" cm="1">
        <f t="array" ref="J9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0" s="3" t="str" cm="1">
        <f t="array" ref="K9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0" s="3" t="str">
        <f>IF(ch_table[[#This Row],[Subject 1]]&lt;&gt;"House rose", "",SUMIF(ch_table[Day], ch_table[[#This Row],[Day]], ch_table[AAT]))</f>
        <v/>
      </c>
      <c r="M990" s="38">
        <f>SUM(INDEX(ch_table[AAT],1):ch_table[[#This Row],[AAT]])</f>
        <v>1.5465277777777779</v>
      </c>
    </row>
    <row r="991" spans="1:13" x14ac:dyDescent="0.25">
      <c r="A991" s="2">
        <v>74</v>
      </c>
      <c r="B991" s="44">
        <v>44519</v>
      </c>
      <c r="C991" s="3">
        <v>0.39861111111111108</v>
      </c>
      <c r="D991" s="7" t="s">
        <v>123</v>
      </c>
      <c r="E991" s="8" t="s">
        <v>604</v>
      </c>
      <c r="F991" s="8" t="s">
        <v>402</v>
      </c>
      <c r="G991" s="3" cm="1">
        <f t="array" ref="G991">IF(MIN(ROW(ch_table[[Day]:[AAT session total (cum.)]]))+ROWS(ch_table[[Day]:[AAT session total (cum.)]])-1=ROW(),"",IF(ch_table[[#This Row],[Subject 1]]="House rose","", IF(INDEX(ch_table[[#All],[Time]],ROW()+1)="","",(IF(INDEX(ch_table[[#All],[Time]],ROW()+1)&lt;ch_table[[#This Row],[Time]],INDEX(ch_table[[#All],[Time]],ROW()+1)+1,INDEX(ch_table[[#All],[Time]],ROW()+1))-ch_table[[#This Row],[Time]]))))</f>
        <v>6.1805555555555614E-2</v>
      </c>
      <c r="H991" s="3" t="str">
        <f>IF(ch_table[[#This Row],[Subject 1]]&lt;&gt;"House rose", "",SUMIF(ch_table[Day], ch_table[[#This Row],[Day]], ch_table[Duration]))</f>
        <v/>
      </c>
      <c r="I991" s="40">
        <f>SUM(INDEX(ch_table[Duration],1):ch_table[[#This Row],[Duration]])</f>
        <v>24.541666666666721</v>
      </c>
      <c r="J991" s="3" cm="1">
        <f t="array" ref="J9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1" s="3" t="str" cm="1">
        <f t="array" ref="K9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1" s="3" t="str">
        <f>IF(ch_table[[#This Row],[Subject 1]]&lt;&gt;"House rose", "",SUMIF(ch_table[Day], ch_table[[#This Row],[Day]], ch_table[AAT]))</f>
        <v/>
      </c>
      <c r="M991" s="38">
        <f>SUM(INDEX(ch_table[AAT],1):ch_table[[#This Row],[AAT]])</f>
        <v>1.5465277777777779</v>
      </c>
    </row>
    <row r="992" spans="1:13" x14ac:dyDescent="0.25">
      <c r="A992" s="2">
        <v>74</v>
      </c>
      <c r="B992" s="44">
        <v>44519</v>
      </c>
      <c r="C992" s="3">
        <v>0.4604166666666667</v>
      </c>
      <c r="D992" s="7" t="s">
        <v>123</v>
      </c>
      <c r="E992" s="8" t="s">
        <v>605</v>
      </c>
      <c r="F992" s="8" t="s">
        <v>402</v>
      </c>
      <c r="G992" s="3" cm="1">
        <f t="array" ref="G992">IF(MIN(ROW(ch_table[[Day]:[AAT session total (cum.)]]))+ROWS(ch_table[[Day]:[AAT session total (cum.)]])-1=ROW(),"",IF(ch_table[[#This Row],[Subject 1]]="House rose","", IF(INDEX(ch_table[[#All],[Time]],ROW()+1)="","",(IF(INDEX(ch_table[[#All],[Time]],ROW()+1)&lt;ch_table[[#This Row],[Time]],INDEX(ch_table[[#All],[Time]],ROW()+1)+1,INDEX(ch_table[[#All],[Time]],ROW()+1))-ch_table[[#This Row],[Time]]))))</f>
        <v>6.8055555555555536E-2</v>
      </c>
      <c r="H992" s="3" t="str">
        <f>IF(ch_table[[#This Row],[Subject 1]]&lt;&gt;"House rose", "",SUMIF(ch_table[Day], ch_table[[#This Row],[Day]], ch_table[Duration]))</f>
        <v/>
      </c>
      <c r="I992" s="40">
        <f>SUM(INDEX(ch_table[Duration],1):ch_table[[#This Row],[Duration]])</f>
        <v>24.609722222222278</v>
      </c>
      <c r="J992" s="3" cm="1">
        <f t="array" ref="J9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2" s="3" t="str" cm="1">
        <f t="array" ref="K9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2" s="3" t="str">
        <f>IF(ch_table[[#This Row],[Subject 1]]&lt;&gt;"House rose", "",SUMIF(ch_table[Day], ch_table[[#This Row],[Day]], ch_table[AAT]))</f>
        <v/>
      </c>
      <c r="M992" s="38">
        <f>SUM(INDEX(ch_table[AAT],1):ch_table[[#This Row],[AAT]])</f>
        <v>1.5465277777777779</v>
      </c>
    </row>
    <row r="993" spans="1:13" x14ac:dyDescent="0.25">
      <c r="A993" s="2">
        <v>74</v>
      </c>
      <c r="B993" s="44">
        <v>44519</v>
      </c>
      <c r="C993" s="3">
        <v>0.52847222222222223</v>
      </c>
      <c r="D993" s="7" t="s">
        <v>123</v>
      </c>
      <c r="E993" s="8" t="s">
        <v>606</v>
      </c>
      <c r="F993" s="8" t="s">
        <v>402</v>
      </c>
      <c r="G993" s="3" cm="1">
        <f t="array" ref="G993">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993" s="3" t="str">
        <f>IF(ch_table[[#This Row],[Subject 1]]&lt;&gt;"House rose", "",SUMIF(ch_table[Day], ch_table[[#This Row],[Day]], ch_table[Duration]))</f>
        <v/>
      </c>
      <c r="I993" s="40">
        <f>SUM(INDEX(ch_table[Duration],1):ch_table[[#This Row],[Duration]])</f>
        <v>24.652083333333387</v>
      </c>
      <c r="J993" s="3" cm="1">
        <f t="array" ref="J9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3" s="3" t="str" cm="1">
        <f t="array" ref="K9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3" s="3" t="str">
        <f>IF(ch_table[[#This Row],[Subject 1]]&lt;&gt;"House rose", "",SUMIF(ch_table[Day], ch_table[[#This Row],[Day]], ch_table[AAT]))</f>
        <v/>
      </c>
      <c r="M993" s="38">
        <f>SUM(INDEX(ch_table[AAT],1):ch_table[[#This Row],[AAT]])</f>
        <v>1.5465277777777779</v>
      </c>
    </row>
    <row r="994" spans="1:13" x14ac:dyDescent="0.25">
      <c r="A994" s="2">
        <v>74</v>
      </c>
      <c r="B994" s="44">
        <v>44519</v>
      </c>
      <c r="C994" s="3">
        <v>0.5708333333333333</v>
      </c>
      <c r="D994" s="7" t="s">
        <v>123</v>
      </c>
      <c r="E994" s="8" t="s">
        <v>607</v>
      </c>
      <c r="F994" s="8" t="s">
        <v>402</v>
      </c>
      <c r="G994" s="3" cm="1">
        <f t="array" ref="G994">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994" s="3" t="str">
        <f>IF(ch_table[[#This Row],[Subject 1]]&lt;&gt;"House rose", "",SUMIF(ch_table[Day], ch_table[[#This Row],[Day]], ch_table[Duration]))</f>
        <v/>
      </c>
      <c r="I994" s="40">
        <f>SUM(INDEX(ch_table[Duration],1):ch_table[[#This Row],[Duration]])</f>
        <v>24.677083333333385</v>
      </c>
      <c r="J994" s="3" cm="1">
        <f t="array" ref="J9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4" s="3" t="str" cm="1">
        <f t="array" ref="K9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4" s="3" t="str">
        <f>IF(ch_table[[#This Row],[Subject 1]]&lt;&gt;"House rose", "",SUMIF(ch_table[Day], ch_table[[#This Row],[Day]], ch_table[AAT]))</f>
        <v/>
      </c>
      <c r="M994" s="38">
        <f>SUM(INDEX(ch_table[AAT],1):ch_table[[#This Row],[AAT]])</f>
        <v>1.5465277777777779</v>
      </c>
    </row>
    <row r="995" spans="1:13" x14ac:dyDescent="0.25">
      <c r="A995" s="2">
        <v>74</v>
      </c>
      <c r="B995" s="44">
        <v>44519</v>
      </c>
      <c r="C995" s="3">
        <v>0.59583333333333333</v>
      </c>
      <c r="D995" s="7" t="s">
        <v>123</v>
      </c>
      <c r="E995" s="8" t="s">
        <v>608</v>
      </c>
      <c r="F995" s="8" t="s">
        <v>402</v>
      </c>
      <c r="G995" s="3" cm="1">
        <f t="array" ref="G995">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995" s="3" t="str">
        <f>IF(ch_table[[#This Row],[Subject 1]]&lt;&gt;"House rose", "",SUMIF(ch_table[Day], ch_table[[#This Row],[Day]], ch_table[Duration]))</f>
        <v/>
      </c>
      <c r="I995" s="40">
        <f>SUM(INDEX(ch_table[Duration],1):ch_table[[#This Row],[Duration]])</f>
        <v>24.686805555555608</v>
      </c>
      <c r="J995" s="3" cm="1">
        <f t="array" ref="J9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5" s="3" cm="1">
        <f t="array" ref="K9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1.3888888888885509E-3</v>
      </c>
      <c r="L995" s="3" t="str">
        <f>IF(ch_table[[#This Row],[Subject 1]]&lt;&gt;"House rose", "",SUMIF(ch_table[Day], ch_table[[#This Row],[Day]], ch_table[AAT]))</f>
        <v/>
      </c>
      <c r="M995" s="38">
        <f>SUM(INDEX(ch_table[AAT],1):ch_table[[#This Row],[AAT]])</f>
        <v>1.5479166666666666</v>
      </c>
    </row>
    <row r="996" spans="1:13" ht="30" x14ac:dyDescent="0.25">
      <c r="A996" s="2">
        <v>74</v>
      </c>
      <c r="B996" s="44">
        <v>44519</v>
      </c>
      <c r="C996" s="3">
        <v>0.60555555555555551</v>
      </c>
      <c r="D996" s="7" t="s">
        <v>21</v>
      </c>
      <c r="E996" s="8" t="s">
        <v>609</v>
      </c>
      <c r="G996" s="3" cm="1">
        <f t="array" ref="G996">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996" s="3" t="str">
        <f>IF(ch_table[[#This Row],[Subject 1]]&lt;&gt;"House rose", "",SUMIF(ch_table[Day], ch_table[[#This Row],[Day]], ch_table[Duration]))</f>
        <v/>
      </c>
      <c r="I996" s="40">
        <f>SUM(INDEX(ch_table[Duration],1):ch_table[[#This Row],[Duration]])</f>
        <v>24.705555555555609</v>
      </c>
      <c r="J996" s="3" cm="1">
        <f t="array" ref="J9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6" s="3" cm="1">
        <f t="array" ref="K9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996" s="3" t="str">
        <f>IF(ch_table[[#This Row],[Subject 1]]&lt;&gt;"House rose", "",SUMIF(ch_table[Day], ch_table[[#This Row],[Day]], ch_table[AAT]))</f>
        <v/>
      </c>
      <c r="M996" s="38">
        <f>SUM(INDEX(ch_table[AAT],1):ch_table[[#This Row],[AAT]])</f>
        <v>1.5666666666666667</v>
      </c>
    </row>
    <row r="997" spans="1:13" x14ac:dyDescent="0.25">
      <c r="A997" s="2">
        <v>74</v>
      </c>
      <c r="B997" s="44">
        <v>44519</v>
      </c>
      <c r="C997" s="3">
        <v>0.62430555555555556</v>
      </c>
      <c r="D997" s="7" t="s">
        <v>23</v>
      </c>
      <c r="G997" s="3" t="str" cm="1">
        <f t="array" ref="G997">IF(MIN(ROW(ch_table[[Day]:[AAT session total (cum.)]]))+ROWS(ch_table[[Day]:[AAT session total (cum.)]])-1=ROW(),"",IF(ch_table[[#This Row],[Subject 1]]="House rose","", IF(INDEX(ch_table[[#All],[Time]],ROW()+1)="","",(IF(INDEX(ch_table[[#All],[Time]],ROW()+1)&lt;ch_table[[#This Row],[Time]],INDEX(ch_table[[#All],[Time]],ROW()+1)+1,INDEX(ch_table[[#All],[Time]],ROW()+1))-ch_table[[#This Row],[Time]]))))</f>
        <v/>
      </c>
      <c r="H997" s="3">
        <f>IF(ch_table[[#This Row],[Subject 1]]&lt;&gt;"House rose", "",SUMIF(ch_table[Day], ch_table[[#This Row],[Day]], ch_table[Duration]))</f>
        <v>0.22847222222222224</v>
      </c>
      <c r="I997" s="40">
        <f>SUM(INDEX(ch_table[Duration],1):ch_table[[#This Row],[Duration]])</f>
        <v>24.705555555555609</v>
      </c>
      <c r="J997" s="3" cm="1">
        <f t="array" ref="J9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997" s="3" t="str" cm="1">
        <f t="array" ref="K9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7" s="3">
        <f>IF(ch_table[[#This Row],[Subject 1]]&lt;&gt;"House rose", "",SUMIF(ch_table[Day], ch_table[[#This Row],[Day]], ch_table[AAT]))</f>
        <v>2.0138888888888595E-2</v>
      </c>
      <c r="M997" s="38">
        <f>SUM(INDEX(ch_table[AAT],1):ch_table[[#This Row],[AAT]])</f>
        <v>1.5666666666666667</v>
      </c>
    </row>
    <row r="998" spans="1:13" x14ac:dyDescent="0.25">
      <c r="A998" s="2">
        <v>75</v>
      </c>
      <c r="B998" s="44">
        <v>44522</v>
      </c>
      <c r="C998" s="3">
        <v>0.60416666666666663</v>
      </c>
      <c r="D998" s="7" t="s">
        <v>24</v>
      </c>
      <c r="G998" s="3" cm="1">
        <f t="array" ref="G998">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998" s="3" t="str">
        <f>IF(ch_table[[#This Row],[Subject 1]]&lt;&gt;"House rose", "",SUMIF(ch_table[Day], ch_table[[#This Row],[Day]], ch_table[Duration]))</f>
        <v/>
      </c>
      <c r="I998" s="40">
        <f>SUM(INDEX(ch_table[Duration],1):ch_table[[#This Row],[Duration]])</f>
        <v>24.707638888888944</v>
      </c>
      <c r="J998" s="3" cm="1">
        <f t="array" ref="J9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8" s="3" t="str" cm="1">
        <f t="array" ref="K9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8" s="3" t="str">
        <f>IF(ch_table[[#This Row],[Subject 1]]&lt;&gt;"House rose", "",SUMIF(ch_table[Day], ch_table[[#This Row],[Day]], ch_table[AAT]))</f>
        <v/>
      </c>
      <c r="M998" s="38">
        <f>SUM(INDEX(ch_table[AAT],1):ch_table[[#This Row],[AAT]])</f>
        <v>1.5666666666666667</v>
      </c>
    </row>
    <row r="999" spans="1:13" x14ac:dyDescent="0.25">
      <c r="A999" s="2">
        <v>75</v>
      </c>
      <c r="B999" s="44">
        <v>44522</v>
      </c>
      <c r="C999" s="3">
        <v>0.60625000000000007</v>
      </c>
      <c r="D999" s="7" t="s">
        <v>17</v>
      </c>
      <c r="E999" s="8" t="s">
        <v>610</v>
      </c>
      <c r="F999" s="8" t="s">
        <v>15</v>
      </c>
      <c r="G999" s="3" cm="1">
        <f t="array" ref="G99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999" s="3" t="str">
        <f>IF(ch_table[[#This Row],[Subject 1]]&lt;&gt;"House rose", "",SUMIF(ch_table[Day], ch_table[[#This Row],[Day]], ch_table[Duration]))</f>
        <v/>
      </c>
      <c r="I999" s="40">
        <f>SUM(INDEX(ch_table[Duration],1):ch_table[[#This Row],[Duration]])</f>
        <v>24.708333333333389</v>
      </c>
      <c r="J999" s="3" cm="1">
        <f t="array" ref="J9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999" s="3" t="str" cm="1">
        <f t="array" ref="K9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999" s="3" t="str">
        <f>IF(ch_table[[#This Row],[Subject 1]]&lt;&gt;"House rose", "",SUMIF(ch_table[Day], ch_table[[#This Row],[Day]], ch_table[AAT]))</f>
        <v/>
      </c>
      <c r="M999" s="38">
        <f>SUM(INDEX(ch_table[AAT],1):ch_table[[#This Row],[AAT]])</f>
        <v>1.5666666666666667</v>
      </c>
    </row>
    <row r="1000" spans="1:13" x14ac:dyDescent="0.25">
      <c r="A1000" s="2">
        <v>75</v>
      </c>
      <c r="B1000" s="44">
        <v>44522</v>
      </c>
      <c r="C1000" s="3">
        <v>0.6069444444444444</v>
      </c>
      <c r="D1000" s="7" t="s">
        <v>44</v>
      </c>
      <c r="E1000" s="8" t="s">
        <v>107</v>
      </c>
      <c r="G1000" s="3" cm="1">
        <f t="array" ref="G1000">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1000" s="3" t="str">
        <f>IF(ch_table[[#This Row],[Subject 1]]&lt;&gt;"House rose", "",SUMIF(ch_table[Day], ch_table[[#This Row],[Day]], ch_table[Duration]))</f>
        <v/>
      </c>
      <c r="I1000" s="40">
        <f>SUM(INDEX(ch_table[Duration],1):ch_table[[#This Row],[Duration]])</f>
        <v>24.737500000000054</v>
      </c>
      <c r="J1000" s="3" cm="1">
        <f t="array" ref="J10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0" s="3" t="str" cm="1">
        <f t="array" ref="K10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0" s="3" t="str">
        <f>IF(ch_table[[#This Row],[Subject 1]]&lt;&gt;"House rose", "",SUMIF(ch_table[Day], ch_table[[#This Row],[Day]], ch_table[AAT]))</f>
        <v/>
      </c>
      <c r="M1000" s="38">
        <f>SUM(INDEX(ch_table[AAT],1):ch_table[[#This Row],[AAT]])</f>
        <v>1.5666666666666667</v>
      </c>
    </row>
    <row r="1001" spans="1:13" x14ac:dyDescent="0.25">
      <c r="A1001" s="2">
        <v>75</v>
      </c>
      <c r="B1001" s="44">
        <v>44522</v>
      </c>
      <c r="C1001" s="3">
        <v>0.63611111111111118</v>
      </c>
      <c r="D1001" s="7" t="s">
        <v>53</v>
      </c>
      <c r="E1001" s="8" t="s">
        <v>107</v>
      </c>
      <c r="G1001" s="3" cm="1">
        <f t="array" ref="G1001">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001" s="3" t="str">
        <f>IF(ch_table[[#This Row],[Subject 1]]&lt;&gt;"House rose", "",SUMIF(ch_table[Day], ch_table[[#This Row],[Day]], ch_table[Duration]))</f>
        <v/>
      </c>
      <c r="I1001" s="40">
        <f>SUM(INDEX(ch_table[Duration],1):ch_table[[#This Row],[Duration]])</f>
        <v>24.750694444444498</v>
      </c>
      <c r="J1001" s="3" cm="1">
        <f t="array" ref="J10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1" s="3" t="str" cm="1">
        <f t="array" ref="K10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1" s="3" t="str">
        <f>IF(ch_table[[#This Row],[Subject 1]]&lt;&gt;"House rose", "",SUMIF(ch_table[Day], ch_table[[#This Row],[Day]], ch_table[AAT]))</f>
        <v/>
      </c>
      <c r="M1001" s="38">
        <f>SUM(INDEX(ch_table[AAT],1):ch_table[[#This Row],[AAT]])</f>
        <v>1.5666666666666667</v>
      </c>
    </row>
    <row r="1002" spans="1:13" ht="45" x14ac:dyDescent="0.25">
      <c r="A1002" s="2">
        <v>75</v>
      </c>
      <c r="B1002" s="44">
        <v>44522</v>
      </c>
      <c r="C1002" s="3">
        <v>0.64930555555555558</v>
      </c>
      <c r="D1002" s="7" t="s">
        <v>27</v>
      </c>
      <c r="E1002" s="8" t="s">
        <v>611</v>
      </c>
      <c r="G1002" s="3" cm="1">
        <f t="array" ref="G1002">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002" s="3" t="str">
        <f>IF(ch_table[[#This Row],[Subject 1]]&lt;&gt;"House rose", "",SUMIF(ch_table[Day], ch_table[[#This Row],[Day]], ch_table[Duration]))</f>
        <v/>
      </c>
      <c r="I1002" s="40">
        <f>SUM(INDEX(ch_table[Duration],1):ch_table[[#This Row],[Duration]])</f>
        <v>24.797916666666719</v>
      </c>
      <c r="J1002" s="3" cm="1">
        <f t="array" ref="J10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2" s="3" t="str" cm="1">
        <f t="array" ref="K10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2" s="3" t="str">
        <f>IF(ch_table[[#This Row],[Subject 1]]&lt;&gt;"House rose", "",SUMIF(ch_table[Day], ch_table[[#This Row],[Day]], ch_table[AAT]))</f>
        <v/>
      </c>
      <c r="M1002" s="38">
        <f>SUM(INDEX(ch_table[AAT],1):ch_table[[#This Row],[AAT]])</f>
        <v>1.5666666666666667</v>
      </c>
    </row>
    <row r="1003" spans="1:13" x14ac:dyDescent="0.25">
      <c r="A1003" s="2">
        <v>75</v>
      </c>
      <c r="B1003" s="44">
        <v>44522</v>
      </c>
      <c r="C1003" s="3">
        <v>0.69652777777777775</v>
      </c>
      <c r="D1003" s="7" t="s">
        <v>92</v>
      </c>
      <c r="E1003" s="8" t="s">
        <v>612</v>
      </c>
      <c r="G1003" s="3" cm="1">
        <f t="array" ref="G100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03" s="3" t="str">
        <f>IF(ch_table[[#This Row],[Subject 1]]&lt;&gt;"House rose", "",SUMIF(ch_table[Day], ch_table[[#This Row],[Day]], ch_table[Duration]))</f>
        <v/>
      </c>
      <c r="I1003" s="40">
        <f>SUM(INDEX(ch_table[Duration],1):ch_table[[#This Row],[Duration]])</f>
        <v>24.799305555555609</v>
      </c>
      <c r="J1003" s="3" cm="1">
        <f t="array" ref="J10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3" s="3" t="str" cm="1">
        <f t="array" ref="K10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3" s="3" t="str">
        <f>IF(ch_table[[#This Row],[Subject 1]]&lt;&gt;"House rose", "",SUMIF(ch_table[Day], ch_table[[#This Row],[Day]], ch_table[AAT]))</f>
        <v/>
      </c>
      <c r="M1003" s="38">
        <f>SUM(INDEX(ch_table[AAT],1):ch_table[[#This Row],[AAT]])</f>
        <v>1.5666666666666667</v>
      </c>
    </row>
    <row r="1004" spans="1:13" x14ac:dyDescent="0.25">
      <c r="A1004" s="2">
        <v>75</v>
      </c>
      <c r="B1004" s="44">
        <v>44522</v>
      </c>
      <c r="C1004" s="3">
        <v>0.69791666666666663</v>
      </c>
      <c r="D1004" s="7" t="s">
        <v>92</v>
      </c>
      <c r="E1004" s="8" t="s">
        <v>613</v>
      </c>
      <c r="G1004" s="3" cm="1">
        <f t="array" ref="G1004">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004" s="3" t="str">
        <f>IF(ch_table[[#This Row],[Subject 1]]&lt;&gt;"House rose", "",SUMIF(ch_table[Day], ch_table[[#This Row],[Day]], ch_table[Duration]))</f>
        <v/>
      </c>
      <c r="I1004" s="40">
        <f>SUM(INDEX(ch_table[Duration],1):ch_table[[#This Row],[Duration]])</f>
        <v>24.800694444444499</v>
      </c>
      <c r="J1004" s="3" cm="1">
        <f t="array" ref="J10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4" s="3" t="str" cm="1">
        <f t="array" ref="K10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4" s="3" t="str">
        <f>IF(ch_table[[#This Row],[Subject 1]]&lt;&gt;"House rose", "",SUMIF(ch_table[Day], ch_table[[#This Row],[Day]], ch_table[AAT]))</f>
        <v/>
      </c>
      <c r="M1004" s="38">
        <f>SUM(INDEX(ch_table[AAT],1):ch_table[[#This Row],[AAT]])</f>
        <v>1.5666666666666667</v>
      </c>
    </row>
    <row r="1005" spans="1:13" x14ac:dyDescent="0.25">
      <c r="A1005" s="2">
        <v>75</v>
      </c>
      <c r="B1005" s="44">
        <v>44522</v>
      </c>
      <c r="C1005" s="3">
        <v>0.69930555555555562</v>
      </c>
      <c r="D1005" s="7" t="s">
        <v>85</v>
      </c>
      <c r="E1005" s="8" t="s">
        <v>614</v>
      </c>
      <c r="F1005" s="8" t="s">
        <v>60</v>
      </c>
      <c r="G1005" s="3" cm="1">
        <f t="array" ref="G1005">IF(MIN(ROW(ch_table[[Day]:[AAT session total (cum.)]]))+ROWS(ch_table[[Day]:[AAT session total (cum.)]])-1=ROW(),"",IF(ch_table[[#This Row],[Subject 1]]="House rose","", IF(INDEX(ch_table[[#All],[Time]],ROW()+1)="","",(IF(INDEX(ch_table[[#All],[Time]],ROW()+1)&lt;ch_table[[#This Row],[Time]],INDEX(ch_table[[#All],[Time]],ROW()+1)+1,INDEX(ch_table[[#All],[Time]],ROW()+1))-ch_table[[#This Row],[Time]]))))</f>
        <v>0.24722222222222212</v>
      </c>
      <c r="H1005" s="3" t="str">
        <f>IF(ch_table[[#This Row],[Subject 1]]&lt;&gt;"House rose", "",SUMIF(ch_table[Day], ch_table[[#This Row],[Day]], ch_table[Duration]))</f>
        <v/>
      </c>
      <c r="I1005" s="40">
        <f>SUM(INDEX(ch_table[Duration],1):ch_table[[#This Row],[Duration]])</f>
        <v>25.047916666666723</v>
      </c>
      <c r="J1005" s="3" cm="1">
        <f t="array" ref="J10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5" s="3" cm="1">
        <f t="array" ref="K10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2.9861111111111116E-2</v>
      </c>
      <c r="L1005" s="3" t="str">
        <f>IF(ch_table[[#This Row],[Subject 1]]&lt;&gt;"House rose", "",SUMIF(ch_table[Day], ch_table[[#This Row],[Day]], ch_table[AAT]))</f>
        <v/>
      </c>
      <c r="M1005" s="38">
        <f>SUM(INDEX(ch_table[AAT],1):ch_table[[#This Row],[AAT]])</f>
        <v>1.5965277777777778</v>
      </c>
    </row>
    <row r="1006" spans="1:13" x14ac:dyDescent="0.25">
      <c r="A1006" s="2">
        <v>75</v>
      </c>
      <c r="B1006" s="44">
        <v>44522</v>
      </c>
      <c r="C1006" s="3">
        <v>0.94652777777777775</v>
      </c>
      <c r="D1006" s="7" t="s">
        <v>21</v>
      </c>
      <c r="E1006" s="8" t="s">
        <v>615</v>
      </c>
      <c r="G1006" s="3" cm="1">
        <f t="array" ref="G1006">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006" s="3" t="str">
        <f>IF(ch_table[[#This Row],[Subject 1]]&lt;&gt;"House rose", "",SUMIF(ch_table[Day], ch_table[[#This Row],[Day]], ch_table[Duration]))</f>
        <v/>
      </c>
      <c r="I1006" s="40">
        <f>SUM(INDEX(ch_table[Duration],1):ch_table[[#This Row],[Duration]])</f>
        <v>25.066666666666723</v>
      </c>
      <c r="J1006" s="3" cm="1">
        <f t="array" ref="J10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6" s="3" cm="1">
        <f t="array" ref="K10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1.8750000000000044E-2</v>
      </c>
      <c r="L1006" s="3" t="str">
        <f>IF(ch_table[[#This Row],[Subject 1]]&lt;&gt;"House rose", "",SUMIF(ch_table[Day], ch_table[[#This Row],[Day]], ch_table[AAT]))</f>
        <v/>
      </c>
      <c r="M1006" s="38">
        <f>SUM(INDEX(ch_table[AAT],1):ch_table[[#This Row],[AAT]])</f>
        <v>1.6152777777777778</v>
      </c>
    </row>
    <row r="1007" spans="1:13" x14ac:dyDescent="0.25">
      <c r="A1007" s="2">
        <v>75</v>
      </c>
      <c r="B1007" s="44">
        <v>44522</v>
      </c>
      <c r="C1007" s="3">
        <v>0.96527777777777779</v>
      </c>
      <c r="D1007" s="7" t="s">
        <v>23</v>
      </c>
      <c r="G1007" s="3" t="str" cm="1">
        <f t="array" ref="G1007">IF(MIN(ROW(ch_table[[Day]:[AAT session total (cum.)]]))+ROWS(ch_table[[Day]:[AAT session total (cum.)]])-1=ROW(),"",IF(ch_table[[#This Row],[Subject 1]]="House rose","", IF(INDEX(ch_table[[#All],[Time]],ROW()+1)="","",(IF(INDEX(ch_table[[#All],[Time]],ROW()+1)&lt;ch_table[[#This Row],[Time]],INDEX(ch_table[[#All],[Time]],ROW()+1)+1,INDEX(ch_table[[#All],[Time]],ROW()+1))-ch_table[[#This Row],[Time]]))))</f>
        <v/>
      </c>
      <c r="H1007" s="3">
        <f>IF(ch_table[[#This Row],[Subject 1]]&lt;&gt;"House rose", "",SUMIF(ch_table[Day], ch_table[[#This Row],[Day]], ch_table[Duration]))</f>
        <v>0.36111111111111116</v>
      </c>
      <c r="I1007" s="40">
        <f>SUM(INDEX(ch_table[Duration],1):ch_table[[#This Row],[Duration]])</f>
        <v>25.066666666666723</v>
      </c>
      <c r="J1007" s="3" cm="1">
        <f t="array" ref="J10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07" s="3" t="str" cm="1">
        <f t="array" ref="K10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7" s="3">
        <f>IF(ch_table[[#This Row],[Subject 1]]&lt;&gt;"House rose", "",SUMIF(ch_table[Day], ch_table[[#This Row],[Day]], ch_table[AAT]))</f>
        <v>4.861111111111116E-2</v>
      </c>
      <c r="M1007" s="38">
        <f>SUM(INDEX(ch_table[AAT],1):ch_table[[#This Row],[AAT]])</f>
        <v>1.6152777777777778</v>
      </c>
    </row>
    <row r="1008" spans="1:13" x14ac:dyDescent="0.25">
      <c r="A1008" s="2">
        <v>76</v>
      </c>
      <c r="B1008" s="44">
        <v>44523</v>
      </c>
      <c r="C1008" s="3">
        <v>0.52083333333333337</v>
      </c>
      <c r="D1008" s="7" t="s">
        <v>24</v>
      </c>
      <c r="G1008" s="3" cm="1">
        <f t="array" ref="G1008">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08" s="3" t="str">
        <f>IF(ch_table[[#This Row],[Subject 1]]&lt;&gt;"House rose", "",SUMIF(ch_table[Day], ch_table[[#This Row],[Day]], ch_table[Duration]))</f>
        <v/>
      </c>
      <c r="I1008" s="40">
        <f>SUM(INDEX(ch_table[Duration],1):ch_table[[#This Row],[Duration]])</f>
        <v>25.068750000000058</v>
      </c>
      <c r="J1008" s="3">
        <v>0.79166666666666663</v>
      </c>
      <c r="K1008" s="3" t="str" cm="1">
        <f t="array" ref="K10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8" s="3" t="str">
        <f>IF(ch_table[[#This Row],[Subject 1]]&lt;&gt;"House rose", "",SUMIF(ch_table[Day], ch_table[[#This Row],[Day]], ch_table[AAT]))</f>
        <v/>
      </c>
      <c r="M1008" s="38">
        <f>SUM(INDEX(ch_table[AAT],1):ch_table[[#This Row],[AAT]])</f>
        <v>1.6152777777777778</v>
      </c>
    </row>
    <row r="1009" spans="1:13" x14ac:dyDescent="0.25">
      <c r="A1009" s="2">
        <v>76</v>
      </c>
      <c r="B1009" s="44">
        <v>44523</v>
      </c>
      <c r="C1009" s="3">
        <v>0.5229166666666667</v>
      </c>
      <c r="D1009" s="7" t="s">
        <v>44</v>
      </c>
      <c r="E1009" s="8" t="s">
        <v>285</v>
      </c>
      <c r="G1009" s="3" cm="1">
        <f t="array" ref="G1009">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009" s="3" t="str">
        <f>IF(ch_table[[#This Row],[Subject 1]]&lt;&gt;"House rose", "",SUMIF(ch_table[Day], ch_table[[#This Row],[Day]], ch_table[Duration]))</f>
        <v/>
      </c>
      <c r="I1009" s="40">
        <f>SUM(INDEX(ch_table[Duration],1):ch_table[[#This Row],[Duration]])</f>
        <v>25.099305555555613</v>
      </c>
      <c r="J1009" s="3">
        <v>0.79166666666666663</v>
      </c>
      <c r="K1009" s="3" t="str" cm="1">
        <f t="array" ref="K10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09" s="3" t="str">
        <f>IF(ch_table[[#This Row],[Subject 1]]&lt;&gt;"House rose", "",SUMIF(ch_table[Day], ch_table[[#This Row],[Day]], ch_table[AAT]))</f>
        <v/>
      </c>
      <c r="M1009" s="38">
        <f>SUM(INDEX(ch_table[AAT],1):ch_table[[#This Row],[AAT]])</f>
        <v>1.6152777777777778</v>
      </c>
    </row>
    <row r="1010" spans="1:13" x14ac:dyDescent="0.25">
      <c r="A1010" s="2">
        <v>76</v>
      </c>
      <c r="B1010" s="44">
        <v>44523</v>
      </c>
      <c r="C1010" s="3">
        <v>0.55347222222222225</v>
      </c>
      <c r="D1010" s="7" t="s">
        <v>53</v>
      </c>
      <c r="E1010" s="8" t="s">
        <v>285</v>
      </c>
      <c r="G1010" s="3" cm="1">
        <f t="array" ref="G1010">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010" s="3" t="str">
        <f>IF(ch_table[[#This Row],[Subject 1]]&lt;&gt;"House rose", "",SUMIF(ch_table[Day], ch_table[[#This Row],[Day]], ch_table[Duration]))</f>
        <v/>
      </c>
      <c r="I1010" s="40">
        <f>SUM(INDEX(ch_table[Duration],1):ch_table[[#This Row],[Duration]])</f>
        <v>25.111805555555613</v>
      </c>
      <c r="J1010" s="3">
        <v>0.79166666666666663</v>
      </c>
      <c r="K1010" s="3" t="str" cm="1">
        <f t="array" ref="K10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0" s="3" t="str">
        <f>IF(ch_table[[#This Row],[Subject 1]]&lt;&gt;"House rose", "",SUMIF(ch_table[Day], ch_table[[#This Row],[Day]], ch_table[AAT]))</f>
        <v/>
      </c>
      <c r="M1010" s="38">
        <f>SUM(INDEX(ch_table[AAT],1):ch_table[[#This Row],[AAT]])</f>
        <v>1.6152777777777778</v>
      </c>
    </row>
    <row r="1011" spans="1:13" x14ac:dyDescent="0.25">
      <c r="A1011" s="2">
        <v>76</v>
      </c>
      <c r="B1011" s="44">
        <v>44523</v>
      </c>
      <c r="C1011" s="3">
        <v>0.56597222222222221</v>
      </c>
      <c r="D1011" s="7" t="s">
        <v>92</v>
      </c>
      <c r="E1011" s="8" t="s">
        <v>616</v>
      </c>
      <c r="G1011" s="3" cm="1">
        <f t="array" ref="G101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11" s="3" t="str">
        <f>IF(ch_table[[#This Row],[Subject 1]]&lt;&gt;"House rose", "",SUMIF(ch_table[Day], ch_table[[#This Row],[Day]], ch_table[Duration]))</f>
        <v/>
      </c>
      <c r="I1011" s="40">
        <f>SUM(INDEX(ch_table[Duration],1):ch_table[[#This Row],[Duration]])</f>
        <v>25.113194444444503</v>
      </c>
      <c r="J1011" s="3">
        <v>0.79166666666666663</v>
      </c>
      <c r="K1011" s="3" t="str" cm="1">
        <f t="array" ref="K10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1" s="3" t="str">
        <f>IF(ch_table[[#This Row],[Subject 1]]&lt;&gt;"House rose", "",SUMIF(ch_table[Day], ch_table[[#This Row],[Day]], ch_table[AAT]))</f>
        <v/>
      </c>
      <c r="M1011" s="38">
        <f>SUM(INDEX(ch_table[AAT],1):ch_table[[#This Row],[AAT]])</f>
        <v>1.6152777777777778</v>
      </c>
    </row>
    <row r="1012" spans="1:13" x14ac:dyDescent="0.25">
      <c r="A1012" s="2">
        <v>76</v>
      </c>
      <c r="B1012" s="44">
        <v>44523</v>
      </c>
      <c r="C1012" s="3">
        <v>0.56736111111111109</v>
      </c>
      <c r="D1012" s="7" t="s">
        <v>230</v>
      </c>
      <c r="E1012" s="8" t="s">
        <v>617</v>
      </c>
      <c r="G1012" s="3" cm="1">
        <f t="array" ref="G101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012" s="3" t="str">
        <f>IF(ch_table[[#This Row],[Subject 1]]&lt;&gt;"House rose", "",SUMIF(ch_table[Day], ch_table[[#This Row],[Day]], ch_table[Duration]))</f>
        <v/>
      </c>
      <c r="I1012" s="40">
        <f>SUM(INDEX(ch_table[Duration],1):ch_table[[#This Row],[Duration]])</f>
        <v>25.120138888888945</v>
      </c>
      <c r="J1012" s="3">
        <v>0.79166666666666663</v>
      </c>
      <c r="K1012" s="3" t="str" cm="1">
        <f t="array" ref="K10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2" s="3" t="str">
        <f>IF(ch_table[[#This Row],[Subject 1]]&lt;&gt;"House rose", "",SUMIF(ch_table[Day], ch_table[[#This Row],[Day]], ch_table[AAT]))</f>
        <v/>
      </c>
      <c r="M1012" s="38">
        <f>SUM(INDEX(ch_table[AAT],1):ch_table[[#This Row],[AAT]])</f>
        <v>1.6152777777777778</v>
      </c>
    </row>
    <row r="1013" spans="1:13" x14ac:dyDescent="0.25">
      <c r="A1013" s="2">
        <v>76</v>
      </c>
      <c r="B1013" s="44">
        <v>44523</v>
      </c>
      <c r="C1013" s="3">
        <v>0.57430555555555551</v>
      </c>
      <c r="D1013" s="7" t="s">
        <v>85</v>
      </c>
      <c r="E1013" s="8" t="s">
        <v>618</v>
      </c>
      <c r="G1013" s="3" cm="1">
        <f t="array" ref="G1013">IF(MIN(ROW(ch_table[[Day]:[AAT session total (cum.)]]))+ROWS(ch_table[[Day]:[AAT session total (cum.)]])-1=ROW(),"",IF(ch_table[[#This Row],[Subject 1]]="House rose","", IF(INDEX(ch_table[[#All],[Time]],ROW()+1)="","",(IF(INDEX(ch_table[[#All],[Time]],ROW()+1)&lt;ch_table[[#This Row],[Time]],INDEX(ch_table[[#All],[Time]],ROW()+1)+1,INDEX(ch_table[[#All],[Time]],ROW()+1))-ch_table[[#This Row],[Time]]))))</f>
        <v>0.15694444444444455</v>
      </c>
      <c r="H1013" s="3" t="str">
        <f>IF(ch_table[[#This Row],[Subject 1]]&lt;&gt;"House rose", "",SUMIF(ch_table[Day], ch_table[[#This Row],[Day]], ch_table[Duration]))</f>
        <v/>
      </c>
      <c r="I1013" s="40">
        <f>SUM(INDEX(ch_table[Duration],1):ch_table[[#This Row],[Duration]])</f>
        <v>25.27708333333339</v>
      </c>
      <c r="J1013" s="3">
        <v>0.79166666666666663</v>
      </c>
      <c r="K1013" s="3" t="str" cm="1">
        <f t="array" ref="K10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3" s="3" t="str">
        <f>IF(ch_table[[#This Row],[Subject 1]]&lt;&gt;"House rose", "",SUMIF(ch_table[Day], ch_table[[#This Row],[Day]], ch_table[AAT]))</f>
        <v/>
      </c>
      <c r="M1013" s="38">
        <f>SUM(INDEX(ch_table[AAT],1):ch_table[[#This Row],[AAT]])</f>
        <v>1.6152777777777778</v>
      </c>
    </row>
    <row r="1014" spans="1:13" ht="30" x14ac:dyDescent="0.25">
      <c r="A1014" s="2">
        <v>76</v>
      </c>
      <c r="B1014" s="44">
        <v>44523</v>
      </c>
      <c r="C1014" s="3">
        <v>0.73125000000000007</v>
      </c>
      <c r="D1014" s="7" t="s">
        <v>133</v>
      </c>
      <c r="E1014" s="8" t="s">
        <v>619</v>
      </c>
      <c r="F1014" s="8" t="s">
        <v>15</v>
      </c>
      <c r="G1014" s="3" cm="1">
        <f t="array" ref="G101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014" s="3" t="str">
        <f>IF(ch_table[[#This Row],[Subject 1]]&lt;&gt;"House rose", "",SUMIF(ch_table[Day], ch_table[[#This Row],[Day]], ch_table[Duration]))</f>
        <v/>
      </c>
      <c r="I1014" s="40">
        <f>SUM(INDEX(ch_table[Duration],1):ch_table[[#This Row],[Duration]])</f>
        <v>25.277777777777835</v>
      </c>
      <c r="J1014" s="3">
        <v>0.79166666666666663</v>
      </c>
      <c r="K1014" s="3" t="str" cm="1">
        <f t="array" ref="K10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4" s="3" t="str">
        <f>IF(ch_table[[#This Row],[Subject 1]]&lt;&gt;"House rose", "",SUMIF(ch_table[Day], ch_table[[#This Row],[Day]], ch_table[AAT]))</f>
        <v/>
      </c>
      <c r="M1014" s="38">
        <f>SUM(INDEX(ch_table[AAT],1):ch_table[[#This Row],[AAT]])</f>
        <v>1.6152777777777778</v>
      </c>
    </row>
    <row r="1015" spans="1:13" x14ac:dyDescent="0.25">
      <c r="A1015" s="2">
        <v>76</v>
      </c>
      <c r="B1015" s="44">
        <v>44523</v>
      </c>
      <c r="C1015" s="3">
        <v>0.7319444444444444</v>
      </c>
      <c r="D1015" s="7" t="s">
        <v>85</v>
      </c>
      <c r="E1015" s="8" t="s">
        <v>620</v>
      </c>
      <c r="F1015" s="8" t="s">
        <v>60</v>
      </c>
      <c r="G1015" s="3" cm="1">
        <f t="array" ref="G1015">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1015" s="3" t="str">
        <f>IF(ch_table[[#This Row],[Subject 1]]&lt;&gt;"House rose", "",SUMIF(ch_table[Day], ch_table[[#This Row],[Day]], ch_table[Duration]))</f>
        <v/>
      </c>
      <c r="I1015" s="40">
        <f>SUM(INDEX(ch_table[Duration],1):ch_table[[#This Row],[Duration]])</f>
        <v>25.333333333333393</v>
      </c>
      <c r="J1015" s="3">
        <v>0.79166666666666663</v>
      </c>
      <c r="K1015" s="3" t="str" cm="1">
        <f t="array" ref="K10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5" s="3" t="str">
        <f>IF(ch_table[[#This Row],[Subject 1]]&lt;&gt;"House rose", "",SUMIF(ch_table[Day], ch_table[[#This Row],[Day]], ch_table[AAT]))</f>
        <v/>
      </c>
      <c r="M1015" s="38">
        <f>SUM(INDEX(ch_table[AAT],1):ch_table[[#This Row],[AAT]])</f>
        <v>1.6152777777777778</v>
      </c>
    </row>
    <row r="1016" spans="1:13" x14ac:dyDescent="0.25">
      <c r="A1016" s="2">
        <v>76</v>
      </c>
      <c r="B1016" s="44">
        <v>44523</v>
      </c>
      <c r="C1016" s="3">
        <v>0.78749999999999998</v>
      </c>
      <c r="D1016" s="7" t="s">
        <v>259</v>
      </c>
      <c r="E1016" s="8" t="s">
        <v>614</v>
      </c>
      <c r="F1016" s="8" t="s">
        <v>60</v>
      </c>
      <c r="G1016" s="3" cm="1">
        <f t="array" ref="G1016">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016" s="3" t="str">
        <f>IF(ch_table[[#This Row],[Subject 1]]&lt;&gt;"House rose", "",SUMIF(ch_table[Day], ch_table[[#This Row],[Day]], ch_table[Duration]))</f>
        <v/>
      </c>
      <c r="I1016" s="40">
        <f>SUM(INDEX(ch_table[Duration],1):ch_table[[#This Row],[Duration]])</f>
        <v>25.344444444444505</v>
      </c>
      <c r="J1016" s="3">
        <v>0.79166666666666663</v>
      </c>
      <c r="K1016" s="3" cm="1">
        <f t="array" ref="K10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6.9444444444445308E-3</v>
      </c>
      <c r="L1016" s="3" t="str">
        <f>IF(ch_table[[#This Row],[Subject 1]]&lt;&gt;"House rose", "",SUMIF(ch_table[Day], ch_table[[#This Row],[Day]], ch_table[AAT]))</f>
        <v/>
      </c>
      <c r="M1016" s="38">
        <f>SUM(INDEX(ch_table[AAT],1):ch_table[[#This Row],[AAT]])</f>
        <v>1.6222222222222222</v>
      </c>
    </row>
    <row r="1017" spans="1:13" x14ac:dyDescent="0.25">
      <c r="A1017" s="2">
        <v>76</v>
      </c>
      <c r="B1017" s="44">
        <v>44523</v>
      </c>
      <c r="C1017" s="3">
        <v>0.79861111111111116</v>
      </c>
      <c r="D1017" s="7" t="s">
        <v>61</v>
      </c>
      <c r="E1017" s="8" t="s">
        <v>621</v>
      </c>
      <c r="G1017" s="3" cm="1">
        <f t="array" ref="G101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17" s="3" t="str">
        <f>IF(ch_table[[#This Row],[Subject 1]]&lt;&gt;"House rose", "",SUMIF(ch_table[Day], ch_table[[#This Row],[Day]], ch_table[Duration]))</f>
        <v/>
      </c>
      <c r="I1017" s="40">
        <f>SUM(INDEX(ch_table[Duration],1):ch_table[[#This Row],[Duration]])</f>
        <v>25.34513888888895</v>
      </c>
      <c r="J1017" s="3">
        <v>0.79166666666666663</v>
      </c>
      <c r="K1017" s="3" cm="1">
        <f t="array" ref="K10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017" s="3" t="str">
        <f>IF(ch_table[[#This Row],[Subject 1]]&lt;&gt;"House rose", "",SUMIF(ch_table[Day], ch_table[[#This Row],[Day]], ch_table[AAT]))</f>
        <v/>
      </c>
      <c r="M1017" s="38">
        <f>SUM(INDEX(ch_table[AAT],1):ch_table[[#This Row],[AAT]])</f>
        <v>1.6229166666666668</v>
      </c>
    </row>
    <row r="1018" spans="1:13" x14ac:dyDescent="0.25">
      <c r="A1018" s="2">
        <v>76</v>
      </c>
      <c r="B1018" s="44">
        <v>44523</v>
      </c>
      <c r="C1018" s="3">
        <v>0.7993055555555556</v>
      </c>
      <c r="D1018" s="7" t="s">
        <v>21</v>
      </c>
      <c r="E1018" s="8" t="s">
        <v>622</v>
      </c>
      <c r="G1018" s="3" cm="1">
        <f t="array" ref="G1018">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018" s="3" t="str">
        <f>IF(ch_table[[#This Row],[Subject 1]]&lt;&gt;"House rose", "",SUMIF(ch_table[Day], ch_table[[#This Row],[Day]], ch_table[Duration]))</f>
        <v/>
      </c>
      <c r="I1018" s="40">
        <f>SUM(INDEX(ch_table[Duration],1):ch_table[[#This Row],[Duration]])</f>
        <v>25.365277777777841</v>
      </c>
      <c r="J1018" s="3">
        <v>0.79166666666666663</v>
      </c>
      <c r="K1018" s="3" cm="1">
        <f t="array" ref="K10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018" s="3" t="str">
        <f>IF(ch_table[[#This Row],[Subject 1]]&lt;&gt;"House rose", "",SUMIF(ch_table[Day], ch_table[[#This Row],[Day]], ch_table[AAT]))</f>
        <v/>
      </c>
      <c r="M1018" s="38">
        <f>SUM(INDEX(ch_table[AAT],1):ch_table[[#This Row],[AAT]])</f>
        <v>1.6430555555555557</v>
      </c>
    </row>
    <row r="1019" spans="1:13" x14ac:dyDescent="0.25">
      <c r="A1019" s="2">
        <v>76</v>
      </c>
      <c r="B1019" s="44">
        <v>44523</v>
      </c>
      <c r="C1019" s="3">
        <v>0.81944444444444453</v>
      </c>
      <c r="D1019" s="7" t="s">
        <v>23</v>
      </c>
      <c r="G1019" s="3" t="str" cm="1">
        <f t="array" ref="G1019">IF(MIN(ROW(ch_table[[Day]:[AAT session total (cum.)]]))+ROWS(ch_table[[Day]:[AAT session total (cum.)]])-1=ROW(),"",IF(ch_table[[#This Row],[Subject 1]]="House rose","", IF(INDEX(ch_table[[#All],[Time]],ROW()+1)="","",(IF(INDEX(ch_table[[#All],[Time]],ROW()+1)&lt;ch_table[[#This Row],[Time]],INDEX(ch_table[[#All],[Time]],ROW()+1)+1,INDEX(ch_table[[#All],[Time]],ROW()+1))-ch_table[[#This Row],[Time]]))))</f>
        <v/>
      </c>
      <c r="H1019" s="3">
        <f>IF(ch_table[[#This Row],[Subject 1]]&lt;&gt;"House rose", "",SUMIF(ch_table[Day], ch_table[[#This Row],[Day]], ch_table[Duration]))</f>
        <v>0.29861111111111116</v>
      </c>
      <c r="I1019" s="40">
        <f>SUM(INDEX(ch_table[Duration],1):ch_table[[#This Row],[Duration]])</f>
        <v>25.365277777777841</v>
      </c>
      <c r="J1019" s="3">
        <v>0.79166666666666663</v>
      </c>
      <c r="K1019" s="3" t="str" cm="1">
        <f t="array" ref="K10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19" s="3">
        <f>IF(ch_table[[#This Row],[Subject 1]]&lt;&gt;"House rose", "",SUMIF(ch_table[Day], ch_table[[#This Row],[Day]], ch_table[AAT]))</f>
        <v>2.7777777777777901E-2</v>
      </c>
      <c r="M1019" s="38">
        <f>SUM(INDEX(ch_table[AAT],1):ch_table[[#This Row],[AAT]])</f>
        <v>1.6430555555555557</v>
      </c>
    </row>
    <row r="1020" spans="1:13" x14ac:dyDescent="0.25">
      <c r="A1020" s="2">
        <v>77</v>
      </c>
      <c r="B1020" s="44">
        <v>44524</v>
      </c>
      <c r="C1020" s="3">
        <v>0.47916666666666669</v>
      </c>
      <c r="D1020" s="7" t="s">
        <v>24</v>
      </c>
      <c r="G1020" s="3" cm="1">
        <f t="array" ref="G102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20" s="3" t="str">
        <f>IF(ch_table[[#This Row],[Subject 1]]&lt;&gt;"House rose", "",SUMIF(ch_table[Day], ch_table[[#This Row],[Day]], ch_table[Duration]))</f>
        <v/>
      </c>
      <c r="I1020" s="40">
        <f>SUM(INDEX(ch_table[Duration],1):ch_table[[#This Row],[Duration]])</f>
        <v>25.367361111111176</v>
      </c>
      <c r="J1020" s="3" cm="1">
        <f t="array" ref="J10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0" s="3" t="str" cm="1">
        <f t="array" ref="K10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0" s="3" t="str">
        <f>IF(ch_table[[#This Row],[Subject 1]]&lt;&gt;"House rose", "",SUMIF(ch_table[Day], ch_table[[#This Row],[Day]], ch_table[AAT]))</f>
        <v/>
      </c>
      <c r="M1020" s="38">
        <f>SUM(INDEX(ch_table[AAT],1):ch_table[[#This Row],[AAT]])</f>
        <v>1.6430555555555557</v>
      </c>
    </row>
    <row r="1021" spans="1:13" ht="30" x14ac:dyDescent="0.25">
      <c r="A1021" s="2">
        <v>77</v>
      </c>
      <c r="B1021" s="44">
        <v>44524</v>
      </c>
      <c r="C1021" s="3">
        <v>0.48125000000000001</v>
      </c>
      <c r="D1021" s="7" t="s">
        <v>17</v>
      </c>
      <c r="E1021" s="8" t="s">
        <v>623</v>
      </c>
      <c r="F1021" s="8" t="s">
        <v>15</v>
      </c>
      <c r="G1021" s="3" cm="1">
        <f t="array" ref="G102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21" s="3" t="str">
        <f>IF(ch_table[[#This Row],[Subject 1]]&lt;&gt;"House rose", "",SUMIF(ch_table[Day], ch_table[[#This Row],[Day]], ch_table[Duration]))</f>
        <v/>
      </c>
      <c r="I1021" s="40">
        <f>SUM(INDEX(ch_table[Duration],1):ch_table[[#This Row],[Duration]])</f>
        <v>25.368750000000066</v>
      </c>
      <c r="J1021" s="3" cm="1">
        <f t="array" ref="J10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1" s="3" t="str" cm="1">
        <f t="array" ref="K10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1" s="3" t="str">
        <f>IF(ch_table[[#This Row],[Subject 1]]&lt;&gt;"House rose", "",SUMIF(ch_table[Day], ch_table[[#This Row],[Day]], ch_table[AAT]))</f>
        <v/>
      </c>
      <c r="M1021" s="38">
        <f>SUM(INDEX(ch_table[AAT],1):ch_table[[#This Row],[AAT]])</f>
        <v>1.6430555555555557</v>
      </c>
    </row>
    <row r="1022" spans="1:13" x14ac:dyDescent="0.25">
      <c r="A1022" s="2">
        <v>77</v>
      </c>
      <c r="B1022" s="44">
        <v>44524</v>
      </c>
      <c r="C1022" s="3">
        <v>0.4826388888888889</v>
      </c>
      <c r="D1022" s="7" t="s">
        <v>44</v>
      </c>
      <c r="E1022" s="8" t="s">
        <v>96</v>
      </c>
      <c r="G1022" s="3" cm="1">
        <f t="array" ref="G1022">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1022" s="3" t="str">
        <f>IF(ch_table[[#This Row],[Subject 1]]&lt;&gt;"House rose", "",SUMIF(ch_table[Day], ch_table[[#This Row],[Day]], ch_table[Duration]))</f>
        <v/>
      </c>
      <c r="I1022" s="40">
        <f>SUM(INDEX(ch_table[Duration],1):ch_table[[#This Row],[Duration]])</f>
        <v>25.386111111111177</v>
      </c>
      <c r="J1022" s="3" cm="1">
        <f t="array" ref="J10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2" s="3" t="str" cm="1">
        <f t="array" ref="K10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2" s="3" t="str">
        <f>IF(ch_table[[#This Row],[Subject 1]]&lt;&gt;"House rose", "",SUMIF(ch_table[Day], ch_table[[#This Row],[Day]], ch_table[AAT]))</f>
        <v/>
      </c>
      <c r="M1022" s="38">
        <f>SUM(INDEX(ch_table[AAT],1):ch_table[[#This Row],[AAT]])</f>
        <v>1.6430555555555557</v>
      </c>
    </row>
    <row r="1023" spans="1:13" x14ac:dyDescent="0.25">
      <c r="A1023" s="2">
        <v>77</v>
      </c>
      <c r="B1023" s="44">
        <v>44524</v>
      </c>
      <c r="C1023" s="3">
        <v>0.5</v>
      </c>
      <c r="D1023" s="7" t="s">
        <v>44</v>
      </c>
      <c r="E1023" s="8" t="s">
        <v>448</v>
      </c>
      <c r="G1023" s="3" cm="1">
        <f t="array" ref="G1023">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023" s="3" t="str">
        <f>IF(ch_table[[#This Row],[Subject 1]]&lt;&gt;"House rose", "",SUMIF(ch_table[Day], ch_table[[#This Row],[Day]], ch_table[Duration]))</f>
        <v/>
      </c>
      <c r="I1023" s="40">
        <f>SUM(INDEX(ch_table[Duration],1):ch_table[[#This Row],[Duration]])</f>
        <v>25.41319444444451</v>
      </c>
      <c r="J1023" s="3" cm="1">
        <f t="array" ref="J10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3" s="3" t="str" cm="1">
        <f t="array" ref="K10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3" s="3" t="str">
        <f>IF(ch_table[[#This Row],[Subject 1]]&lt;&gt;"House rose", "",SUMIF(ch_table[Day], ch_table[[#This Row],[Day]], ch_table[AAT]))</f>
        <v/>
      </c>
      <c r="M1023" s="38">
        <f>SUM(INDEX(ch_table[AAT],1):ch_table[[#This Row],[AAT]])</f>
        <v>1.6430555555555557</v>
      </c>
    </row>
    <row r="1024" spans="1:13" ht="45" x14ac:dyDescent="0.25">
      <c r="A1024" s="2">
        <v>77</v>
      </c>
      <c r="B1024" s="44">
        <v>44524</v>
      </c>
      <c r="C1024" s="3">
        <v>0.52708333333333335</v>
      </c>
      <c r="D1024" s="7" t="s">
        <v>27</v>
      </c>
      <c r="E1024" s="8" t="s">
        <v>624</v>
      </c>
      <c r="G1024" s="3" cm="1">
        <f t="array" ref="G1024">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024" s="3" t="str">
        <f>IF(ch_table[[#This Row],[Subject 1]]&lt;&gt;"House rose", "",SUMIF(ch_table[Day], ch_table[[#This Row],[Day]], ch_table[Duration]))</f>
        <v/>
      </c>
      <c r="I1024" s="40">
        <f>SUM(INDEX(ch_table[Duration],1):ch_table[[#This Row],[Duration]])</f>
        <v>25.431250000000066</v>
      </c>
      <c r="J1024" s="3" cm="1">
        <f t="array" ref="J10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4" s="3" t="str" cm="1">
        <f t="array" ref="K10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4" s="3" t="str">
        <f>IF(ch_table[[#This Row],[Subject 1]]&lt;&gt;"House rose", "",SUMIF(ch_table[Day], ch_table[[#This Row],[Day]], ch_table[AAT]))</f>
        <v/>
      </c>
      <c r="M1024" s="38">
        <f>SUM(INDEX(ch_table[AAT],1):ch_table[[#This Row],[AAT]])</f>
        <v>1.6430555555555557</v>
      </c>
    </row>
    <row r="1025" spans="1:13" ht="45" x14ac:dyDescent="0.25">
      <c r="A1025" s="2">
        <v>77</v>
      </c>
      <c r="B1025" s="44">
        <v>44524</v>
      </c>
      <c r="C1025" s="3">
        <v>0.54513888888888895</v>
      </c>
      <c r="D1025" s="7" t="s">
        <v>27</v>
      </c>
      <c r="E1025" s="8" t="s">
        <v>625</v>
      </c>
      <c r="G1025" s="3" cm="1">
        <f t="array" ref="G1025">IF(MIN(ROW(ch_table[[Day]:[AAT session total (cum.)]]))+ROWS(ch_table[[Day]:[AAT session total (cum.)]])-1=ROW(),"",IF(ch_table[[#This Row],[Subject 1]]="House rose","", IF(INDEX(ch_table[[#All],[Time]],ROW()+1)="","",(IF(INDEX(ch_table[[#All],[Time]],ROW()+1)&lt;ch_table[[#This Row],[Time]],INDEX(ch_table[[#All],[Time]],ROW()+1)+1,INDEX(ch_table[[#All],[Time]],ROW()+1))-ch_table[[#This Row],[Time]]))))</f>
        <v>3.125E-2</v>
      </c>
      <c r="H1025" s="3" t="str">
        <f>IF(ch_table[[#This Row],[Subject 1]]&lt;&gt;"House rose", "",SUMIF(ch_table[Day], ch_table[[#This Row],[Day]], ch_table[Duration]))</f>
        <v/>
      </c>
      <c r="I1025" s="40">
        <f>SUM(INDEX(ch_table[Duration],1):ch_table[[#This Row],[Duration]])</f>
        <v>25.462500000000066</v>
      </c>
      <c r="J1025" s="3" cm="1">
        <f t="array" ref="J10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5" s="3" t="str" cm="1">
        <f t="array" ref="K10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5" s="3" t="str">
        <f>IF(ch_table[[#This Row],[Subject 1]]&lt;&gt;"House rose", "",SUMIF(ch_table[Day], ch_table[[#This Row],[Day]], ch_table[AAT]))</f>
        <v/>
      </c>
      <c r="M1025" s="38">
        <f>SUM(INDEX(ch_table[AAT],1):ch_table[[#This Row],[AAT]])</f>
        <v>1.6430555555555557</v>
      </c>
    </row>
    <row r="1026" spans="1:13" x14ac:dyDescent="0.25">
      <c r="A1026" s="2">
        <v>77</v>
      </c>
      <c r="B1026" s="44">
        <v>44524</v>
      </c>
      <c r="C1026" s="3">
        <v>0.57638888888888895</v>
      </c>
      <c r="D1026" s="7" t="s">
        <v>92</v>
      </c>
      <c r="E1026" s="8" t="s">
        <v>626</v>
      </c>
      <c r="G1026" s="3" cm="1">
        <f t="array" ref="G1026">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026" s="3" t="str">
        <f>IF(ch_table[[#This Row],[Subject 1]]&lt;&gt;"House rose", "",SUMIF(ch_table[Day], ch_table[[#This Row],[Day]], ch_table[Duration]))</f>
        <v/>
      </c>
      <c r="I1026" s="40">
        <f>SUM(INDEX(ch_table[Duration],1):ch_table[[#This Row],[Duration]])</f>
        <v>25.466666666666733</v>
      </c>
      <c r="J1026" s="3" cm="1">
        <f t="array" ref="J10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6" s="3" t="str" cm="1">
        <f t="array" ref="K10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6" s="3" t="str">
        <f>IF(ch_table[[#This Row],[Subject 1]]&lt;&gt;"House rose", "",SUMIF(ch_table[Day], ch_table[[#This Row],[Day]], ch_table[AAT]))</f>
        <v/>
      </c>
      <c r="M1026" s="38">
        <f>SUM(INDEX(ch_table[AAT],1):ch_table[[#This Row],[AAT]])</f>
        <v>1.6430555555555557</v>
      </c>
    </row>
    <row r="1027" spans="1:13" x14ac:dyDescent="0.25">
      <c r="A1027" s="2">
        <v>77</v>
      </c>
      <c r="B1027" s="44">
        <v>44524</v>
      </c>
      <c r="C1027" s="3">
        <v>0.5805555555555556</v>
      </c>
      <c r="D1027" s="7" t="s">
        <v>92</v>
      </c>
      <c r="E1027" s="8" t="s">
        <v>627</v>
      </c>
      <c r="G1027" s="3" cm="1">
        <f t="array" ref="G102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27" s="3" t="str">
        <f>IF(ch_table[[#This Row],[Subject 1]]&lt;&gt;"House rose", "",SUMIF(ch_table[Day], ch_table[[#This Row],[Day]], ch_table[Duration]))</f>
        <v/>
      </c>
      <c r="I1027" s="40">
        <f>SUM(INDEX(ch_table[Duration],1):ch_table[[#This Row],[Duration]])</f>
        <v>25.468055555555623</v>
      </c>
      <c r="J1027" s="3" cm="1">
        <f t="array" ref="J10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7" s="3" t="str" cm="1">
        <f t="array" ref="K10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7" s="3" t="str">
        <f>IF(ch_table[[#This Row],[Subject 1]]&lt;&gt;"House rose", "",SUMIF(ch_table[Day], ch_table[[#This Row],[Day]], ch_table[AAT]))</f>
        <v/>
      </c>
      <c r="M1027" s="38">
        <f>SUM(INDEX(ch_table[AAT],1):ch_table[[#This Row],[AAT]])</f>
        <v>1.6430555555555557</v>
      </c>
    </row>
    <row r="1028" spans="1:13" x14ac:dyDescent="0.25">
      <c r="A1028" s="2">
        <v>77</v>
      </c>
      <c r="B1028" s="44">
        <v>44524</v>
      </c>
      <c r="C1028" s="3">
        <v>0.58194444444444449</v>
      </c>
      <c r="D1028" s="7" t="s">
        <v>92</v>
      </c>
      <c r="E1028" s="8" t="s">
        <v>628</v>
      </c>
      <c r="G1028" s="3" cm="1">
        <f t="array" ref="G102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28" s="3" t="str">
        <f>IF(ch_table[[#This Row],[Subject 1]]&lt;&gt;"House rose", "",SUMIF(ch_table[Day], ch_table[[#This Row],[Day]], ch_table[Duration]))</f>
        <v/>
      </c>
      <c r="I1028" s="40">
        <f>SUM(INDEX(ch_table[Duration],1):ch_table[[#This Row],[Duration]])</f>
        <v>25.469444444444512</v>
      </c>
      <c r="J1028" s="3" cm="1">
        <f t="array" ref="J10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8" s="3" t="str" cm="1">
        <f t="array" ref="K10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8" s="3" t="str">
        <f>IF(ch_table[[#This Row],[Subject 1]]&lt;&gt;"House rose", "",SUMIF(ch_table[Day], ch_table[[#This Row],[Day]], ch_table[AAT]))</f>
        <v/>
      </c>
      <c r="M1028" s="38">
        <f>SUM(INDEX(ch_table[AAT],1):ch_table[[#This Row],[AAT]])</f>
        <v>1.6430555555555557</v>
      </c>
    </row>
    <row r="1029" spans="1:13" x14ac:dyDescent="0.25">
      <c r="A1029" s="2">
        <v>77</v>
      </c>
      <c r="B1029" s="44">
        <v>44524</v>
      </c>
      <c r="C1029" s="3">
        <v>0.58333333333333337</v>
      </c>
      <c r="D1029" s="7" t="s">
        <v>92</v>
      </c>
      <c r="E1029" s="8" t="s">
        <v>629</v>
      </c>
      <c r="G1029" s="3" cm="1">
        <f t="array" ref="G102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29" s="3" t="str">
        <f>IF(ch_table[[#This Row],[Subject 1]]&lt;&gt;"House rose", "",SUMIF(ch_table[Day], ch_table[[#This Row],[Day]], ch_table[Duration]))</f>
        <v/>
      </c>
      <c r="I1029" s="40">
        <f>SUM(INDEX(ch_table[Duration],1):ch_table[[#This Row],[Duration]])</f>
        <v>25.472222222222289</v>
      </c>
      <c r="J1029" s="3" cm="1">
        <f t="array" ref="J10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29" s="3" t="str" cm="1">
        <f t="array" ref="K10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29" s="3" t="str">
        <f>IF(ch_table[[#This Row],[Subject 1]]&lt;&gt;"House rose", "",SUMIF(ch_table[Day], ch_table[[#This Row],[Day]], ch_table[AAT]))</f>
        <v/>
      </c>
      <c r="M1029" s="38">
        <f>SUM(INDEX(ch_table[AAT],1):ch_table[[#This Row],[AAT]])</f>
        <v>1.6430555555555557</v>
      </c>
    </row>
    <row r="1030" spans="1:13" ht="30" x14ac:dyDescent="0.25">
      <c r="A1030" s="2">
        <v>77</v>
      </c>
      <c r="B1030" s="44">
        <v>44524</v>
      </c>
      <c r="C1030" s="3">
        <v>0.58611111111111114</v>
      </c>
      <c r="D1030" s="7" t="s">
        <v>230</v>
      </c>
      <c r="E1030" s="8" t="s">
        <v>630</v>
      </c>
      <c r="G1030" s="3" cm="1">
        <f t="array" ref="G1030">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030" s="3" t="str">
        <f>IF(ch_table[[#This Row],[Subject 1]]&lt;&gt;"House rose", "",SUMIF(ch_table[Day], ch_table[[#This Row],[Day]], ch_table[Duration]))</f>
        <v/>
      </c>
      <c r="I1030" s="40">
        <f>SUM(INDEX(ch_table[Duration],1):ch_table[[#This Row],[Duration]])</f>
        <v>25.480555555555622</v>
      </c>
      <c r="J1030" s="3" cm="1">
        <f t="array" ref="J10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0" s="3" t="str" cm="1">
        <f t="array" ref="K10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0" s="3" t="str">
        <f>IF(ch_table[[#This Row],[Subject 1]]&lt;&gt;"House rose", "",SUMIF(ch_table[Day], ch_table[[#This Row],[Day]], ch_table[AAT]))</f>
        <v/>
      </c>
      <c r="M1030" s="38">
        <f>SUM(INDEX(ch_table[AAT],1):ch_table[[#This Row],[AAT]])</f>
        <v>1.6430555555555557</v>
      </c>
    </row>
    <row r="1031" spans="1:13" x14ac:dyDescent="0.25">
      <c r="A1031" s="2">
        <v>77</v>
      </c>
      <c r="B1031" s="44">
        <v>44524</v>
      </c>
      <c r="C1031" s="3">
        <v>0.59444444444444444</v>
      </c>
      <c r="D1031" s="7" t="s">
        <v>123</v>
      </c>
      <c r="E1031" s="8" t="s">
        <v>631</v>
      </c>
      <c r="F1031" s="8" t="s">
        <v>159</v>
      </c>
      <c r="G1031" s="3" cm="1">
        <f t="array" ref="G1031">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1031" s="3" t="str">
        <f>IF(ch_table[[#This Row],[Subject 1]]&lt;&gt;"House rose", "",SUMIF(ch_table[Day], ch_table[[#This Row],[Day]], ch_table[Duration]))</f>
        <v/>
      </c>
      <c r="I1031" s="40">
        <f>SUM(INDEX(ch_table[Duration],1):ch_table[[#This Row],[Duration]])</f>
        <v>25.527083333333401</v>
      </c>
      <c r="J1031" s="3" cm="1">
        <f t="array" ref="J10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1" s="3" t="str" cm="1">
        <f t="array" ref="K10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1" s="3" t="str">
        <f>IF(ch_table[[#This Row],[Subject 1]]&lt;&gt;"House rose", "",SUMIF(ch_table[Day], ch_table[[#This Row],[Day]], ch_table[AAT]))</f>
        <v/>
      </c>
      <c r="M1031" s="38">
        <f>SUM(INDEX(ch_table[AAT],1):ch_table[[#This Row],[AAT]])</f>
        <v>1.6430555555555557</v>
      </c>
    </row>
    <row r="1032" spans="1:13" x14ac:dyDescent="0.25">
      <c r="A1032" s="2">
        <v>77</v>
      </c>
      <c r="B1032" s="44">
        <v>44524</v>
      </c>
      <c r="C1032" s="3">
        <v>0.64097222222222217</v>
      </c>
      <c r="D1032" s="7" t="s">
        <v>551</v>
      </c>
      <c r="E1032" s="8" t="s">
        <v>291</v>
      </c>
      <c r="G1032" s="3" cm="1">
        <f t="array" ref="G1032">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032" s="3" t="str">
        <f>IF(ch_table[[#This Row],[Subject 1]]&lt;&gt;"House rose", "",SUMIF(ch_table[Day], ch_table[[#This Row],[Day]], ch_table[Duration]))</f>
        <v/>
      </c>
      <c r="I1032" s="40">
        <f>SUM(INDEX(ch_table[Duration],1):ch_table[[#This Row],[Duration]])</f>
        <v>25.55347222222229</v>
      </c>
      <c r="J1032" s="3" cm="1">
        <f t="array" ref="J10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2" s="3" t="str" cm="1">
        <f t="array" ref="K10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2" s="3" t="str">
        <f>IF(ch_table[[#This Row],[Subject 1]]&lt;&gt;"House rose", "",SUMIF(ch_table[Day], ch_table[[#This Row],[Day]], ch_table[AAT]))</f>
        <v/>
      </c>
      <c r="M1032" s="38">
        <f>SUM(INDEX(ch_table[AAT],1):ch_table[[#This Row],[AAT]])</f>
        <v>1.6430555555555557</v>
      </c>
    </row>
    <row r="1033" spans="1:13" ht="30" x14ac:dyDescent="0.25">
      <c r="A1033" s="2">
        <v>77</v>
      </c>
      <c r="B1033" s="44">
        <v>44524</v>
      </c>
      <c r="C1033" s="3">
        <v>0.66736111111111107</v>
      </c>
      <c r="D1033" s="7" t="s">
        <v>133</v>
      </c>
      <c r="E1033" s="8" t="s">
        <v>632</v>
      </c>
      <c r="F1033" s="8" t="s">
        <v>15</v>
      </c>
      <c r="G1033" s="3" cm="1">
        <f t="array" ref="G1033">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033" s="3" t="str">
        <f>IF(ch_table[[#This Row],[Subject 1]]&lt;&gt;"House rose", "",SUMIF(ch_table[Day], ch_table[[#This Row],[Day]], ch_table[Duration]))</f>
        <v/>
      </c>
      <c r="I1033" s="40">
        <f>SUM(INDEX(ch_table[Duration],1):ch_table[[#This Row],[Duration]])</f>
        <v>25.554166666666735</v>
      </c>
      <c r="J1033" s="3" cm="1">
        <f t="array" ref="J10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3" s="3" t="str" cm="1">
        <f t="array" ref="K10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3" s="3" t="str">
        <f>IF(ch_table[[#This Row],[Subject 1]]&lt;&gt;"House rose", "",SUMIF(ch_table[Day], ch_table[[#This Row],[Day]], ch_table[AAT]))</f>
        <v/>
      </c>
      <c r="M1033" s="38">
        <f>SUM(INDEX(ch_table[AAT],1):ch_table[[#This Row],[AAT]])</f>
        <v>1.6430555555555557</v>
      </c>
    </row>
    <row r="1034" spans="1:13" x14ac:dyDescent="0.25">
      <c r="A1034" s="2">
        <v>77</v>
      </c>
      <c r="B1034" s="44">
        <v>44524</v>
      </c>
      <c r="C1034" s="3">
        <v>0.66805555555555562</v>
      </c>
      <c r="D1034" s="7" t="s">
        <v>551</v>
      </c>
      <c r="E1034" s="8" t="s">
        <v>633</v>
      </c>
      <c r="G1034" s="3" cm="1">
        <f t="array" ref="G1034">IF(MIN(ROW(ch_table[[Day]:[AAT session total (cum.)]]))+ROWS(ch_table[[Day]:[AAT session total (cum.)]])-1=ROW(),"",IF(ch_table[[#This Row],[Subject 1]]="House rose","", IF(INDEX(ch_table[[#All],[Time]],ROW()+1)="","",(IF(INDEX(ch_table[[#All],[Time]],ROW()+1)&lt;ch_table[[#This Row],[Time]],INDEX(ch_table[[#All],[Time]],ROW()+1)+1,INDEX(ch_table[[#All],[Time]],ROW()+1))-ch_table[[#This Row],[Time]]))))</f>
        <v>3.3333333333333215E-2</v>
      </c>
      <c r="H1034" s="3" t="str">
        <f>IF(ch_table[[#This Row],[Subject 1]]&lt;&gt;"House rose", "",SUMIF(ch_table[Day], ch_table[[#This Row],[Day]], ch_table[Duration]))</f>
        <v/>
      </c>
      <c r="I1034" s="40">
        <f>SUM(INDEX(ch_table[Duration],1):ch_table[[#This Row],[Duration]])</f>
        <v>25.58750000000007</v>
      </c>
      <c r="J1034" s="3" cm="1">
        <f t="array" ref="J10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4" s="3" t="str" cm="1">
        <f t="array" ref="K10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4" s="3" t="str">
        <f>IF(ch_table[[#This Row],[Subject 1]]&lt;&gt;"House rose", "",SUMIF(ch_table[Day], ch_table[[#This Row],[Day]], ch_table[AAT]))</f>
        <v/>
      </c>
      <c r="M1034" s="38">
        <f>SUM(INDEX(ch_table[AAT],1):ch_table[[#This Row],[AAT]])</f>
        <v>1.6430555555555557</v>
      </c>
    </row>
    <row r="1035" spans="1:13" x14ac:dyDescent="0.25">
      <c r="A1035" s="2">
        <v>77</v>
      </c>
      <c r="B1035" s="44">
        <v>44524</v>
      </c>
      <c r="C1035" s="3">
        <v>0.70138888888888884</v>
      </c>
      <c r="D1035" s="7" t="s">
        <v>21</v>
      </c>
      <c r="E1035" s="8" t="s">
        <v>634</v>
      </c>
      <c r="G1035" s="3" cm="1">
        <f t="array" ref="G1035">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035" s="3" t="str">
        <f>IF(ch_table[[#This Row],[Subject 1]]&lt;&gt;"House rose", "",SUMIF(ch_table[Day], ch_table[[#This Row],[Day]], ch_table[Duration]))</f>
        <v/>
      </c>
      <c r="I1035" s="40">
        <f>SUM(INDEX(ch_table[Duration],1):ch_table[[#This Row],[Duration]])</f>
        <v>25.602083333333404</v>
      </c>
      <c r="J1035" s="3" cm="1">
        <f t="array" ref="J10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5" s="3" t="str" cm="1">
        <f t="array" ref="K10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5" s="3" t="str">
        <f>IF(ch_table[[#This Row],[Subject 1]]&lt;&gt;"House rose", "",SUMIF(ch_table[Day], ch_table[[#This Row],[Day]], ch_table[AAT]))</f>
        <v/>
      </c>
      <c r="M1035" s="38">
        <f>SUM(INDEX(ch_table[AAT],1):ch_table[[#This Row],[AAT]])</f>
        <v>1.6430555555555557</v>
      </c>
    </row>
    <row r="1036" spans="1:13" x14ac:dyDescent="0.25">
      <c r="A1036" s="2">
        <v>77</v>
      </c>
      <c r="B1036" s="44">
        <v>44524</v>
      </c>
      <c r="C1036" s="3">
        <v>0.71597222222222223</v>
      </c>
      <c r="D1036" s="7" t="s">
        <v>23</v>
      </c>
      <c r="G1036" s="3" t="str" cm="1">
        <f t="array" ref="G1036">IF(MIN(ROW(ch_table[[Day]:[AAT session total (cum.)]]))+ROWS(ch_table[[Day]:[AAT session total (cum.)]])-1=ROW(),"",IF(ch_table[[#This Row],[Subject 1]]="House rose","", IF(INDEX(ch_table[[#All],[Time]],ROW()+1)="","",(IF(INDEX(ch_table[[#All],[Time]],ROW()+1)&lt;ch_table[[#This Row],[Time]],INDEX(ch_table[[#All],[Time]],ROW()+1)+1,INDEX(ch_table[[#All],[Time]],ROW()+1))-ch_table[[#This Row],[Time]]))))</f>
        <v/>
      </c>
      <c r="H1036" s="3">
        <f>IF(ch_table[[#This Row],[Subject 1]]&lt;&gt;"House rose", "",SUMIF(ch_table[Day], ch_table[[#This Row],[Day]], ch_table[Duration]))</f>
        <v>0.23680555555555555</v>
      </c>
      <c r="I1036" s="40">
        <f>SUM(INDEX(ch_table[Duration],1):ch_table[[#This Row],[Duration]])</f>
        <v>25.602083333333404</v>
      </c>
      <c r="J1036" s="3" cm="1">
        <f t="array" ref="J10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36" s="3" t="str" cm="1">
        <f t="array" ref="K10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6" s="3">
        <f>IF(ch_table[[#This Row],[Subject 1]]&lt;&gt;"House rose", "",SUMIF(ch_table[Day], ch_table[[#This Row],[Day]], ch_table[AAT]))</f>
        <v>0</v>
      </c>
      <c r="M1036" s="38">
        <f>SUM(INDEX(ch_table[AAT],1):ch_table[[#This Row],[AAT]])</f>
        <v>1.6430555555555557</v>
      </c>
    </row>
    <row r="1037" spans="1:13" x14ac:dyDescent="0.25">
      <c r="A1037" s="2">
        <v>78</v>
      </c>
      <c r="B1037" s="44">
        <v>44525</v>
      </c>
      <c r="C1037" s="3">
        <v>0.39583333333333331</v>
      </c>
      <c r="D1037" s="7" t="s">
        <v>24</v>
      </c>
      <c r="G1037" s="3" cm="1">
        <f t="array" ref="G1037">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037" s="3" t="str">
        <f>IF(ch_table[[#This Row],[Subject 1]]&lt;&gt;"House rose", "",SUMIF(ch_table[Day], ch_table[[#This Row],[Day]], ch_table[Duration]))</f>
        <v/>
      </c>
      <c r="I1037" s="40">
        <f>SUM(INDEX(ch_table[Duration],1):ch_table[[#This Row],[Duration]])</f>
        <v>25.604166666666739</v>
      </c>
      <c r="J1037" s="3" cm="1">
        <f t="array" ref="J10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37" s="3" t="str" cm="1">
        <f t="array" ref="K10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7" s="3" t="str">
        <f>IF(ch_table[[#This Row],[Subject 1]]&lt;&gt;"House rose", "",SUMIF(ch_table[Day], ch_table[[#This Row],[Day]], ch_table[AAT]))</f>
        <v/>
      </c>
      <c r="M1037" s="38">
        <f>SUM(INDEX(ch_table[AAT],1):ch_table[[#This Row],[AAT]])</f>
        <v>1.6430555555555557</v>
      </c>
    </row>
    <row r="1038" spans="1:13" ht="30" x14ac:dyDescent="0.25">
      <c r="A1038" s="2">
        <v>78</v>
      </c>
      <c r="B1038" s="44">
        <v>44525</v>
      </c>
      <c r="C1038" s="3">
        <v>0.3979166666666667</v>
      </c>
      <c r="D1038" s="7" t="s">
        <v>44</v>
      </c>
      <c r="E1038" s="8" t="s">
        <v>100</v>
      </c>
      <c r="G1038" s="3" cm="1">
        <f t="array" ref="G1038">IF(MIN(ROW(ch_table[[Day]:[AAT session total (cum.)]]))+ROWS(ch_table[[Day]:[AAT session total (cum.)]])-1=ROW(),"",IF(ch_table[[#This Row],[Subject 1]]="House rose","", IF(INDEX(ch_table[[#All],[Time]],ROW()+1)="","",(IF(INDEX(ch_table[[#All],[Time]],ROW()+1)&lt;ch_table[[#This Row],[Time]],INDEX(ch_table[[#All],[Time]],ROW()+1)+1,INDEX(ch_table[[#All],[Time]],ROW()+1))-ch_table[[#This Row],[Time]]))))</f>
        <v>2.5694444444444409E-2</v>
      </c>
      <c r="H1038" s="3" t="str">
        <f>IF(ch_table[[#This Row],[Subject 1]]&lt;&gt;"House rose", "",SUMIF(ch_table[Day], ch_table[[#This Row],[Day]], ch_table[Duration]))</f>
        <v/>
      </c>
      <c r="I1038" s="40">
        <f>SUM(INDEX(ch_table[Duration],1):ch_table[[#This Row],[Duration]])</f>
        <v>25.629861111111182</v>
      </c>
      <c r="J1038" s="3" cm="1">
        <f t="array" ref="J10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38" s="3" t="str" cm="1">
        <f t="array" ref="K10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8" s="3" t="str">
        <f>IF(ch_table[[#This Row],[Subject 1]]&lt;&gt;"House rose", "",SUMIF(ch_table[Day], ch_table[[#This Row],[Day]], ch_table[AAT]))</f>
        <v/>
      </c>
      <c r="M1038" s="38">
        <f>SUM(INDEX(ch_table[AAT],1):ch_table[[#This Row],[AAT]])</f>
        <v>1.6430555555555557</v>
      </c>
    </row>
    <row r="1039" spans="1:13" ht="30" x14ac:dyDescent="0.25">
      <c r="A1039" s="2">
        <v>78</v>
      </c>
      <c r="B1039" s="44">
        <v>44525</v>
      </c>
      <c r="C1039" s="3">
        <v>0.4236111111111111</v>
      </c>
      <c r="D1039" s="7" t="s">
        <v>53</v>
      </c>
      <c r="E1039" s="8" t="s">
        <v>100</v>
      </c>
      <c r="G1039" s="3" cm="1">
        <f t="array" ref="G1039">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039" s="3" t="str">
        <f>IF(ch_table[[#This Row],[Subject 1]]&lt;&gt;"House rose", "",SUMIF(ch_table[Day], ch_table[[#This Row],[Day]], ch_table[Duration]))</f>
        <v/>
      </c>
      <c r="I1039" s="40">
        <f>SUM(INDEX(ch_table[Duration],1):ch_table[[#This Row],[Duration]])</f>
        <v>25.647222222222293</v>
      </c>
      <c r="J1039" s="3" cm="1">
        <f t="array" ref="J10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39" s="3" t="str" cm="1">
        <f t="array" ref="K10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39" s="3" t="str">
        <f>IF(ch_table[[#This Row],[Subject 1]]&lt;&gt;"House rose", "",SUMIF(ch_table[Day], ch_table[[#This Row],[Day]], ch_table[AAT]))</f>
        <v/>
      </c>
      <c r="M1039" s="38">
        <f>SUM(INDEX(ch_table[AAT],1):ch_table[[#This Row],[AAT]])</f>
        <v>1.6430555555555557</v>
      </c>
    </row>
    <row r="1040" spans="1:13" ht="60" x14ac:dyDescent="0.25">
      <c r="A1040" s="2">
        <v>78</v>
      </c>
      <c r="B1040" s="44">
        <v>44525</v>
      </c>
      <c r="C1040" s="3">
        <v>0.44097222222222227</v>
      </c>
      <c r="D1040" s="7" t="s">
        <v>27</v>
      </c>
      <c r="E1040" s="8" t="s">
        <v>635</v>
      </c>
      <c r="G1040" s="3" cm="1">
        <f t="array" ref="G1040">IF(MIN(ROW(ch_table[[Day]:[AAT session total (cum.)]]))+ROWS(ch_table[[Day]:[AAT session total (cum.)]])-1=ROW(),"",IF(ch_table[[#This Row],[Subject 1]]="House rose","", IF(INDEX(ch_table[[#All],[Time]],ROW()+1)="","",(IF(INDEX(ch_table[[#All],[Time]],ROW()+1)&lt;ch_table[[#This Row],[Time]],INDEX(ch_table[[#All],[Time]],ROW()+1)+1,INDEX(ch_table[[#All],[Time]],ROW()+1))-ch_table[[#This Row],[Time]]))))</f>
        <v>2.3611111111111083E-2</v>
      </c>
      <c r="H1040" s="3" t="str">
        <f>IF(ch_table[[#This Row],[Subject 1]]&lt;&gt;"House rose", "",SUMIF(ch_table[Day], ch_table[[#This Row],[Day]], ch_table[Duration]))</f>
        <v/>
      </c>
      <c r="I1040" s="40">
        <f>SUM(INDEX(ch_table[Duration],1):ch_table[[#This Row],[Duration]])</f>
        <v>25.670833333333405</v>
      </c>
      <c r="J1040" s="3" cm="1">
        <f t="array" ref="J10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0" s="3" t="str" cm="1">
        <f t="array" ref="K10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0" s="3" t="str">
        <f>IF(ch_table[[#This Row],[Subject 1]]&lt;&gt;"House rose", "",SUMIF(ch_table[Day], ch_table[[#This Row],[Day]], ch_table[AAT]))</f>
        <v/>
      </c>
      <c r="M1040" s="38">
        <f>SUM(INDEX(ch_table[AAT],1):ch_table[[#This Row],[AAT]])</f>
        <v>1.6430555555555557</v>
      </c>
    </row>
    <row r="1041" spans="1:13" x14ac:dyDescent="0.25">
      <c r="A1041" s="2">
        <v>78</v>
      </c>
      <c r="B1041" s="44">
        <v>44525</v>
      </c>
      <c r="C1041" s="3">
        <v>0.46458333333333335</v>
      </c>
      <c r="D1041" s="7" t="s">
        <v>35</v>
      </c>
      <c r="E1041" s="8" t="s">
        <v>380</v>
      </c>
      <c r="G1041" s="3" cm="1">
        <f t="array" ref="G1041">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041" s="3" t="str">
        <f>IF(ch_table[[#This Row],[Subject 1]]&lt;&gt;"House rose", "",SUMIF(ch_table[Day], ch_table[[#This Row],[Day]], ch_table[Duration]))</f>
        <v/>
      </c>
      <c r="I1041" s="40">
        <f>SUM(INDEX(ch_table[Duration],1):ch_table[[#This Row],[Duration]])</f>
        <v>25.711111111111183</v>
      </c>
      <c r="J1041" s="3" cm="1">
        <f t="array" ref="J10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1" s="3" t="str" cm="1">
        <f t="array" ref="K10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1" s="3" t="str">
        <f>IF(ch_table[[#This Row],[Subject 1]]&lt;&gt;"House rose", "",SUMIF(ch_table[Day], ch_table[[#This Row],[Day]], ch_table[AAT]))</f>
        <v/>
      </c>
      <c r="M1041" s="38">
        <f>SUM(INDEX(ch_table[AAT],1):ch_table[[#This Row],[AAT]])</f>
        <v>1.6430555555555557</v>
      </c>
    </row>
    <row r="1042" spans="1:13" ht="30" x14ac:dyDescent="0.25">
      <c r="A1042" s="2">
        <v>78</v>
      </c>
      <c r="B1042" s="44">
        <v>44525</v>
      </c>
      <c r="C1042" s="3">
        <v>0.50486111111111109</v>
      </c>
      <c r="D1042" s="7" t="s">
        <v>29</v>
      </c>
      <c r="E1042" s="8" t="s">
        <v>636</v>
      </c>
      <c r="G1042" s="3" cm="1">
        <f t="array" ref="G1042">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042" s="3" t="str">
        <f>IF(ch_table[[#This Row],[Subject 1]]&lt;&gt;"House rose", "",SUMIF(ch_table[Day], ch_table[[#This Row],[Day]], ch_table[Duration]))</f>
        <v/>
      </c>
      <c r="I1042" s="40">
        <f>SUM(INDEX(ch_table[Duration],1):ch_table[[#This Row],[Duration]])</f>
        <v>25.753472222222292</v>
      </c>
      <c r="J1042" s="3" cm="1">
        <f t="array" ref="J10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2" s="3" t="str" cm="1">
        <f t="array" ref="K10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2" s="3" t="str">
        <f>IF(ch_table[[#This Row],[Subject 1]]&lt;&gt;"House rose", "",SUMIF(ch_table[Day], ch_table[[#This Row],[Day]], ch_table[AAT]))</f>
        <v/>
      </c>
      <c r="M1042" s="38">
        <f>SUM(INDEX(ch_table[AAT],1):ch_table[[#This Row],[AAT]])</f>
        <v>1.6430555555555557</v>
      </c>
    </row>
    <row r="1043" spans="1:13" ht="30" x14ac:dyDescent="0.25">
      <c r="A1043" s="2">
        <v>78</v>
      </c>
      <c r="B1043" s="44">
        <v>44525</v>
      </c>
      <c r="C1043" s="3">
        <v>0.54722222222222217</v>
      </c>
      <c r="D1043" s="7" t="s">
        <v>29</v>
      </c>
      <c r="E1043" s="8" t="s">
        <v>637</v>
      </c>
      <c r="G1043" s="3" cm="1">
        <f t="array" ref="G1043">IF(MIN(ROW(ch_table[[Day]:[AAT session total (cum.)]]))+ROWS(ch_table[[Day]:[AAT session total (cum.)]])-1=ROW(),"",IF(ch_table[[#This Row],[Subject 1]]="House rose","", IF(INDEX(ch_table[[#All],[Time]],ROW()+1)="","",(IF(INDEX(ch_table[[#All],[Time]],ROW()+1)&lt;ch_table[[#This Row],[Time]],INDEX(ch_table[[#All],[Time]],ROW()+1)+1,INDEX(ch_table[[#All],[Time]],ROW()+1))-ch_table[[#This Row],[Time]]))))</f>
        <v>4.2361111111111183E-2</v>
      </c>
      <c r="H1043" s="3" t="str">
        <f>IF(ch_table[[#This Row],[Subject 1]]&lt;&gt;"House rose", "",SUMIF(ch_table[Day], ch_table[[#This Row],[Day]], ch_table[Duration]))</f>
        <v/>
      </c>
      <c r="I1043" s="40">
        <f>SUM(INDEX(ch_table[Duration],1):ch_table[[#This Row],[Duration]])</f>
        <v>25.795833333333405</v>
      </c>
      <c r="J1043" s="3" cm="1">
        <f t="array" ref="J10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3" s="3" t="str" cm="1">
        <f t="array" ref="K10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3" s="3" t="str">
        <f>IF(ch_table[[#This Row],[Subject 1]]&lt;&gt;"House rose", "",SUMIF(ch_table[Day], ch_table[[#This Row],[Day]], ch_table[AAT]))</f>
        <v/>
      </c>
      <c r="M1043" s="38">
        <f>SUM(INDEX(ch_table[AAT],1):ch_table[[#This Row],[AAT]])</f>
        <v>1.6430555555555557</v>
      </c>
    </row>
    <row r="1044" spans="1:13" x14ac:dyDescent="0.25">
      <c r="A1044" s="2">
        <v>78</v>
      </c>
      <c r="B1044" s="44">
        <v>44525</v>
      </c>
      <c r="C1044" s="3">
        <v>0.58958333333333335</v>
      </c>
      <c r="D1044" s="7" t="s">
        <v>92</v>
      </c>
      <c r="E1044" s="8" t="s">
        <v>638</v>
      </c>
      <c r="G1044" s="3" cm="1">
        <f t="array" ref="G1044">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44" s="3" t="str">
        <f>IF(ch_table[[#This Row],[Subject 1]]&lt;&gt;"House rose", "",SUMIF(ch_table[Day], ch_table[[#This Row],[Day]], ch_table[Duration]))</f>
        <v/>
      </c>
      <c r="I1044" s="40">
        <f>SUM(INDEX(ch_table[Duration],1):ch_table[[#This Row],[Duration]])</f>
        <v>25.79791666666674</v>
      </c>
      <c r="J1044" s="3" cm="1">
        <f t="array" ref="J10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4" s="3" t="str" cm="1">
        <f t="array" ref="K10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4" s="3" t="str">
        <f>IF(ch_table[[#This Row],[Subject 1]]&lt;&gt;"House rose", "",SUMIF(ch_table[Day], ch_table[[#This Row],[Day]], ch_table[AAT]))</f>
        <v/>
      </c>
      <c r="M1044" s="38">
        <f>SUM(INDEX(ch_table[AAT],1):ch_table[[#This Row],[AAT]])</f>
        <v>1.6430555555555557</v>
      </c>
    </row>
    <row r="1045" spans="1:13" ht="30" x14ac:dyDescent="0.25">
      <c r="A1045" s="2">
        <v>78</v>
      </c>
      <c r="B1045" s="44">
        <v>44525</v>
      </c>
      <c r="C1045" s="3">
        <v>0.59166666666666667</v>
      </c>
      <c r="D1045" s="7" t="s">
        <v>187</v>
      </c>
      <c r="E1045" s="8" t="s">
        <v>639</v>
      </c>
      <c r="F1045" s="8" t="s">
        <v>189</v>
      </c>
      <c r="G1045" s="3" cm="1">
        <f t="array" ref="G1045">IF(MIN(ROW(ch_table[[Day]:[AAT session total (cum.)]]))+ROWS(ch_table[[Day]:[AAT session total (cum.)]])-1=ROW(),"",IF(ch_table[[#This Row],[Subject 1]]="House rose","", IF(INDEX(ch_table[[#All],[Time]],ROW()+1)="","",(IF(INDEX(ch_table[[#All],[Time]],ROW()+1)&lt;ch_table[[#This Row],[Time]],INDEX(ch_table[[#All],[Time]],ROW()+1)+1,INDEX(ch_table[[#All],[Time]],ROW()+1))-ch_table[[#This Row],[Time]]))))</f>
        <v>7.4999999999999956E-2</v>
      </c>
      <c r="H1045" s="3" t="str">
        <f>IF(ch_table[[#This Row],[Subject 1]]&lt;&gt;"House rose", "",SUMIF(ch_table[Day], ch_table[[#This Row],[Day]], ch_table[Duration]))</f>
        <v/>
      </c>
      <c r="I1045" s="40">
        <f>SUM(INDEX(ch_table[Duration],1):ch_table[[#This Row],[Duration]])</f>
        <v>25.87291666666674</v>
      </c>
      <c r="J1045" s="3" cm="1">
        <f t="array" ref="J10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5" s="3" t="str" cm="1">
        <f t="array" ref="K10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5" s="3" t="str">
        <f>IF(ch_table[[#This Row],[Subject 1]]&lt;&gt;"House rose", "",SUMIF(ch_table[Day], ch_table[[#This Row],[Day]], ch_table[AAT]))</f>
        <v/>
      </c>
      <c r="M1045" s="38">
        <f>SUM(INDEX(ch_table[AAT],1):ch_table[[#This Row],[AAT]])</f>
        <v>1.6430555555555557</v>
      </c>
    </row>
    <row r="1046" spans="1:13" x14ac:dyDescent="0.25">
      <c r="A1046" s="2">
        <v>78</v>
      </c>
      <c r="B1046" s="44">
        <v>44525</v>
      </c>
      <c r="C1046" s="3">
        <v>0.66666666666666663</v>
      </c>
      <c r="D1046" s="7" t="s">
        <v>187</v>
      </c>
      <c r="E1046" s="8" t="s">
        <v>640</v>
      </c>
      <c r="F1046" s="8" t="s">
        <v>189</v>
      </c>
      <c r="G1046" s="3" cm="1">
        <f t="array" ref="G1046">IF(MIN(ROW(ch_table[[Day]:[AAT session total (cum.)]]))+ROWS(ch_table[[Day]:[AAT session total (cum.)]])-1=ROW(),"",IF(ch_table[[#This Row],[Subject 1]]="House rose","", IF(INDEX(ch_table[[#All],[Time]],ROW()+1)="","",(IF(INDEX(ch_table[[#All],[Time]],ROW()+1)&lt;ch_table[[#This Row],[Time]],INDEX(ch_table[[#All],[Time]],ROW()+1)+1,INDEX(ch_table[[#All],[Time]],ROW()+1))-ch_table[[#This Row],[Time]]))))</f>
        <v>3.8888888888888973E-2</v>
      </c>
      <c r="H1046" s="3" t="str">
        <f>IF(ch_table[[#This Row],[Subject 1]]&lt;&gt;"House rose", "",SUMIF(ch_table[Day], ch_table[[#This Row],[Day]], ch_table[Duration]))</f>
        <v/>
      </c>
      <c r="I1046" s="40">
        <f>SUM(INDEX(ch_table[Duration],1):ch_table[[#This Row],[Duration]])</f>
        <v>25.911805555555627</v>
      </c>
      <c r="J1046" s="3" cm="1">
        <f t="array" ref="J10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6" s="3" t="str" cm="1">
        <f t="array" ref="K10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6" s="3" t="str">
        <f>IF(ch_table[[#This Row],[Subject 1]]&lt;&gt;"House rose", "",SUMIF(ch_table[Day], ch_table[[#This Row],[Day]], ch_table[AAT]))</f>
        <v/>
      </c>
      <c r="M1046" s="38">
        <f>SUM(INDEX(ch_table[AAT],1):ch_table[[#This Row],[AAT]])</f>
        <v>1.6430555555555557</v>
      </c>
    </row>
    <row r="1047" spans="1:13" ht="30" x14ac:dyDescent="0.25">
      <c r="A1047" s="2">
        <v>78</v>
      </c>
      <c r="B1047" s="44">
        <v>44525</v>
      </c>
      <c r="C1047" s="3">
        <v>0.7055555555555556</v>
      </c>
      <c r="D1047" s="7" t="s">
        <v>21</v>
      </c>
      <c r="E1047" s="8" t="s">
        <v>641</v>
      </c>
      <c r="G1047" s="3" cm="1">
        <f t="array" ref="G104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047" s="3" t="str">
        <f>IF(ch_table[[#This Row],[Subject 1]]&lt;&gt;"House rose", "",SUMIF(ch_table[Day], ch_table[[#This Row],[Day]], ch_table[Duration]))</f>
        <v/>
      </c>
      <c r="I1047" s="40">
        <f>SUM(INDEX(ch_table[Duration],1):ch_table[[#This Row],[Duration]])</f>
        <v>25.93263888888896</v>
      </c>
      <c r="J1047" s="3" cm="1">
        <f t="array" ref="J10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7" s="3" cm="1">
        <f t="array" ref="K10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1.8055555555555491E-2</v>
      </c>
      <c r="L1047" s="3" t="str">
        <f>IF(ch_table[[#This Row],[Subject 1]]&lt;&gt;"House rose", "",SUMIF(ch_table[Day], ch_table[[#This Row],[Day]], ch_table[AAT]))</f>
        <v/>
      </c>
      <c r="M1047" s="38">
        <f>SUM(INDEX(ch_table[AAT],1):ch_table[[#This Row],[AAT]])</f>
        <v>1.6611111111111112</v>
      </c>
    </row>
    <row r="1048" spans="1:13" x14ac:dyDescent="0.25">
      <c r="A1048" s="2">
        <v>78</v>
      </c>
      <c r="B1048" s="44">
        <v>44525</v>
      </c>
      <c r="C1048" s="3">
        <v>0.72638888888888886</v>
      </c>
      <c r="D1048" s="7" t="s">
        <v>23</v>
      </c>
      <c r="G1048" s="3" t="str" cm="1">
        <f t="array" ref="G1048">IF(MIN(ROW(ch_table[[Day]:[AAT session total (cum.)]]))+ROWS(ch_table[[Day]:[AAT session total (cum.)]])-1=ROW(),"",IF(ch_table[[#This Row],[Subject 1]]="House rose","", IF(INDEX(ch_table[[#All],[Time]],ROW()+1)="","",(IF(INDEX(ch_table[[#All],[Time]],ROW()+1)&lt;ch_table[[#This Row],[Time]],INDEX(ch_table[[#All],[Time]],ROW()+1)+1,INDEX(ch_table[[#All],[Time]],ROW()+1))-ch_table[[#This Row],[Time]]))))</f>
        <v/>
      </c>
      <c r="H1048" s="3">
        <f>IF(ch_table[[#This Row],[Subject 1]]&lt;&gt;"House rose", "",SUMIF(ch_table[Day], ch_table[[#This Row],[Day]], ch_table[Duration]))</f>
        <v>0.33055555555555555</v>
      </c>
      <c r="I1048" s="40">
        <f>SUM(INDEX(ch_table[Duration],1):ch_table[[#This Row],[Duration]])</f>
        <v>25.93263888888896</v>
      </c>
      <c r="J1048" s="3" cm="1">
        <f t="array" ref="J10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48" s="3" t="str" cm="1">
        <f t="array" ref="K10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8" s="3">
        <f>IF(ch_table[[#This Row],[Subject 1]]&lt;&gt;"House rose", "",SUMIF(ch_table[Day], ch_table[[#This Row],[Day]], ch_table[AAT]))</f>
        <v>1.8055555555555491E-2</v>
      </c>
      <c r="M1048" s="38">
        <f>SUM(INDEX(ch_table[AAT],1):ch_table[[#This Row],[AAT]])</f>
        <v>1.6611111111111112</v>
      </c>
    </row>
    <row r="1049" spans="1:13" x14ac:dyDescent="0.25">
      <c r="A1049" s="2">
        <v>79</v>
      </c>
      <c r="B1049" s="44">
        <v>44526</v>
      </c>
      <c r="C1049" s="3">
        <v>0.39583333333333331</v>
      </c>
      <c r="D1049" s="7" t="s">
        <v>24</v>
      </c>
      <c r="G1049" s="3" cm="1">
        <f t="array" ref="G104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49" s="3" t="str">
        <f>IF(ch_table[[#This Row],[Subject 1]]&lt;&gt;"House rose", "",SUMIF(ch_table[Day], ch_table[[#This Row],[Day]], ch_table[Duration]))</f>
        <v/>
      </c>
      <c r="I1049" s="40">
        <f>SUM(INDEX(ch_table[Duration],1):ch_table[[#This Row],[Duration]])</f>
        <v>25.935416666666736</v>
      </c>
      <c r="J1049" s="3" cm="1">
        <f t="array" ref="J10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49" s="3" t="str" cm="1">
        <f t="array" ref="K10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49" s="3" t="str">
        <f>IF(ch_table[[#This Row],[Subject 1]]&lt;&gt;"House rose", "",SUMIF(ch_table[Day], ch_table[[#This Row],[Day]], ch_table[AAT]))</f>
        <v/>
      </c>
      <c r="M1049" s="38">
        <f>SUM(INDEX(ch_table[AAT],1):ch_table[[#This Row],[AAT]])</f>
        <v>1.6611111111111112</v>
      </c>
    </row>
    <row r="1050" spans="1:13" x14ac:dyDescent="0.25">
      <c r="A1050" s="2">
        <v>79</v>
      </c>
      <c r="B1050" s="44">
        <v>44526</v>
      </c>
      <c r="C1050" s="3">
        <v>0.39861111111111108</v>
      </c>
      <c r="D1050" s="7" t="s">
        <v>123</v>
      </c>
      <c r="E1050" s="8" t="s">
        <v>642</v>
      </c>
      <c r="F1050" s="8" t="s">
        <v>402</v>
      </c>
      <c r="G1050" s="3" cm="1">
        <f t="array" ref="G1050">IF(MIN(ROW(ch_table[[Day]:[AAT session total (cum.)]]))+ROWS(ch_table[[Day]:[AAT session total (cum.)]])-1=ROW(),"",IF(ch_table[[#This Row],[Subject 1]]="House rose","", IF(INDEX(ch_table[[#All],[Time]],ROW()+1)="","",(IF(INDEX(ch_table[[#All],[Time]],ROW()+1)&lt;ch_table[[#This Row],[Time]],INDEX(ch_table[[#All],[Time]],ROW()+1)+1,INDEX(ch_table[[#All],[Time]],ROW()+1))-ch_table[[#This Row],[Time]]))))</f>
        <v>5.9722222222222232E-2</v>
      </c>
      <c r="H1050" s="3" t="str">
        <f>IF(ch_table[[#This Row],[Subject 1]]&lt;&gt;"House rose", "",SUMIF(ch_table[Day], ch_table[[#This Row],[Day]], ch_table[Duration]))</f>
        <v/>
      </c>
      <c r="I1050" s="40">
        <f>SUM(INDEX(ch_table[Duration],1):ch_table[[#This Row],[Duration]])</f>
        <v>25.99513888888896</v>
      </c>
      <c r="J1050" s="3" cm="1">
        <f t="array" ref="J10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50" s="3" t="str" cm="1">
        <f t="array" ref="K10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0" s="3" t="str">
        <f>IF(ch_table[[#This Row],[Subject 1]]&lt;&gt;"House rose", "",SUMIF(ch_table[Day], ch_table[[#This Row],[Day]], ch_table[AAT]))</f>
        <v/>
      </c>
      <c r="M1050" s="38">
        <f>SUM(INDEX(ch_table[AAT],1):ch_table[[#This Row],[AAT]])</f>
        <v>1.6611111111111112</v>
      </c>
    </row>
    <row r="1051" spans="1:13" ht="30" x14ac:dyDescent="0.25">
      <c r="A1051" s="2">
        <v>79</v>
      </c>
      <c r="B1051" s="44">
        <v>44526</v>
      </c>
      <c r="C1051" s="3">
        <v>0.45833333333333331</v>
      </c>
      <c r="D1051" s="7" t="s">
        <v>29</v>
      </c>
      <c r="E1051" s="8" t="s">
        <v>221</v>
      </c>
      <c r="G1051" s="3" cm="1">
        <f t="array" ref="G1051">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051" s="3" t="str">
        <f>IF(ch_table[[#This Row],[Subject 1]]&lt;&gt;"House rose", "",SUMIF(ch_table[Day], ch_table[[#This Row],[Day]], ch_table[Duration]))</f>
        <v/>
      </c>
      <c r="I1051" s="40">
        <f>SUM(INDEX(ch_table[Duration],1):ch_table[[#This Row],[Duration]])</f>
        <v>26.017361111111182</v>
      </c>
      <c r="J1051" s="3" cm="1">
        <f t="array" ref="J10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51" s="3" t="str" cm="1">
        <f t="array" ref="K10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1" s="3" t="str">
        <f>IF(ch_table[[#This Row],[Subject 1]]&lt;&gt;"House rose", "",SUMIF(ch_table[Day], ch_table[[#This Row],[Day]], ch_table[AAT]))</f>
        <v/>
      </c>
      <c r="M1051" s="38">
        <f>SUM(INDEX(ch_table[AAT],1):ch_table[[#This Row],[AAT]])</f>
        <v>1.6611111111111112</v>
      </c>
    </row>
    <row r="1052" spans="1:13" x14ac:dyDescent="0.25">
      <c r="A1052" s="2">
        <v>79</v>
      </c>
      <c r="B1052" s="44">
        <v>44526</v>
      </c>
      <c r="C1052" s="3">
        <v>0.48055555555555557</v>
      </c>
      <c r="D1052" s="7" t="s">
        <v>123</v>
      </c>
      <c r="E1052" s="8" t="s">
        <v>643</v>
      </c>
      <c r="F1052" s="8" t="s">
        <v>525</v>
      </c>
      <c r="G1052" s="3" cm="1">
        <f t="array" ref="G1052">IF(MIN(ROW(ch_table[[Day]:[AAT session total (cum.)]]))+ROWS(ch_table[[Day]:[AAT session total (cum.)]])-1=ROW(),"",IF(ch_table[[#This Row],[Subject 1]]="House rose","", IF(INDEX(ch_table[[#All],[Time]],ROW()+1)="","",(IF(INDEX(ch_table[[#All],[Time]],ROW()+1)&lt;ch_table[[#This Row],[Time]],INDEX(ch_table[[#All],[Time]],ROW()+1)+1,INDEX(ch_table[[#All],[Time]],ROW()+1))-ch_table[[#This Row],[Time]]))))</f>
        <v>2.1527777777777757E-2</v>
      </c>
      <c r="H1052" s="3" t="str">
        <f>IF(ch_table[[#This Row],[Subject 1]]&lt;&gt;"House rose", "",SUMIF(ch_table[Day], ch_table[[#This Row],[Day]], ch_table[Duration]))</f>
        <v/>
      </c>
      <c r="I1052" s="40">
        <f>SUM(INDEX(ch_table[Duration],1):ch_table[[#This Row],[Duration]])</f>
        <v>26.038888888888959</v>
      </c>
      <c r="J1052" s="3" cm="1">
        <f t="array" ref="J10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52" s="3" t="str" cm="1">
        <f t="array" ref="K10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2" s="3" t="str">
        <f>IF(ch_table[[#This Row],[Subject 1]]&lt;&gt;"House rose", "",SUMIF(ch_table[Day], ch_table[[#This Row],[Day]], ch_table[AAT]))</f>
        <v/>
      </c>
      <c r="M1052" s="38">
        <f>SUM(INDEX(ch_table[AAT],1):ch_table[[#This Row],[AAT]])</f>
        <v>1.6611111111111112</v>
      </c>
    </row>
    <row r="1053" spans="1:13" ht="30" x14ac:dyDescent="0.25">
      <c r="A1053" s="2">
        <v>79</v>
      </c>
      <c r="B1053" s="44">
        <v>44526</v>
      </c>
      <c r="C1053" s="3">
        <v>0.50208333333333333</v>
      </c>
      <c r="D1053" s="7" t="s">
        <v>123</v>
      </c>
      <c r="E1053" s="8" t="s">
        <v>644</v>
      </c>
      <c r="F1053" s="8" t="s">
        <v>525</v>
      </c>
      <c r="G1053" s="3" cm="1">
        <f t="array" ref="G1053">IF(MIN(ROW(ch_table[[Day]:[AAT session total (cum.)]]))+ROWS(ch_table[[Day]:[AAT session total (cum.)]])-1=ROW(),"",IF(ch_table[[#This Row],[Subject 1]]="House rose","", IF(INDEX(ch_table[[#All],[Time]],ROW()+1)="","",(IF(INDEX(ch_table[[#All],[Time]],ROW()+1)&lt;ch_table[[#This Row],[Time]],INDEX(ch_table[[#All],[Time]],ROW()+1)+1,INDEX(ch_table[[#All],[Time]],ROW()+1))-ch_table[[#This Row],[Time]]))))</f>
        <v>4.0277777777777857E-2</v>
      </c>
      <c r="H1053" s="3" t="str">
        <f>IF(ch_table[[#This Row],[Subject 1]]&lt;&gt;"House rose", "",SUMIF(ch_table[Day], ch_table[[#This Row],[Day]], ch_table[Duration]))</f>
        <v/>
      </c>
      <c r="I1053" s="40">
        <f>SUM(INDEX(ch_table[Duration],1):ch_table[[#This Row],[Duration]])</f>
        <v>26.079166666666737</v>
      </c>
      <c r="J1053" s="3" cm="1">
        <f t="array" ref="J10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53" s="3" t="str" cm="1">
        <f t="array" ref="K10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3" s="3" t="str">
        <f>IF(ch_table[[#This Row],[Subject 1]]&lt;&gt;"House rose", "",SUMIF(ch_table[Day], ch_table[[#This Row],[Day]], ch_table[AAT]))</f>
        <v/>
      </c>
      <c r="M1053" s="38">
        <f>SUM(INDEX(ch_table[AAT],1):ch_table[[#This Row],[AAT]])</f>
        <v>1.6611111111111112</v>
      </c>
    </row>
    <row r="1054" spans="1:13" x14ac:dyDescent="0.25">
      <c r="A1054" s="2">
        <v>79</v>
      </c>
      <c r="B1054" s="44">
        <v>44526</v>
      </c>
      <c r="C1054" s="3">
        <v>0.54236111111111118</v>
      </c>
      <c r="D1054" s="7" t="s">
        <v>123</v>
      </c>
      <c r="E1054" s="8" t="s">
        <v>645</v>
      </c>
      <c r="F1054" s="8" t="s">
        <v>402</v>
      </c>
      <c r="G1054" s="3" cm="1">
        <f t="array" ref="G1054">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1054" s="3" t="str">
        <f>IF(ch_table[[#This Row],[Subject 1]]&lt;&gt;"House rose", "",SUMIF(ch_table[Day], ch_table[[#This Row],[Day]], ch_table[Duration]))</f>
        <v/>
      </c>
      <c r="I1054" s="40">
        <f>SUM(INDEX(ch_table[Duration],1):ch_table[[#This Row],[Duration]])</f>
        <v>26.143055555555627</v>
      </c>
      <c r="J1054" s="3" cm="1">
        <f t="array" ref="J10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54" s="3" cm="1">
        <f t="array" ref="K10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2.0833333333331039E-3</v>
      </c>
      <c r="L1054" s="3" t="str">
        <f>IF(ch_table[[#This Row],[Subject 1]]&lt;&gt;"House rose", "",SUMIF(ch_table[Day], ch_table[[#This Row],[Day]], ch_table[AAT]))</f>
        <v/>
      </c>
      <c r="M1054" s="38">
        <f>SUM(INDEX(ch_table[AAT],1):ch_table[[#This Row],[AAT]])</f>
        <v>1.6631944444444442</v>
      </c>
    </row>
    <row r="1055" spans="1:13" x14ac:dyDescent="0.25">
      <c r="A1055" s="2">
        <v>79</v>
      </c>
      <c r="B1055" s="44">
        <v>44526</v>
      </c>
      <c r="C1055" s="3">
        <v>0.60625000000000007</v>
      </c>
      <c r="D1055" s="7" t="s">
        <v>21</v>
      </c>
      <c r="E1055" s="8" t="s">
        <v>646</v>
      </c>
      <c r="G1055" s="3" cm="1">
        <f t="array" ref="G1055">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055" s="3" t="str">
        <f>IF(ch_table[[#This Row],[Subject 1]]&lt;&gt;"House rose", "",SUMIF(ch_table[Day], ch_table[[#This Row],[Day]], ch_table[Duration]))</f>
        <v/>
      </c>
      <c r="I1055" s="40">
        <f>SUM(INDEX(ch_table[Duration],1):ch_table[[#This Row],[Duration]])</f>
        <v>26.155555555555626</v>
      </c>
      <c r="J1055" s="3" cm="1">
        <f t="array" ref="J10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55" s="3" cm="1">
        <f t="array" ref="K10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1.2499999999999956E-2</v>
      </c>
      <c r="L1055" s="3" t="str">
        <f>IF(ch_table[[#This Row],[Subject 1]]&lt;&gt;"House rose", "",SUMIF(ch_table[Day], ch_table[[#This Row],[Day]], ch_table[AAT]))</f>
        <v/>
      </c>
      <c r="M1055" s="38">
        <f>SUM(INDEX(ch_table[AAT],1):ch_table[[#This Row],[AAT]])</f>
        <v>1.6756944444444442</v>
      </c>
    </row>
    <row r="1056" spans="1:13" x14ac:dyDescent="0.25">
      <c r="A1056" s="2">
        <v>79</v>
      </c>
      <c r="B1056" s="44">
        <v>44526</v>
      </c>
      <c r="C1056" s="3">
        <v>0.61875000000000002</v>
      </c>
      <c r="D1056" s="7" t="s">
        <v>23</v>
      </c>
      <c r="G1056" s="3" t="str" cm="1">
        <f t="array" ref="G1056">IF(MIN(ROW(ch_table[[Day]:[AAT session total (cum.)]]))+ROWS(ch_table[[Day]:[AAT session total (cum.)]])-1=ROW(),"",IF(ch_table[[#This Row],[Subject 1]]="House rose","", IF(INDEX(ch_table[[#All],[Time]],ROW()+1)="","",(IF(INDEX(ch_table[[#All],[Time]],ROW()+1)&lt;ch_table[[#This Row],[Time]],INDEX(ch_table[[#All],[Time]],ROW()+1)+1,INDEX(ch_table[[#All],[Time]],ROW()+1))-ch_table[[#This Row],[Time]]))))</f>
        <v/>
      </c>
      <c r="H1056" s="3">
        <f>IF(ch_table[[#This Row],[Subject 1]]&lt;&gt;"House rose", "",SUMIF(ch_table[Day], ch_table[[#This Row],[Day]], ch_table[Duration]))</f>
        <v>0.22291666666666671</v>
      </c>
      <c r="I1056" s="40">
        <f>SUM(INDEX(ch_table[Duration],1):ch_table[[#This Row],[Duration]])</f>
        <v>26.155555555555626</v>
      </c>
      <c r="J1056" s="3" cm="1">
        <f t="array" ref="J10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056" s="3" t="str" cm="1">
        <f t="array" ref="K10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6" s="3">
        <f>IF(ch_table[[#This Row],[Subject 1]]&lt;&gt;"House rose", "",SUMIF(ch_table[Day], ch_table[[#This Row],[Day]], ch_table[AAT]))</f>
        <v>1.4583333333333059E-2</v>
      </c>
      <c r="M1056" s="38">
        <f>SUM(INDEX(ch_table[AAT],1):ch_table[[#This Row],[AAT]])</f>
        <v>1.6756944444444442</v>
      </c>
    </row>
    <row r="1057" spans="1:13" x14ac:dyDescent="0.25">
      <c r="A1057" s="2">
        <v>80</v>
      </c>
      <c r="B1057" s="44">
        <v>44529</v>
      </c>
      <c r="C1057" s="3">
        <v>0.60416666666666663</v>
      </c>
      <c r="D1057" s="7" t="s">
        <v>24</v>
      </c>
      <c r="G1057" s="3" cm="1">
        <f t="array" ref="G105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57" s="3" t="str">
        <f>IF(ch_table[[#This Row],[Subject 1]]&lt;&gt;"House rose", "",SUMIF(ch_table[Day], ch_table[[#This Row],[Day]], ch_table[Duration]))</f>
        <v/>
      </c>
      <c r="I1057" s="40">
        <f>SUM(INDEX(ch_table[Duration],1):ch_table[[#This Row],[Duration]])</f>
        <v>26.158333333333402</v>
      </c>
      <c r="J1057" s="3" cm="1">
        <f t="array" ref="J10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7" s="3" t="str" cm="1">
        <f t="array" ref="K10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7" s="3" t="str">
        <f>IF(ch_table[[#This Row],[Subject 1]]&lt;&gt;"House rose", "",SUMIF(ch_table[Day], ch_table[[#This Row],[Day]], ch_table[AAT]))</f>
        <v/>
      </c>
      <c r="M1057" s="38">
        <f>SUM(INDEX(ch_table[AAT],1):ch_table[[#This Row],[AAT]])</f>
        <v>1.6756944444444442</v>
      </c>
    </row>
    <row r="1058" spans="1:13" x14ac:dyDescent="0.25">
      <c r="A1058" s="2">
        <v>80</v>
      </c>
      <c r="B1058" s="44">
        <v>44529</v>
      </c>
      <c r="C1058" s="3">
        <v>0.6069444444444444</v>
      </c>
      <c r="D1058" s="7" t="s">
        <v>44</v>
      </c>
      <c r="E1058" s="8" t="s">
        <v>495</v>
      </c>
      <c r="G1058" s="3" cm="1">
        <f t="array" ref="G1058">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1058" s="3" t="str">
        <f>IF(ch_table[[#This Row],[Subject 1]]&lt;&gt;"House rose", "",SUMIF(ch_table[Day], ch_table[[#This Row],[Day]], ch_table[Duration]))</f>
        <v/>
      </c>
      <c r="I1058" s="40">
        <f>SUM(INDEX(ch_table[Duration],1):ch_table[[#This Row],[Duration]])</f>
        <v>26.187500000000071</v>
      </c>
      <c r="J1058" s="3" cm="1">
        <f t="array" ref="J10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8" s="3" t="str" cm="1">
        <f t="array" ref="K10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8" s="3" t="str">
        <f>IF(ch_table[[#This Row],[Subject 1]]&lt;&gt;"House rose", "",SUMIF(ch_table[Day], ch_table[[#This Row],[Day]], ch_table[AAT]))</f>
        <v/>
      </c>
      <c r="M1058" s="38">
        <f>SUM(INDEX(ch_table[AAT],1):ch_table[[#This Row],[AAT]])</f>
        <v>1.6756944444444442</v>
      </c>
    </row>
    <row r="1059" spans="1:13" x14ac:dyDescent="0.25">
      <c r="A1059" s="2">
        <v>80</v>
      </c>
      <c r="B1059" s="44">
        <v>44529</v>
      </c>
      <c r="C1059" s="3">
        <v>0.63611111111111118</v>
      </c>
      <c r="D1059" s="7" t="s">
        <v>53</v>
      </c>
      <c r="E1059" s="8" t="s">
        <v>495</v>
      </c>
      <c r="G1059" s="3" cm="1">
        <f t="array" ref="G1059">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059" s="3" t="str">
        <f>IF(ch_table[[#This Row],[Subject 1]]&lt;&gt;"House rose", "",SUMIF(ch_table[Day], ch_table[[#This Row],[Day]], ch_table[Duration]))</f>
        <v/>
      </c>
      <c r="I1059" s="40">
        <f>SUM(INDEX(ch_table[Duration],1):ch_table[[#This Row],[Duration]])</f>
        <v>26.199305555555625</v>
      </c>
      <c r="J1059" s="3" cm="1">
        <f t="array" ref="J10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59" s="3" t="str" cm="1">
        <f t="array" ref="K10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59" s="3" t="str">
        <f>IF(ch_table[[#This Row],[Subject 1]]&lt;&gt;"House rose", "",SUMIF(ch_table[Day], ch_table[[#This Row],[Day]], ch_table[AAT]))</f>
        <v/>
      </c>
      <c r="M1059" s="38">
        <f>SUM(INDEX(ch_table[AAT],1):ch_table[[#This Row],[AAT]])</f>
        <v>1.6756944444444442</v>
      </c>
    </row>
    <row r="1060" spans="1:13" ht="30" x14ac:dyDescent="0.25">
      <c r="A1060" s="2">
        <v>80</v>
      </c>
      <c r="B1060" s="44">
        <v>44529</v>
      </c>
      <c r="C1060" s="3">
        <v>0.6479166666666667</v>
      </c>
      <c r="D1060" s="7" t="s">
        <v>29</v>
      </c>
      <c r="E1060" s="8" t="s">
        <v>221</v>
      </c>
      <c r="G1060" s="3" cm="1">
        <f t="array" ref="G1060">IF(MIN(ROW(ch_table[[Day]:[AAT session total (cum.)]]))+ROWS(ch_table[[Day]:[AAT session total (cum.)]])-1=ROW(),"",IF(ch_table[[#This Row],[Subject 1]]="House rose","", IF(INDEX(ch_table[[#All],[Time]],ROW()+1)="","",(IF(INDEX(ch_table[[#All],[Time]],ROW()+1)&lt;ch_table[[#This Row],[Time]],INDEX(ch_table[[#All],[Time]],ROW()+1)+1,INDEX(ch_table[[#All],[Time]],ROW()+1))-ch_table[[#This Row],[Time]]))))</f>
        <v>5.2777777777777701E-2</v>
      </c>
      <c r="H1060" s="3" t="str">
        <f>IF(ch_table[[#This Row],[Subject 1]]&lt;&gt;"House rose", "",SUMIF(ch_table[Day], ch_table[[#This Row],[Day]], ch_table[Duration]))</f>
        <v/>
      </c>
      <c r="I1060" s="40">
        <f>SUM(INDEX(ch_table[Duration],1):ch_table[[#This Row],[Duration]])</f>
        <v>26.252083333333402</v>
      </c>
      <c r="J1060" s="3" cm="1">
        <f t="array" ref="J10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0" s="3" t="str" cm="1">
        <f t="array" ref="K10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0" s="3" t="str">
        <f>IF(ch_table[[#This Row],[Subject 1]]&lt;&gt;"House rose", "",SUMIF(ch_table[Day], ch_table[[#This Row],[Day]], ch_table[AAT]))</f>
        <v/>
      </c>
      <c r="M1060" s="38">
        <f>SUM(INDEX(ch_table[AAT],1):ch_table[[#This Row],[AAT]])</f>
        <v>1.6756944444444442</v>
      </c>
    </row>
    <row r="1061" spans="1:13" x14ac:dyDescent="0.25">
      <c r="A1061" s="2">
        <v>80</v>
      </c>
      <c r="B1061" s="44">
        <v>44529</v>
      </c>
      <c r="C1061" s="3">
        <v>0.7006944444444444</v>
      </c>
      <c r="D1061" s="7" t="s">
        <v>430</v>
      </c>
      <c r="E1061" s="8" t="s">
        <v>380</v>
      </c>
      <c r="G1061" s="3" cm="1">
        <f t="array" ref="G1061">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061" s="3" t="str">
        <f>IF(ch_table[[#This Row],[Subject 1]]&lt;&gt;"House rose", "",SUMIF(ch_table[Day], ch_table[[#This Row],[Day]], ch_table[Duration]))</f>
        <v/>
      </c>
      <c r="I1061" s="40">
        <f>SUM(INDEX(ch_table[Duration],1):ch_table[[#This Row],[Duration]])</f>
        <v>26.260416666666735</v>
      </c>
      <c r="J1061" s="3" cm="1">
        <f t="array" ref="J10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1" s="3" t="str" cm="1">
        <f t="array" ref="K10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1" s="3" t="str">
        <f>IF(ch_table[[#This Row],[Subject 1]]&lt;&gt;"House rose", "",SUMIF(ch_table[Day], ch_table[[#This Row],[Day]], ch_table[AAT]))</f>
        <v/>
      </c>
      <c r="M1061" s="38">
        <f>SUM(INDEX(ch_table[AAT],1):ch_table[[#This Row],[AAT]])</f>
        <v>1.6756944444444442</v>
      </c>
    </row>
    <row r="1062" spans="1:13" x14ac:dyDescent="0.25">
      <c r="A1062" s="2">
        <v>80</v>
      </c>
      <c r="B1062" s="44">
        <v>44529</v>
      </c>
      <c r="C1062" s="3">
        <v>0.7090277777777777</v>
      </c>
      <c r="D1062" s="7" t="s">
        <v>123</v>
      </c>
      <c r="E1062" s="8" t="s">
        <v>647</v>
      </c>
      <c r="F1062" s="8" t="s">
        <v>159</v>
      </c>
      <c r="G1062" s="3" cm="1">
        <f t="array" ref="G1062">IF(MIN(ROW(ch_table[[Day]:[AAT session total (cum.)]]))+ROWS(ch_table[[Day]:[AAT session total (cum.)]])-1=ROW(),"",IF(ch_table[[#This Row],[Subject 1]]="House rose","", IF(INDEX(ch_table[[#All],[Time]],ROW()+1)="","",(IF(INDEX(ch_table[[#All],[Time]],ROW()+1)&lt;ch_table[[#This Row],[Time]],INDEX(ch_table[[#All],[Time]],ROW()+1)+1,INDEX(ch_table[[#All],[Time]],ROW()+1))-ch_table[[#This Row],[Time]]))))</f>
        <v>9.0277777777777901E-2</v>
      </c>
      <c r="H1062" s="3" t="str">
        <f>IF(ch_table[[#This Row],[Subject 1]]&lt;&gt;"House rose", "",SUMIF(ch_table[Day], ch_table[[#This Row],[Day]], ch_table[Duration]))</f>
        <v/>
      </c>
      <c r="I1062" s="40">
        <f>SUM(INDEX(ch_table[Duration],1):ch_table[[#This Row],[Duration]])</f>
        <v>26.350694444444514</v>
      </c>
      <c r="J1062" s="3" cm="1">
        <f t="array" ref="J10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2" s="3" t="str" cm="1">
        <f t="array" ref="K10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2" s="3" t="str">
        <f>IF(ch_table[[#This Row],[Subject 1]]&lt;&gt;"House rose", "",SUMIF(ch_table[Day], ch_table[[#This Row],[Day]], ch_table[AAT]))</f>
        <v/>
      </c>
      <c r="M1062" s="38">
        <f>SUM(INDEX(ch_table[AAT],1):ch_table[[#This Row],[AAT]])</f>
        <v>1.6756944444444442</v>
      </c>
    </row>
    <row r="1063" spans="1:13" x14ac:dyDescent="0.25">
      <c r="A1063" s="2">
        <v>80</v>
      </c>
      <c r="B1063" s="44">
        <v>44529</v>
      </c>
      <c r="C1063" s="3">
        <v>0.7993055555555556</v>
      </c>
      <c r="D1063" s="7" t="s">
        <v>92</v>
      </c>
      <c r="E1063" s="8" t="s">
        <v>648</v>
      </c>
      <c r="G1063" s="3" cm="1">
        <f t="array" ref="G1063">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63" s="3" t="str">
        <f>IF(ch_table[[#This Row],[Subject 1]]&lt;&gt;"House rose", "",SUMIF(ch_table[Day], ch_table[[#This Row],[Day]], ch_table[Duration]))</f>
        <v/>
      </c>
      <c r="I1063" s="40">
        <f>SUM(INDEX(ch_table[Duration],1):ch_table[[#This Row],[Duration]])</f>
        <v>26.352777777777849</v>
      </c>
      <c r="J1063" s="3" cm="1">
        <f t="array" ref="J10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3" s="3" t="str" cm="1">
        <f t="array" ref="K10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3" s="3" t="str">
        <f>IF(ch_table[[#This Row],[Subject 1]]&lt;&gt;"House rose", "",SUMIF(ch_table[Day], ch_table[[#This Row],[Day]], ch_table[AAT]))</f>
        <v/>
      </c>
      <c r="M1063" s="38">
        <f>SUM(INDEX(ch_table[AAT],1):ch_table[[#This Row],[AAT]])</f>
        <v>1.6756944444444442</v>
      </c>
    </row>
    <row r="1064" spans="1:13" x14ac:dyDescent="0.25">
      <c r="A1064" s="2">
        <v>80</v>
      </c>
      <c r="B1064" s="44">
        <v>44529</v>
      </c>
      <c r="C1064" s="3">
        <v>0.80138888888888893</v>
      </c>
      <c r="D1064" s="7" t="s">
        <v>92</v>
      </c>
      <c r="E1064" s="8" t="s">
        <v>649</v>
      </c>
      <c r="G1064" s="3" cm="1">
        <f t="array" ref="G106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64" s="3" t="str">
        <f>IF(ch_table[[#This Row],[Subject 1]]&lt;&gt;"House rose", "",SUMIF(ch_table[Day], ch_table[[#This Row],[Day]], ch_table[Duration]))</f>
        <v/>
      </c>
      <c r="I1064" s="40">
        <f>SUM(INDEX(ch_table[Duration],1):ch_table[[#This Row],[Duration]])</f>
        <v>26.355555555555625</v>
      </c>
      <c r="J1064" s="3" cm="1">
        <f t="array" ref="J10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4" s="3" t="str" cm="1">
        <f t="array" ref="K10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4" s="3" t="str">
        <f>IF(ch_table[[#This Row],[Subject 1]]&lt;&gt;"House rose", "",SUMIF(ch_table[Day], ch_table[[#This Row],[Day]], ch_table[AAT]))</f>
        <v/>
      </c>
      <c r="M1064" s="38">
        <f>SUM(INDEX(ch_table[AAT],1):ch_table[[#This Row],[AAT]])</f>
        <v>1.6756944444444442</v>
      </c>
    </row>
    <row r="1065" spans="1:13" x14ac:dyDescent="0.25">
      <c r="A1065" s="2">
        <v>80</v>
      </c>
      <c r="B1065" s="44">
        <v>44529</v>
      </c>
      <c r="C1065" s="3">
        <v>0.8041666666666667</v>
      </c>
      <c r="D1065" s="7" t="s">
        <v>21</v>
      </c>
      <c r="E1065" s="8" t="s">
        <v>650</v>
      </c>
      <c r="G1065" s="3" cm="1">
        <f t="array" ref="G1065">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1065" s="3" t="str">
        <f>IF(ch_table[[#This Row],[Subject 1]]&lt;&gt;"House rose", "",SUMIF(ch_table[Day], ch_table[[#This Row],[Day]], ch_table[Duration]))</f>
        <v/>
      </c>
      <c r="I1065" s="40">
        <f>SUM(INDEX(ch_table[Duration],1):ch_table[[#This Row],[Duration]])</f>
        <v>26.385416666666735</v>
      </c>
      <c r="J1065" s="3" cm="1">
        <f t="array" ref="J10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5" s="3" t="str" cm="1">
        <f t="array" ref="K10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5" s="3" t="str">
        <f>IF(ch_table[[#This Row],[Subject 1]]&lt;&gt;"House rose", "",SUMIF(ch_table[Day], ch_table[[#This Row],[Day]], ch_table[AAT]))</f>
        <v/>
      </c>
      <c r="M1065" s="38">
        <f>SUM(INDEX(ch_table[AAT],1):ch_table[[#This Row],[AAT]])</f>
        <v>1.6756944444444442</v>
      </c>
    </row>
    <row r="1066" spans="1:13" x14ac:dyDescent="0.25">
      <c r="A1066" s="2">
        <v>80</v>
      </c>
      <c r="B1066" s="44">
        <v>44529</v>
      </c>
      <c r="C1066" s="3">
        <v>0.8340277777777777</v>
      </c>
      <c r="D1066" s="7" t="s">
        <v>23</v>
      </c>
      <c r="G1066" s="3" t="str" cm="1">
        <f t="array" ref="G1066">IF(MIN(ROW(ch_table[[Day]:[AAT session total (cum.)]]))+ROWS(ch_table[[Day]:[AAT session total (cum.)]])-1=ROW(),"",IF(ch_table[[#This Row],[Subject 1]]="House rose","", IF(INDEX(ch_table[[#All],[Time]],ROW()+1)="","",(IF(INDEX(ch_table[[#All],[Time]],ROW()+1)&lt;ch_table[[#This Row],[Time]],INDEX(ch_table[[#All],[Time]],ROW()+1)+1,INDEX(ch_table[[#All],[Time]],ROW()+1))-ch_table[[#This Row],[Time]]))))</f>
        <v/>
      </c>
      <c r="H1066" s="3">
        <f>IF(ch_table[[#This Row],[Subject 1]]&lt;&gt;"House rose", "",SUMIF(ch_table[Day], ch_table[[#This Row],[Day]], ch_table[Duration]))</f>
        <v>0.22986111111111107</v>
      </c>
      <c r="I1066" s="40">
        <f>SUM(INDEX(ch_table[Duration],1):ch_table[[#This Row],[Duration]])</f>
        <v>26.385416666666735</v>
      </c>
      <c r="J1066" s="3" cm="1">
        <f t="array" ref="J10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066" s="3" t="str" cm="1">
        <f t="array" ref="K10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6" s="3">
        <f>IF(ch_table[[#This Row],[Subject 1]]&lt;&gt;"House rose", "",SUMIF(ch_table[Day], ch_table[[#This Row],[Day]], ch_table[AAT]))</f>
        <v>0</v>
      </c>
      <c r="M1066" s="38">
        <f>SUM(INDEX(ch_table[AAT],1):ch_table[[#This Row],[AAT]])</f>
        <v>1.6756944444444442</v>
      </c>
    </row>
    <row r="1067" spans="1:13" x14ac:dyDescent="0.25">
      <c r="A1067" s="2">
        <v>81</v>
      </c>
      <c r="B1067" s="44">
        <v>44530</v>
      </c>
      <c r="C1067" s="3">
        <v>0.47916666666666669</v>
      </c>
      <c r="D1067" s="7" t="s">
        <v>24</v>
      </c>
      <c r="G1067" s="3" cm="1">
        <f t="array" ref="G10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67" s="3" t="str">
        <f>IF(ch_table[[#This Row],[Subject 1]]&lt;&gt;"House rose", "",SUMIF(ch_table[Day], ch_table[[#This Row],[Day]], ch_table[Duration]))</f>
        <v/>
      </c>
      <c r="I1067" s="40">
        <f>SUM(INDEX(ch_table[Duration],1):ch_table[[#This Row],[Duration]])</f>
        <v>26.388194444444512</v>
      </c>
      <c r="J1067" s="3" cm="1">
        <f t="array" ref="J10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7" s="3" t="str" cm="1">
        <f t="array" ref="K10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7" s="3" t="str">
        <f>IF(ch_table[[#This Row],[Subject 1]]&lt;&gt;"House rose", "",SUMIF(ch_table[Day], ch_table[[#This Row],[Day]], ch_table[AAT]))</f>
        <v/>
      </c>
      <c r="M1067" s="38">
        <f>SUM(INDEX(ch_table[AAT],1):ch_table[[#This Row],[AAT]])</f>
        <v>1.6756944444444442</v>
      </c>
    </row>
    <row r="1068" spans="1:13" x14ac:dyDescent="0.25">
      <c r="A1068" s="2">
        <v>81</v>
      </c>
      <c r="B1068" s="44">
        <v>44530</v>
      </c>
      <c r="C1068" s="3">
        <v>0.48194444444444445</v>
      </c>
      <c r="D1068" s="7" t="s">
        <v>44</v>
      </c>
      <c r="E1068" s="8" t="s">
        <v>325</v>
      </c>
      <c r="G1068" s="3" cm="1">
        <f t="array" ref="G1068">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068" s="3" t="str">
        <f>IF(ch_table[[#This Row],[Subject 1]]&lt;&gt;"House rose", "",SUMIF(ch_table[Day], ch_table[[#This Row],[Day]], ch_table[Duration]))</f>
        <v/>
      </c>
      <c r="I1068" s="40">
        <f>SUM(INDEX(ch_table[Duration],1):ch_table[[#This Row],[Duration]])</f>
        <v>26.417361111111177</v>
      </c>
      <c r="J1068" s="3" cm="1">
        <f t="array" ref="J10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8" s="3" t="str" cm="1">
        <f t="array" ref="K10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8" s="3" t="str">
        <f>IF(ch_table[[#This Row],[Subject 1]]&lt;&gt;"House rose", "",SUMIF(ch_table[Day], ch_table[[#This Row],[Day]], ch_table[AAT]))</f>
        <v/>
      </c>
      <c r="M1068" s="38">
        <f>SUM(INDEX(ch_table[AAT],1):ch_table[[#This Row],[AAT]])</f>
        <v>1.6756944444444442</v>
      </c>
    </row>
    <row r="1069" spans="1:13" x14ac:dyDescent="0.25">
      <c r="A1069" s="2">
        <v>81</v>
      </c>
      <c r="B1069" s="44">
        <v>44530</v>
      </c>
      <c r="C1069" s="3">
        <v>0.51111111111111118</v>
      </c>
      <c r="D1069" s="7" t="s">
        <v>53</v>
      </c>
      <c r="E1069" s="8" t="s">
        <v>325</v>
      </c>
      <c r="G1069" s="3" cm="1">
        <f t="array" ref="G1069">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069" s="3" t="str">
        <f>IF(ch_table[[#This Row],[Subject 1]]&lt;&gt;"House rose", "",SUMIF(ch_table[Day], ch_table[[#This Row],[Day]], ch_table[Duration]))</f>
        <v/>
      </c>
      <c r="I1069" s="40">
        <f>SUM(INDEX(ch_table[Duration],1):ch_table[[#This Row],[Duration]])</f>
        <v>26.434027777777843</v>
      </c>
      <c r="J1069" s="3" cm="1">
        <f t="array" ref="J10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69" s="3" t="str" cm="1">
        <f t="array" ref="K10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69" s="3" t="str">
        <f>IF(ch_table[[#This Row],[Subject 1]]&lt;&gt;"House rose", "",SUMIF(ch_table[Day], ch_table[[#This Row],[Day]], ch_table[AAT]))</f>
        <v/>
      </c>
      <c r="M1069" s="38">
        <f>SUM(INDEX(ch_table[AAT],1):ch_table[[#This Row],[AAT]])</f>
        <v>1.6756944444444442</v>
      </c>
    </row>
    <row r="1070" spans="1:13" x14ac:dyDescent="0.25">
      <c r="A1070" s="2">
        <v>81</v>
      </c>
      <c r="B1070" s="44">
        <v>44530</v>
      </c>
      <c r="C1070" s="3">
        <v>0.52777777777777779</v>
      </c>
      <c r="D1070" s="7" t="s">
        <v>92</v>
      </c>
      <c r="E1070" s="8" t="s">
        <v>651</v>
      </c>
      <c r="G1070" s="3" cm="1">
        <f t="array" ref="G107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70" s="3" t="str">
        <f>IF(ch_table[[#This Row],[Subject 1]]&lt;&gt;"House rose", "",SUMIF(ch_table[Day], ch_table[[#This Row],[Day]], ch_table[Duration]))</f>
        <v/>
      </c>
      <c r="I1070" s="40">
        <f>SUM(INDEX(ch_table[Duration],1):ch_table[[#This Row],[Duration]])</f>
        <v>26.435416666666733</v>
      </c>
      <c r="J1070" s="3" cm="1">
        <f t="array" ref="J10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0" s="3" t="str" cm="1">
        <f t="array" ref="K10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0" s="3" t="str">
        <f>IF(ch_table[[#This Row],[Subject 1]]&lt;&gt;"House rose", "",SUMIF(ch_table[Day], ch_table[[#This Row],[Day]], ch_table[AAT]))</f>
        <v/>
      </c>
      <c r="M1070" s="38">
        <f>SUM(INDEX(ch_table[AAT],1):ch_table[[#This Row],[AAT]])</f>
        <v>1.6756944444444442</v>
      </c>
    </row>
    <row r="1071" spans="1:13" x14ac:dyDescent="0.25">
      <c r="A1071" s="2">
        <v>81</v>
      </c>
      <c r="B1071" s="44">
        <v>44530</v>
      </c>
      <c r="C1071" s="3">
        <v>0.52916666666666667</v>
      </c>
      <c r="D1071" s="7" t="s">
        <v>92</v>
      </c>
      <c r="E1071" s="8" t="s">
        <v>652</v>
      </c>
      <c r="G1071" s="3" cm="1">
        <f t="array" ref="G107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71" s="3" t="str">
        <f>IF(ch_table[[#This Row],[Subject 1]]&lt;&gt;"House rose", "",SUMIF(ch_table[Day], ch_table[[#This Row],[Day]], ch_table[Duration]))</f>
        <v/>
      </c>
      <c r="I1071" s="40">
        <f>SUM(INDEX(ch_table[Duration],1):ch_table[[#This Row],[Duration]])</f>
        <v>26.436805555555623</v>
      </c>
      <c r="J1071" s="3" cm="1">
        <f t="array" ref="J10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1" s="3" t="str" cm="1">
        <f t="array" ref="K10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1" s="3" t="str">
        <f>IF(ch_table[[#This Row],[Subject 1]]&lt;&gt;"House rose", "",SUMIF(ch_table[Day], ch_table[[#This Row],[Day]], ch_table[AAT]))</f>
        <v/>
      </c>
      <c r="M1071" s="38">
        <f>SUM(INDEX(ch_table[AAT],1):ch_table[[#This Row],[AAT]])</f>
        <v>1.6756944444444442</v>
      </c>
    </row>
    <row r="1072" spans="1:13" x14ac:dyDescent="0.25">
      <c r="A1072" s="2">
        <v>81</v>
      </c>
      <c r="B1072" s="44">
        <v>44530</v>
      </c>
      <c r="C1072" s="3">
        <v>0.53055555555555556</v>
      </c>
      <c r="D1072" s="7" t="s">
        <v>92</v>
      </c>
      <c r="E1072" s="8" t="s">
        <v>648</v>
      </c>
      <c r="G1072" s="3" cm="1">
        <f t="array" ref="G107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72" s="3" t="str">
        <f>IF(ch_table[[#This Row],[Subject 1]]&lt;&gt;"House rose", "",SUMIF(ch_table[Day], ch_table[[#This Row],[Day]], ch_table[Duration]))</f>
        <v/>
      </c>
      <c r="I1072" s="40">
        <f>SUM(INDEX(ch_table[Duration],1):ch_table[[#This Row],[Duration]])</f>
        <v>26.438194444444512</v>
      </c>
      <c r="J1072" s="3" cm="1">
        <f t="array" ref="J10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2" s="3" t="str" cm="1">
        <f t="array" ref="K10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2" s="3" t="str">
        <f>IF(ch_table[[#This Row],[Subject 1]]&lt;&gt;"House rose", "",SUMIF(ch_table[Day], ch_table[[#This Row],[Day]], ch_table[AAT]))</f>
        <v/>
      </c>
      <c r="M1072" s="38">
        <f>SUM(INDEX(ch_table[AAT],1):ch_table[[#This Row],[AAT]])</f>
        <v>1.6756944444444442</v>
      </c>
    </row>
    <row r="1073" spans="1:13" x14ac:dyDescent="0.25">
      <c r="A1073" s="2">
        <v>81</v>
      </c>
      <c r="B1073" s="44">
        <v>44530</v>
      </c>
      <c r="C1073" s="3">
        <v>0.53194444444444444</v>
      </c>
      <c r="D1073" s="7" t="s">
        <v>92</v>
      </c>
      <c r="E1073" s="8" t="s">
        <v>653</v>
      </c>
      <c r="G1073" s="3" cm="1">
        <f t="array" ref="G107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73" s="3" t="str">
        <f>IF(ch_table[[#This Row],[Subject 1]]&lt;&gt;"House rose", "",SUMIF(ch_table[Day], ch_table[[#This Row],[Day]], ch_table[Duration]))</f>
        <v/>
      </c>
      <c r="I1073" s="40">
        <f>SUM(INDEX(ch_table[Duration],1):ch_table[[#This Row],[Duration]])</f>
        <v>26.439583333333402</v>
      </c>
      <c r="J1073" s="3" cm="1">
        <f t="array" ref="J10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3" s="3" t="str" cm="1">
        <f t="array" ref="K10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3" s="3" t="str">
        <f>IF(ch_table[[#This Row],[Subject 1]]&lt;&gt;"House rose", "",SUMIF(ch_table[Day], ch_table[[#This Row],[Day]], ch_table[AAT]))</f>
        <v/>
      </c>
      <c r="M1073" s="38">
        <f>SUM(INDEX(ch_table[AAT],1):ch_table[[#This Row],[AAT]])</f>
        <v>1.6756944444444442</v>
      </c>
    </row>
    <row r="1074" spans="1:13" x14ac:dyDescent="0.25">
      <c r="A1074" s="2">
        <v>81</v>
      </c>
      <c r="B1074" s="44">
        <v>44530</v>
      </c>
      <c r="C1074" s="3">
        <v>0.53333333333333333</v>
      </c>
      <c r="D1074" s="7" t="s">
        <v>230</v>
      </c>
      <c r="E1074" s="8" t="s">
        <v>654</v>
      </c>
      <c r="G1074" s="3" cm="1">
        <f t="array" ref="G107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074" s="3" t="str">
        <f>IF(ch_table[[#This Row],[Subject 1]]&lt;&gt;"House rose", "",SUMIF(ch_table[Day], ch_table[[#This Row],[Day]], ch_table[Duration]))</f>
        <v/>
      </c>
      <c r="I1074" s="40">
        <f>SUM(INDEX(ch_table[Duration],1):ch_table[[#This Row],[Duration]])</f>
        <v>26.446527777777845</v>
      </c>
      <c r="J1074" s="3" cm="1">
        <f t="array" ref="J10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4" s="3" t="str" cm="1">
        <f t="array" ref="K10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4" s="3" t="str">
        <f>IF(ch_table[[#This Row],[Subject 1]]&lt;&gt;"House rose", "",SUMIF(ch_table[Day], ch_table[[#This Row],[Day]], ch_table[AAT]))</f>
        <v/>
      </c>
      <c r="M1074" s="38">
        <f>SUM(INDEX(ch_table[AAT],1):ch_table[[#This Row],[AAT]])</f>
        <v>1.6756944444444442</v>
      </c>
    </row>
    <row r="1075" spans="1:13" x14ac:dyDescent="0.25">
      <c r="A1075" s="2">
        <v>81</v>
      </c>
      <c r="B1075" s="44">
        <v>44530</v>
      </c>
      <c r="C1075" s="3">
        <v>0.54027777777777775</v>
      </c>
      <c r="D1075" s="7" t="s">
        <v>551</v>
      </c>
      <c r="E1075" s="8" t="s">
        <v>655</v>
      </c>
      <c r="F1075" s="8" t="s">
        <v>60</v>
      </c>
      <c r="G1075" s="3" cm="1">
        <f t="array" ref="G1075">IF(MIN(ROW(ch_table[[Day]:[AAT session total (cum.)]]))+ROWS(ch_table[[Day]:[AAT session total (cum.)]])-1=ROW(),"",IF(ch_table[[#This Row],[Subject 1]]="House rose","", IF(INDEX(ch_table[[#All],[Time]],ROW()+1)="","",(IF(INDEX(ch_table[[#All],[Time]],ROW()+1)&lt;ch_table[[#This Row],[Time]],INDEX(ch_table[[#All],[Time]],ROW()+1)+1,INDEX(ch_table[[#All],[Time]],ROW()+1))-ch_table[[#This Row],[Time]]))))</f>
        <v>0.14166666666666672</v>
      </c>
      <c r="H1075" s="3" t="str">
        <f>IF(ch_table[[#This Row],[Subject 1]]&lt;&gt;"House rose", "",SUMIF(ch_table[Day], ch_table[[#This Row],[Day]], ch_table[Duration]))</f>
        <v/>
      </c>
      <c r="I1075" s="40">
        <f>SUM(INDEX(ch_table[Duration],1):ch_table[[#This Row],[Duration]])</f>
        <v>26.588194444444511</v>
      </c>
      <c r="J1075" s="3" cm="1">
        <f t="array" ref="J10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5" s="3" t="str" cm="1">
        <f t="array" ref="K10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5" s="3" t="str">
        <f>IF(ch_table[[#This Row],[Subject 1]]&lt;&gt;"House rose", "",SUMIF(ch_table[Day], ch_table[[#This Row],[Day]], ch_table[AAT]))</f>
        <v/>
      </c>
      <c r="M1075" s="38">
        <f>SUM(INDEX(ch_table[AAT],1):ch_table[[#This Row],[AAT]])</f>
        <v>1.6756944444444442</v>
      </c>
    </row>
    <row r="1076" spans="1:13" ht="30" x14ac:dyDescent="0.25">
      <c r="A1076" s="2">
        <v>81</v>
      </c>
      <c r="B1076" s="44">
        <v>44530</v>
      </c>
      <c r="C1076" s="3">
        <v>0.68194444444444446</v>
      </c>
      <c r="D1076" s="7" t="s">
        <v>423</v>
      </c>
      <c r="E1076" s="8" t="s">
        <v>656</v>
      </c>
      <c r="F1076" s="8" t="s">
        <v>60</v>
      </c>
      <c r="G1076" s="3" cm="1">
        <f t="array" ref="G1076">IF(MIN(ROW(ch_table[[Day]:[AAT session total (cum.)]]))+ROWS(ch_table[[Day]:[AAT session total (cum.)]])-1=ROW(),"",IF(ch_table[[#This Row],[Subject 1]]="House rose","", IF(INDEX(ch_table[[#All],[Time]],ROW()+1)="","",(IF(INDEX(ch_table[[#All],[Time]],ROW()+1)&lt;ch_table[[#This Row],[Time]],INDEX(ch_table[[#All],[Time]],ROW()+1)+1,INDEX(ch_table[[#All],[Time]],ROW()+1))-ch_table[[#This Row],[Time]]))))</f>
        <v>0.13750000000000007</v>
      </c>
      <c r="H1076" s="3" t="str">
        <f>IF(ch_table[[#This Row],[Subject 1]]&lt;&gt;"House rose", "",SUMIF(ch_table[Day], ch_table[[#This Row],[Day]], ch_table[Duration]))</f>
        <v/>
      </c>
      <c r="I1076" s="40">
        <f>SUM(INDEX(ch_table[Duration],1):ch_table[[#This Row],[Duration]])</f>
        <v>26.72569444444451</v>
      </c>
      <c r="J1076" s="3" cm="1">
        <f t="array" ref="J10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6" s="3" cm="1">
        <f t="array" ref="K10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2.7777777777777901E-2</v>
      </c>
      <c r="L1076" s="3" t="str">
        <f>IF(ch_table[[#This Row],[Subject 1]]&lt;&gt;"House rose", "",SUMIF(ch_table[Day], ch_table[[#This Row],[Day]], ch_table[AAT]))</f>
        <v/>
      </c>
      <c r="M1076" s="38">
        <f>SUM(INDEX(ch_table[AAT],1):ch_table[[#This Row],[AAT]])</f>
        <v>1.7034722222222221</v>
      </c>
    </row>
    <row r="1077" spans="1:13" ht="30" x14ac:dyDescent="0.25">
      <c r="A1077" s="2">
        <v>81</v>
      </c>
      <c r="B1077" s="44">
        <v>44530</v>
      </c>
      <c r="C1077" s="3">
        <v>0.81944444444444453</v>
      </c>
      <c r="D1077" s="7" t="s">
        <v>21</v>
      </c>
      <c r="E1077" s="8" t="s">
        <v>657</v>
      </c>
      <c r="G1077" s="3" cm="1">
        <f t="array" ref="G1077">IF(MIN(ROW(ch_table[[Day]:[AAT session total (cum.)]]))+ROWS(ch_table[[Day]:[AAT session total (cum.)]])-1=ROW(),"",IF(ch_table[[#This Row],[Subject 1]]="House rose","", IF(INDEX(ch_table[[#All],[Time]],ROW()+1)="","",(IF(INDEX(ch_table[[#All],[Time]],ROW()+1)&lt;ch_table[[#This Row],[Time]],INDEX(ch_table[[#All],[Time]],ROW()+1)+1,INDEX(ch_table[[#All],[Time]],ROW()+1))-ch_table[[#This Row],[Time]]))))</f>
        <v>2.0138888888888706E-2</v>
      </c>
      <c r="H1077" s="3" t="str">
        <f>IF(ch_table[[#This Row],[Subject 1]]&lt;&gt;"House rose", "",SUMIF(ch_table[Day], ch_table[[#This Row],[Day]], ch_table[Duration]))</f>
        <v/>
      </c>
      <c r="I1077" s="40">
        <f>SUM(INDEX(ch_table[Duration],1):ch_table[[#This Row],[Duration]])</f>
        <v>26.745833333333398</v>
      </c>
      <c r="J1077" s="3" cm="1">
        <f t="array" ref="J10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7" s="3" cm="1">
        <f t="array" ref="K10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2.0138888888888706E-2</v>
      </c>
      <c r="L1077" s="3" t="str">
        <f>IF(ch_table[[#This Row],[Subject 1]]&lt;&gt;"House rose", "",SUMIF(ch_table[Day], ch_table[[#This Row],[Day]], ch_table[AAT]))</f>
        <v/>
      </c>
      <c r="M1077" s="38">
        <f>SUM(INDEX(ch_table[AAT],1):ch_table[[#This Row],[AAT]])</f>
        <v>1.7236111111111108</v>
      </c>
    </row>
    <row r="1078" spans="1:13" x14ac:dyDescent="0.25">
      <c r="A1078" s="2">
        <v>81</v>
      </c>
      <c r="B1078" s="44">
        <v>44530</v>
      </c>
      <c r="C1078" s="3">
        <v>0.83958333333333324</v>
      </c>
      <c r="D1078" s="7" t="s">
        <v>23</v>
      </c>
      <c r="G1078" s="3" t="str" cm="1">
        <f t="array" ref="G1078">IF(MIN(ROW(ch_table[[Day]:[AAT session total (cum.)]]))+ROWS(ch_table[[Day]:[AAT session total (cum.)]])-1=ROW(),"",IF(ch_table[[#This Row],[Subject 1]]="House rose","", IF(INDEX(ch_table[[#All],[Time]],ROW()+1)="","",(IF(INDEX(ch_table[[#All],[Time]],ROW()+1)&lt;ch_table[[#This Row],[Time]],INDEX(ch_table[[#All],[Time]],ROW()+1)+1,INDEX(ch_table[[#All],[Time]],ROW()+1))-ch_table[[#This Row],[Time]]))))</f>
        <v/>
      </c>
      <c r="H1078" s="3">
        <f>IF(ch_table[[#This Row],[Subject 1]]&lt;&gt;"House rose", "",SUMIF(ch_table[Day], ch_table[[#This Row],[Day]], ch_table[Duration]))</f>
        <v>0.36041666666666655</v>
      </c>
      <c r="I1078" s="40">
        <f>SUM(INDEX(ch_table[Duration],1):ch_table[[#This Row],[Duration]])</f>
        <v>26.745833333333398</v>
      </c>
      <c r="J1078" s="3" cm="1">
        <f t="array" ref="J10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8" s="3" t="str" cm="1">
        <f t="array" ref="K10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8" s="3">
        <f>IF(ch_table[[#This Row],[Subject 1]]&lt;&gt;"House rose", "",SUMIF(ch_table[Day], ch_table[[#This Row],[Day]], ch_table[AAT]))</f>
        <v>4.7916666666666607E-2</v>
      </c>
      <c r="M1078" s="38">
        <f>SUM(INDEX(ch_table[AAT],1):ch_table[[#This Row],[AAT]])</f>
        <v>1.7236111111111108</v>
      </c>
    </row>
    <row r="1079" spans="1:13" x14ac:dyDescent="0.25">
      <c r="A1079" s="2">
        <v>82</v>
      </c>
      <c r="B1079" s="44">
        <v>44531</v>
      </c>
      <c r="C1079" s="3">
        <v>0.47916666666666669</v>
      </c>
      <c r="D1079" s="7" t="s">
        <v>24</v>
      </c>
      <c r="G1079" s="3" cm="1">
        <f t="array" ref="G107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79" s="3" t="str">
        <f>IF(ch_table[[#This Row],[Subject 1]]&lt;&gt;"House rose", "",SUMIF(ch_table[Day], ch_table[[#This Row],[Day]], ch_table[Duration]))</f>
        <v/>
      </c>
      <c r="I1079" s="40">
        <f>SUM(INDEX(ch_table[Duration],1):ch_table[[#This Row],[Duration]])</f>
        <v>26.747222222222288</v>
      </c>
      <c r="J1079" s="3" cm="1">
        <f t="array" ref="J10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79" s="3" t="str" cm="1">
        <f t="array" ref="K10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79" s="3" t="str">
        <f>IF(ch_table[[#This Row],[Subject 1]]&lt;&gt;"House rose", "",SUMIF(ch_table[Day], ch_table[[#This Row],[Day]], ch_table[AAT]))</f>
        <v/>
      </c>
      <c r="M1079" s="38">
        <f>SUM(INDEX(ch_table[AAT],1):ch_table[[#This Row],[AAT]])</f>
        <v>1.7236111111111108</v>
      </c>
    </row>
    <row r="1080" spans="1:13" x14ac:dyDescent="0.25">
      <c r="A1080" s="2">
        <v>82</v>
      </c>
      <c r="B1080" s="44">
        <v>44531</v>
      </c>
      <c r="C1080" s="3">
        <v>0.48055555555555557</v>
      </c>
      <c r="D1080" s="7" t="s">
        <v>17</v>
      </c>
      <c r="E1080" s="8" t="s">
        <v>658</v>
      </c>
      <c r="F1080" s="8" t="s">
        <v>15</v>
      </c>
      <c r="G1080" s="3" cm="1">
        <f t="array" ref="G108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80" s="3" t="str">
        <f>IF(ch_table[[#This Row],[Subject 1]]&lt;&gt;"House rose", "",SUMIF(ch_table[Day], ch_table[[#This Row],[Day]], ch_table[Duration]))</f>
        <v/>
      </c>
      <c r="I1080" s="40">
        <f>SUM(INDEX(ch_table[Duration],1):ch_table[[#This Row],[Duration]])</f>
        <v>26.749305555555623</v>
      </c>
      <c r="J1080" s="3" cm="1">
        <f t="array" ref="J10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0" s="3" t="str" cm="1">
        <f t="array" ref="K10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0" s="3" t="str">
        <f>IF(ch_table[[#This Row],[Subject 1]]&lt;&gt;"House rose", "",SUMIF(ch_table[Day], ch_table[[#This Row],[Day]], ch_table[AAT]))</f>
        <v/>
      </c>
      <c r="M1080" s="38">
        <f>SUM(INDEX(ch_table[AAT],1):ch_table[[#This Row],[AAT]])</f>
        <v>1.7236111111111108</v>
      </c>
    </row>
    <row r="1081" spans="1:13" x14ac:dyDescent="0.25">
      <c r="A1081" s="2">
        <v>82</v>
      </c>
      <c r="B1081" s="44">
        <v>44531</v>
      </c>
      <c r="C1081" s="3">
        <v>0.4826388888888889</v>
      </c>
      <c r="D1081" s="7" t="s">
        <v>44</v>
      </c>
      <c r="E1081" s="8" t="s">
        <v>128</v>
      </c>
      <c r="G1081" s="3" cm="1">
        <f t="array" ref="G1081">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1081" s="3" t="str">
        <f>IF(ch_table[[#This Row],[Subject 1]]&lt;&gt;"House rose", "",SUMIF(ch_table[Day], ch_table[[#This Row],[Day]], ch_table[Duration]))</f>
        <v/>
      </c>
      <c r="I1081" s="40">
        <f>SUM(INDEX(ch_table[Duration],1):ch_table[[#This Row],[Duration]])</f>
        <v>26.766666666666733</v>
      </c>
      <c r="J1081" s="3" cm="1">
        <f t="array" ref="J10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1" s="3" t="str" cm="1">
        <f t="array" ref="K10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1" s="3" t="str">
        <f>IF(ch_table[[#This Row],[Subject 1]]&lt;&gt;"House rose", "",SUMIF(ch_table[Day], ch_table[[#This Row],[Day]], ch_table[AAT]))</f>
        <v/>
      </c>
      <c r="M1081" s="38">
        <f>SUM(INDEX(ch_table[AAT],1):ch_table[[#This Row],[AAT]])</f>
        <v>1.7236111111111108</v>
      </c>
    </row>
    <row r="1082" spans="1:13" x14ac:dyDescent="0.25">
      <c r="A1082" s="2">
        <v>82</v>
      </c>
      <c r="B1082" s="44">
        <v>44531</v>
      </c>
      <c r="C1082" s="3">
        <v>0.5</v>
      </c>
      <c r="D1082" s="7" t="s">
        <v>44</v>
      </c>
      <c r="E1082" s="8" t="s">
        <v>421</v>
      </c>
      <c r="G1082" s="3" cm="1">
        <f t="array" ref="G1082">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082" s="3" t="str">
        <f>IF(ch_table[[#This Row],[Subject 1]]&lt;&gt;"House rose", "",SUMIF(ch_table[Day], ch_table[[#This Row],[Day]], ch_table[Duration]))</f>
        <v/>
      </c>
      <c r="I1082" s="40">
        <f>SUM(INDEX(ch_table[Duration],1):ch_table[[#This Row],[Duration]])</f>
        <v>26.79097222222229</v>
      </c>
      <c r="J1082" s="3" cm="1">
        <f t="array" ref="J10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2" s="3" t="str" cm="1">
        <f t="array" ref="K10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2" s="3" t="str">
        <f>IF(ch_table[[#This Row],[Subject 1]]&lt;&gt;"House rose", "",SUMIF(ch_table[Day], ch_table[[#This Row],[Day]], ch_table[AAT]))</f>
        <v/>
      </c>
      <c r="M1082" s="38">
        <f>SUM(INDEX(ch_table[AAT],1):ch_table[[#This Row],[AAT]])</f>
        <v>1.7236111111111108</v>
      </c>
    </row>
    <row r="1083" spans="1:13" ht="30" x14ac:dyDescent="0.25">
      <c r="A1083" s="2">
        <v>82</v>
      </c>
      <c r="B1083" s="44">
        <v>44531</v>
      </c>
      <c r="C1083" s="3">
        <v>0.52430555555555558</v>
      </c>
      <c r="D1083" s="7" t="s">
        <v>29</v>
      </c>
      <c r="E1083" s="8" t="s">
        <v>659</v>
      </c>
      <c r="G1083" s="3" cm="1">
        <f t="array" ref="G1083">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083" s="3" t="str">
        <f>IF(ch_table[[#This Row],[Subject 1]]&lt;&gt;"House rose", "",SUMIF(ch_table[Day], ch_table[[#This Row],[Day]], ch_table[Duration]))</f>
        <v/>
      </c>
      <c r="I1083" s="40">
        <f>SUM(INDEX(ch_table[Duration],1):ch_table[[#This Row],[Duration]])</f>
        <v>26.821527777777845</v>
      </c>
      <c r="J1083" s="3" cm="1">
        <f t="array" ref="J10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3" s="3" t="str" cm="1">
        <f t="array" ref="K10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3" s="3" t="str">
        <f>IF(ch_table[[#This Row],[Subject 1]]&lt;&gt;"House rose", "",SUMIF(ch_table[Day], ch_table[[#This Row],[Day]], ch_table[AAT]))</f>
        <v/>
      </c>
      <c r="M1083" s="38">
        <f>SUM(INDEX(ch_table[AAT],1):ch_table[[#This Row],[AAT]])</f>
        <v>1.7236111111111108</v>
      </c>
    </row>
    <row r="1084" spans="1:13" ht="30" x14ac:dyDescent="0.25">
      <c r="A1084" s="2">
        <v>82</v>
      </c>
      <c r="B1084" s="44">
        <v>44531</v>
      </c>
      <c r="C1084" s="3">
        <v>0.55486111111111114</v>
      </c>
      <c r="D1084" s="7" t="s">
        <v>29</v>
      </c>
      <c r="E1084" s="8" t="s">
        <v>660</v>
      </c>
      <c r="G1084" s="3" cm="1">
        <f t="array" ref="G1084">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1084" s="3" t="str">
        <f>IF(ch_table[[#This Row],[Subject 1]]&lt;&gt;"House rose", "",SUMIF(ch_table[Day], ch_table[[#This Row],[Day]], ch_table[Duration]))</f>
        <v/>
      </c>
      <c r="I1084" s="40">
        <f>SUM(INDEX(ch_table[Duration],1):ch_table[[#This Row],[Duration]])</f>
        <v>26.86597222222229</v>
      </c>
      <c r="J1084" s="3" cm="1">
        <f t="array" ref="J10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4" s="3" t="str" cm="1">
        <f t="array" ref="K10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4" s="3" t="str">
        <f>IF(ch_table[[#This Row],[Subject 1]]&lt;&gt;"House rose", "",SUMIF(ch_table[Day], ch_table[[#This Row],[Day]], ch_table[AAT]))</f>
        <v/>
      </c>
      <c r="M1084" s="38">
        <f>SUM(INDEX(ch_table[AAT],1):ch_table[[#This Row],[AAT]])</f>
        <v>1.7236111111111108</v>
      </c>
    </row>
    <row r="1085" spans="1:13" x14ac:dyDescent="0.25">
      <c r="A1085" s="2">
        <v>82</v>
      </c>
      <c r="B1085" s="44">
        <v>44531</v>
      </c>
      <c r="C1085" s="3">
        <v>0.59930555555555554</v>
      </c>
      <c r="D1085" s="7" t="s">
        <v>92</v>
      </c>
      <c r="E1085" s="8" t="s">
        <v>661</v>
      </c>
      <c r="G1085" s="3" cm="1">
        <f t="array" ref="G1085">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85" s="3" t="str">
        <f>IF(ch_table[[#This Row],[Subject 1]]&lt;&gt;"House rose", "",SUMIF(ch_table[Day], ch_table[[#This Row],[Day]], ch_table[Duration]))</f>
        <v/>
      </c>
      <c r="I1085" s="40">
        <f>SUM(INDEX(ch_table[Duration],1):ch_table[[#This Row],[Duration]])</f>
        <v>26.868055555555625</v>
      </c>
      <c r="J1085" s="3" cm="1">
        <f t="array" ref="J10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5" s="3" t="str" cm="1">
        <f t="array" ref="K10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5" s="3" t="str">
        <f>IF(ch_table[[#This Row],[Subject 1]]&lt;&gt;"House rose", "",SUMIF(ch_table[Day], ch_table[[#This Row],[Day]], ch_table[AAT]))</f>
        <v/>
      </c>
      <c r="M1085" s="38">
        <f>SUM(INDEX(ch_table[AAT],1):ch_table[[#This Row],[AAT]])</f>
        <v>1.7236111111111108</v>
      </c>
    </row>
    <row r="1086" spans="1:13" ht="30" x14ac:dyDescent="0.25">
      <c r="A1086" s="2">
        <v>82</v>
      </c>
      <c r="B1086" s="44">
        <v>44531</v>
      </c>
      <c r="C1086" s="3">
        <v>0.60138888888888886</v>
      </c>
      <c r="D1086" s="7" t="s">
        <v>92</v>
      </c>
      <c r="E1086" s="8" t="s">
        <v>662</v>
      </c>
      <c r="G1086" s="3" cm="1">
        <f t="array" ref="G1086">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086" s="3" t="str">
        <f>IF(ch_table[[#This Row],[Subject 1]]&lt;&gt;"House rose", "",SUMIF(ch_table[Day], ch_table[[#This Row],[Day]], ch_table[Duration]))</f>
        <v/>
      </c>
      <c r="I1086" s="40">
        <f>SUM(INDEX(ch_table[Duration],1):ch_table[[#This Row],[Duration]])</f>
        <v>26.87013888888896</v>
      </c>
      <c r="J1086" s="3" cm="1">
        <f t="array" ref="J10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6" s="3" t="str" cm="1">
        <f t="array" ref="K10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6" s="3" t="str">
        <f>IF(ch_table[[#This Row],[Subject 1]]&lt;&gt;"House rose", "",SUMIF(ch_table[Day], ch_table[[#This Row],[Day]], ch_table[AAT]))</f>
        <v/>
      </c>
      <c r="M1086" s="38">
        <f>SUM(INDEX(ch_table[AAT],1):ch_table[[#This Row],[AAT]])</f>
        <v>1.7236111111111108</v>
      </c>
    </row>
    <row r="1087" spans="1:13" x14ac:dyDescent="0.25">
      <c r="A1087" s="2">
        <v>82</v>
      </c>
      <c r="B1087" s="44">
        <v>44531</v>
      </c>
      <c r="C1087" s="3">
        <v>0.60347222222222219</v>
      </c>
      <c r="D1087" s="7" t="s">
        <v>92</v>
      </c>
      <c r="E1087" s="8" t="s">
        <v>663</v>
      </c>
      <c r="G1087" s="3" cm="1">
        <f t="array" ref="G1087">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087" s="3" t="str">
        <f>IF(ch_table[[#This Row],[Subject 1]]&lt;&gt;"House rose", "",SUMIF(ch_table[Day], ch_table[[#This Row],[Day]], ch_table[Duration]))</f>
        <v/>
      </c>
      <c r="I1087" s="40">
        <f>SUM(INDEX(ch_table[Duration],1):ch_table[[#This Row],[Duration]])</f>
        <v>26.87152777777785</v>
      </c>
      <c r="J1087" s="3" cm="1">
        <f t="array" ref="J10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7" s="3" t="str" cm="1">
        <f t="array" ref="K10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7" s="3" t="str">
        <f>IF(ch_table[[#This Row],[Subject 1]]&lt;&gt;"House rose", "",SUMIF(ch_table[Day], ch_table[[#This Row],[Day]], ch_table[AAT]))</f>
        <v/>
      </c>
      <c r="M1087" s="38">
        <f>SUM(INDEX(ch_table[AAT],1):ch_table[[#This Row],[AAT]])</f>
        <v>1.7236111111111108</v>
      </c>
    </row>
    <row r="1088" spans="1:13" x14ac:dyDescent="0.25">
      <c r="A1088" s="2">
        <v>82</v>
      </c>
      <c r="B1088" s="44">
        <v>44531</v>
      </c>
      <c r="C1088" s="3">
        <v>0.60486111111111118</v>
      </c>
      <c r="D1088" s="7" t="s">
        <v>92</v>
      </c>
      <c r="E1088" s="8" t="s">
        <v>664</v>
      </c>
      <c r="G1088" s="3" cm="1">
        <f t="array" ref="G108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088" s="3" t="str">
        <f>IF(ch_table[[#This Row],[Subject 1]]&lt;&gt;"House rose", "",SUMIF(ch_table[Day], ch_table[[#This Row],[Day]], ch_table[Duration]))</f>
        <v/>
      </c>
      <c r="I1088" s="40">
        <f>SUM(INDEX(ch_table[Duration],1):ch_table[[#This Row],[Duration]])</f>
        <v>26.872222222222295</v>
      </c>
      <c r="J1088" s="3" cm="1">
        <f t="array" ref="J10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8" s="3" t="str" cm="1">
        <f t="array" ref="K10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8" s="3" t="str">
        <f>IF(ch_table[[#This Row],[Subject 1]]&lt;&gt;"House rose", "",SUMIF(ch_table[Day], ch_table[[#This Row],[Day]], ch_table[AAT]))</f>
        <v/>
      </c>
      <c r="M1088" s="38">
        <f>SUM(INDEX(ch_table[AAT],1):ch_table[[#This Row],[AAT]])</f>
        <v>1.7236111111111108</v>
      </c>
    </row>
    <row r="1089" spans="1:13" x14ac:dyDescent="0.25">
      <c r="A1089" s="2">
        <v>82</v>
      </c>
      <c r="B1089" s="44">
        <v>44531</v>
      </c>
      <c r="C1089" s="3">
        <v>0.60555555555555551</v>
      </c>
      <c r="D1089" s="7" t="s">
        <v>92</v>
      </c>
      <c r="E1089" s="8" t="s">
        <v>665</v>
      </c>
      <c r="G1089" s="3" cm="1">
        <f t="array" ref="G108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089" s="3" t="str">
        <f>IF(ch_table[[#This Row],[Subject 1]]&lt;&gt;"House rose", "",SUMIF(ch_table[Day], ch_table[[#This Row],[Day]], ch_table[Duration]))</f>
        <v/>
      </c>
      <c r="I1089" s="40">
        <f>SUM(INDEX(ch_table[Duration],1):ch_table[[#This Row],[Duration]])</f>
        <v>26.873611111111185</v>
      </c>
      <c r="J1089" s="3" cm="1">
        <f t="array" ref="J10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89" s="3" t="str" cm="1">
        <f t="array" ref="K10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89" s="3" t="str">
        <f>IF(ch_table[[#This Row],[Subject 1]]&lt;&gt;"House rose", "",SUMIF(ch_table[Day], ch_table[[#This Row],[Day]], ch_table[AAT]))</f>
        <v/>
      </c>
      <c r="M1089" s="38">
        <f>SUM(INDEX(ch_table[AAT],1):ch_table[[#This Row],[AAT]])</f>
        <v>1.7236111111111108</v>
      </c>
    </row>
    <row r="1090" spans="1:13" x14ac:dyDescent="0.25">
      <c r="A1090" s="2">
        <v>82</v>
      </c>
      <c r="B1090" s="44">
        <v>44531</v>
      </c>
      <c r="C1090" s="3">
        <v>0.6069444444444444</v>
      </c>
      <c r="D1090" s="7" t="s">
        <v>92</v>
      </c>
      <c r="E1090" s="8" t="s">
        <v>666</v>
      </c>
      <c r="G1090" s="3" cm="1">
        <f t="array" ref="G1090">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090" s="3" t="str">
        <f>IF(ch_table[[#This Row],[Subject 1]]&lt;&gt;"House rose", "",SUMIF(ch_table[Day], ch_table[[#This Row],[Day]], ch_table[Duration]))</f>
        <v/>
      </c>
      <c r="I1090" s="40">
        <f>SUM(INDEX(ch_table[Duration],1):ch_table[[#This Row],[Duration]])</f>
        <v>26.877083333333406</v>
      </c>
      <c r="J1090" s="3" cm="1">
        <f t="array" ref="J10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0" s="3" t="str" cm="1">
        <f t="array" ref="K10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0" s="3" t="str">
        <f>IF(ch_table[[#This Row],[Subject 1]]&lt;&gt;"House rose", "",SUMIF(ch_table[Day], ch_table[[#This Row],[Day]], ch_table[AAT]))</f>
        <v/>
      </c>
      <c r="M1090" s="38">
        <f>SUM(INDEX(ch_table[AAT],1):ch_table[[#This Row],[AAT]])</f>
        <v>1.7236111111111108</v>
      </c>
    </row>
    <row r="1091" spans="1:13" x14ac:dyDescent="0.25">
      <c r="A1091" s="2">
        <v>82</v>
      </c>
      <c r="B1091" s="44">
        <v>44531</v>
      </c>
      <c r="C1091" s="3">
        <v>0.61041666666666672</v>
      </c>
      <c r="D1091" s="7" t="s">
        <v>230</v>
      </c>
      <c r="E1091" s="8" t="s">
        <v>667</v>
      </c>
      <c r="G1091" s="3" cm="1">
        <f t="array" ref="G1091">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091" s="3" t="str">
        <f>IF(ch_table[[#This Row],[Subject 1]]&lt;&gt;"House rose", "",SUMIF(ch_table[Day], ch_table[[#This Row],[Day]], ch_table[Duration]))</f>
        <v/>
      </c>
      <c r="I1091" s="40">
        <f>SUM(INDEX(ch_table[Duration],1):ch_table[[#This Row],[Duration]])</f>
        <v>26.885416666666739</v>
      </c>
      <c r="J1091" s="3" cm="1">
        <f t="array" ref="J10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1" s="3" t="str" cm="1">
        <f t="array" ref="K10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1" s="3" t="str">
        <f>IF(ch_table[[#This Row],[Subject 1]]&lt;&gt;"House rose", "",SUMIF(ch_table[Day], ch_table[[#This Row],[Day]], ch_table[AAT]))</f>
        <v/>
      </c>
      <c r="M1091" s="38">
        <f>SUM(INDEX(ch_table[AAT],1):ch_table[[#This Row],[AAT]])</f>
        <v>1.7236111111111108</v>
      </c>
    </row>
    <row r="1092" spans="1:13" ht="60" x14ac:dyDescent="0.25">
      <c r="A1092" s="2">
        <v>82</v>
      </c>
      <c r="B1092" s="44">
        <v>44531</v>
      </c>
      <c r="C1092" s="3">
        <v>0.61875000000000002</v>
      </c>
      <c r="D1092" s="7" t="s">
        <v>209</v>
      </c>
      <c r="E1092" s="8" t="s">
        <v>668</v>
      </c>
      <c r="F1092" s="8" t="s">
        <v>60</v>
      </c>
      <c r="G1092" s="3" cm="1">
        <f t="array" ref="G1092">IF(MIN(ROW(ch_table[[Day]:[AAT session total (cum.)]]))+ROWS(ch_table[[Day]:[AAT session total (cum.)]])-1=ROW(),"",IF(ch_table[[#This Row],[Subject 1]]="House rose","", IF(INDEX(ch_table[[#All],[Time]],ROW()+1)="","",(IF(INDEX(ch_table[[#All],[Time]],ROW()+1)&lt;ch_table[[#This Row],[Time]],INDEX(ch_table[[#All],[Time]],ROW()+1)+1,INDEX(ch_table[[#All],[Time]],ROW()+1))-ch_table[[#This Row],[Time]]))))</f>
        <v>0.13611111111111107</v>
      </c>
      <c r="H1092" s="3" t="str">
        <f>IF(ch_table[[#This Row],[Subject 1]]&lt;&gt;"House rose", "",SUMIF(ch_table[Day], ch_table[[#This Row],[Day]], ch_table[Duration]))</f>
        <v/>
      </c>
      <c r="I1092" s="40">
        <f>SUM(INDEX(ch_table[Duration],1):ch_table[[#This Row],[Duration]])</f>
        <v>27.021527777777848</v>
      </c>
      <c r="J1092" s="3" cm="1">
        <f t="array" ref="J10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2" s="3" t="str" cm="1">
        <f t="array" ref="K10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2" s="3" t="str">
        <f>IF(ch_table[[#This Row],[Subject 1]]&lt;&gt;"House rose", "",SUMIF(ch_table[Day], ch_table[[#This Row],[Day]], ch_table[AAT]))</f>
        <v/>
      </c>
      <c r="M1092" s="38">
        <f>SUM(INDEX(ch_table[AAT],1):ch_table[[#This Row],[AAT]])</f>
        <v>1.7236111111111108</v>
      </c>
    </row>
    <row r="1093" spans="1:13" x14ac:dyDescent="0.25">
      <c r="A1093" s="2">
        <v>82</v>
      </c>
      <c r="B1093" s="44">
        <v>44531</v>
      </c>
      <c r="C1093" s="3">
        <v>0.75486111111111109</v>
      </c>
      <c r="D1093" s="7" t="s">
        <v>61</v>
      </c>
      <c r="E1093" s="8" t="s">
        <v>669</v>
      </c>
      <c r="G1093" s="3" cm="1">
        <f t="array" ref="G109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093" s="3" t="str">
        <f>IF(ch_table[[#This Row],[Subject 1]]&lt;&gt;"House rose", "",SUMIF(ch_table[Day], ch_table[[#This Row],[Day]], ch_table[Duration]))</f>
        <v/>
      </c>
      <c r="I1093" s="40">
        <f>SUM(INDEX(ch_table[Duration],1):ch_table[[#This Row],[Duration]])</f>
        <v>27.022222222222293</v>
      </c>
      <c r="J1093" s="3" cm="1">
        <f t="array" ref="J10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3" s="3" t="str" cm="1">
        <f t="array" ref="K10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3" s="3" t="str">
        <f>IF(ch_table[[#This Row],[Subject 1]]&lt;&gt;"House rose", "",SUMIF(ch_table[Day], ch_table[[#This Row],[Day]], ch_table[AAT]))</f>
        <v/>
      </c>
      <c r="M1093" s="38">
        <f>SUM(INDEX(ch_table[AAT],1):ch_table[[#This Row],[AAT]])</f>
        <v>1.7236111111111108</v>
      </c>
    </row>
    <row r="1094" spans="1:13" x14ac:dyDescent="0.25">
      <c r="A1094" s="2">
        <v>82</v>
      </c>
      <c r="B1094" s="44">
        <v>44531</v>
      </c>
      <c r="C1094" s="3">
        <v>0.75555555555555554</v>
      </c>
      <c r="D1094" s="7" t="s">
        <v>61</v>
      </c>
      <c r="E1094" s="8" t="s">
        <v>670</v>
      </c>
      <c r="G1094" s="3" cm="1">
        <f t="array" ref="G1094">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094" s="3" t="str">
        <f>IF(ch_table[[#This Row],[Subject 1]]&lt;&gt;"House rose", "",SUMIF(ch_table[Day], ch_table[[#This Row],[Day]], ch_table[Duration]))</f>
        <v/>
      </c>
      <c r="I1094" s="40">
        <f>SUM(INDEX(ch_table[Duration],1):ch_table[[#This Row],[Duration]])</f>
        <v>27.023611111111183</v>
      </c>
      <c r="J1094" s="3" cm="1">
        <f t="array" ref="J10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4" s="3" t="str" cm="1">
        <f t="array" ref="K10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4" s="3" t="str">
        <f>IF(ch_table[[#This Row],[Subject 1]]&lt;&gt;"House rose", "",SUMIF(ch_table[Day], ch_table[[#This Row],[Day]], ch_table[AAT]))</f>
        <v/>
      </c>
      <c r="M1094" s="38">
        <f>SUM(INDEX(ch_table[AAT],1):ch_table[[#This Row],[AAT]])</f>
        <v>1.7236111111111108</v>
      </c>
    </row>
    <row r="1095" spans="1:13" x14ac:dyDescent="0.25">
      <c r="A1095" s="2">
        <v>82</v>
      </c>
      <c r="B1095" s="44">
        <v>44531</v>
      </c>
      <c r="C1095" s="3">
        <v>0.75694444444444453</v>
      </c>
      <c r="D1095" s="7" t="s">
        <v>21</v>
      </c>
      <c r="E1095" s="8" t="s">
        <v>671</v>
      </c>
      <c r="G1095" s="3" cm="1">
        <f t="array" ref="G1095">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095" s="3" t="str">
        <f>IF(ch_table[[#This Row],[Subject 1]]&lt;&gt;"House rose", "",SUMIF(ch_table[Day], ch_table[[#This Row],[Day]], ch_table[Duration]))</f>
        <v/>
      </c>
      <c r="I1095" s="40">
        <f>SUM(INDEX(ch_table[Duration],1):ch_table[[#This Row],[Duration]])</f>
        <v>27.052083333333407</v>
      </c>
      <c r="J1095" s="3" cm="1">
        <f t="array" ref="J10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5" s="3" t="str" cm="1">
        <f t="array" ref="K10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5" s="3" t="str">
        <f>IF(ch_table[[#This Row],[Subject 1]]&lt;&gt;"House rose", "",SUMIF(ch_table[Day], ch_table[[#This Row],[Day]], ch_table[AAT]))</f>
        <v/>
      </c>
      <c r="M1095" s="38">
        <f>SUM(INDEX(ch_table[AAT],1):ch_table[[#This Row],[AAT]])</f>
        <v>1.7236111111111108</v>
      </c>
    </row>
    <row r="1096" spans="1:13" x14ac:dyDescent="0.25">
      <c r="A1096" s="2">
        <v>82</v>
      </c>
      <c r="B1096" s="44">
        <v>44531</v>
      </c>
      <c r="C1096" s="3">
        <v>0.78541666666666676</v>
      </c>
      <c r="D1096" s="7" t="s">
        <v>23</v>
      </c>
      <c r="G1096" s="3" t="str" cm="1">
        <f t="array" ref="G1096">IF(MIN(ROW(ch_table[[Day]:[AAT session total (cum.)]]))+ROWS(ch_table[[Day]:[AAT session total (cum.)]])-1=ROW(),"",IF(ch_table[[#This Row],[Subject 1]]="House rose","", IF(INDEX(ch_table[[#All],[Time]],ROW()+1)="","",(IF(INDEX(ch_table[[#All],[Time]],ROW()+1)&lt;ch_table[[#This Row],[Time]],INDEX(ch_table[[#All],[Time]],ROW()+1)+1,INDEX(ch_table[[#All],[Time]],ROW()+1))-ch_table[[#This Row],[Time]]))))</f>
        <v/>
      </c>
      <c r="H1096" s="3">
        <f>IF(ch_table[[#This Row],[Subject 1]]&lt;&gt;"House rose", "",SUMIF(ch_table[Day], ch_table[[#This Row],[Day]], ch_table[Duration]))</f>
        <v>0.30625000000000008</v>
      </c>
      <c r="I1096" s="40">
        <f>SUM(INDEX(ch_table[Duration],1):ch_table[[#This Row],[Duration]])</f>
        <v>27.052083333333407</v>
      </c>
      <c r="J1096" s="3" cm="1">
        <f t="array" ref="J10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096" s="3" t="str" cm="1">
        <f t="array" ref="K10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6" s="3">
        <f>IF(ch_table[[#This Row],[Subject 1]]&lt;&gt;"House rose", "",SUMIF(ch_table[Day], ch_table[[#This Row],[Day]], ch_table[AAT]))</f>
        <v>0</v>
      </c>
      <c r="M1096" s="38">
        <f>SUM(INDEX(ch_table[AAT],1):ch_table[[#This Row],[AAT]])</f>
        <v>1.7236111111111108</v>
      </c>
    </row>
    <row r="1097" spans="1:13" x14ac:dyDescent="0.25">
      <c r="A1097" s="2">
        <v>83</v>
      </c>
      <c r="B1097" s="44">
        <v>44532</v>
      </c>
      <c r="C1097" s="3">
        <v>0.39583333333333331</v>
      </c>
      <c r="D1097" s="7" t="s">
        <v>24</v>
      </c>
      <c r="G1097" s="3" cm="1">
        <f t="array" ref="G109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097" s="3" t="str">
        <f>IF(ch_table[[#This Row],[Subject 1]]&lt;&gt;"House rose", "",SUMIF(ch_table[Day], ch_table[[#This Row],[Day]], ch_table[Duration]))</f>
        <v/>
      </c>
      <c r="I1097" s="40">
        <f>SUM(INDEX(ch_table[Duration],1):ch_table[[#This Row],[Duration]])</f>
        <v>27.054861111111183</v>
      </c>
      <c r="J1097" s="3" cm="1">
        <f t="array" ref="J10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97" s="3" t="str" cm="1">
        <f t="array" ref="K10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7" s="3" t="str">
        <f>IF(ch_table[[#This Row],[Subject 1]]&lt;&gt;"House rose", "",SUMIF(ch_table[Day], ch_table[[#This Row],[Day]], ch_table[AAT]))</f>
        <v/>
      </c>
      <c r="M1097" s="38">
        <f>SUM(INDEX(ch_table[AAT],1):ch_table[[#This Row],[AAT]])</f>
        <v>1.7236111111111108</v>
      </c>
    </row>
    <row r="1098" spans="1:13" x14ac:dyDescent="0.25">
      <c r="A1098" s="2">
        <v>83</v>
      </c>
      <c r="B1098" s="44">
        <v>44532</v>
      </c>
      <c r="C1098" s="3">
        <v>0.39861111111111108</v>
      </c>
      <c r="D1098" s="7" t="s">
        <v>44</v>
      </c>
      <c r="E1098" s="8" t="s">
        <v>309</v>
      </c>
      <c r="G1098" s="3" cm="1">
        <f t="array" ref="G1098">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098" s="3" t="str">
        <f>IF(ch_table[[#This Row],[Subject 1]]&lt;&gt;"House rose", "",SUMIF(ch_table[Day], ch_table[[#This Row],[Day]], ch_table[Duration]))</f>
        <v/>
      </c>
      <c r="I1098" s="40">
        <f>SUM(INDEX(ch_table[Duration],1):ch_table[[#This Row],[Duration]])</f>
        <v>27.082638888888962</v>
      </c>
      <c r="J1098" s="3" cm="1">
        <f t="array" ref="J10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98" s="3" t="str" cm="1">
        <f t="array" ref="K10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8" s="3" t="str">
        <f>IF(ch_table[[#This Row],[Subject 1]]&lt;&gt;"House rose", "",SUMIF(ch_table[Day], ch_table[[#This Row],[Day]], ch_table[AAT]))</f>
        <v/>
      </c>
      <c r="M1098" s="38">
        <f>SUM(INDEX(ch_table[AAT],1):ch_table[[#This Row],[AAT]])</f>
        <v>1.7236111111111108</v>
      </c>
    </row>
    <row r="1099" spans="1:13" x14ac:dyDescent="0.25">
      <c r="A1099" s="2">
        <v>83</v>
      </c>
      <c r="B1099" s="44">
        <v>44532</v>
      </c>
      <c r="C1099" s="3">
        <v>0.42638888888888887</v>
      </c>
      <c r="D1099" s="7" t="s">
        <v>53</v>
      </c>
      <c r="E1099" s="8" t="s">
        <v>309</v>
      </c>
      <c r="G1099" s="3" cm="1">
        <f t="array" ref="G1099">IF(MIN(ROW(ch_table[[Day]:[AAT session total (cum.)]]))+ROWS(ch_table[[Day]:[AAT session total (cum.)]])-1=ROW(),"",IF(ch_table[[#This Row],[Subject 1]]="House rose","", IF(INDEX(ch_table[[#All],[Time]],ROW()+1)="","",(IF(INDEX(ch_table[[#All],[Time]],ROW()+1)&lt;ch_table[[#This Row],[Time]],INDEX(ch_table[[#All],[Time]],ROW()+1)+1,INDEX(ch_table[[#All],[Time]],ROW()+1))-ch_table[[#This Row],[Time]]))))</f>
        <v>1.5277777777777779E-2</v>
      </c>
      <c r="H1099" s="3" t="str">
        <f>IF(ch_table[[#This Row],[Subject 1]]&lt;&gt;"House rose", "",SUMIF(ch_table[Day], ch_table[[#This Row],[Day]], ch_table[Duration]))</f>
        <v/>
      </c>
      <c r="I1099" s="40">
        <f>SUM(INDEX(ch_table[Duration],1):ch_table[[#This Row],[Duration]])</f>
        <v>27.097916666666741</v>
      </c>
      <c r="J1099" s="3" cm="1">
        <f t="array" ref="J10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099" s="3" t="str" cm="1">
        <f t="array" ref="K10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099" s="3" t="str">
        <f>IF(ch_table[[#This Row],[Subject 1]]&lt;&gt;"House rose", "",SUMIF(ch_table[Day], ch_table[[#This Row],[Day]], ch_table[AAT]))</f>
        <v/>
      </c>
      <c r="M1099" s="38">
        <f>SUM(INDEX(ch_table[AAT],1):ch_table[[#This Row],[AAT]])</f>
        <v>1.7236111111111108</v>
      </c>
    </row>
    <row r="1100" spans="1:13" x14ac:dyDescent="0.25">
      <c r="A1100" s="2">
        <v>83</v>
      </c>
      <c r="B1100" s="44">
        <v>44532</v>
      </c>
      <c r="C1100" s="3">
        <v>0.44166666666666665</v>
      </c>
      <c r="D1100" s="7" t="s">
        <v>35</v>
      </c>
      <c r="E1100" s="8" t="s">
        <v>380</v>
      </c>
      <c r="G1100" s="3" cm="1">
        <f t="array" ref="G1100">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1100" s="3" t="str">
        <f>IF(ch_table[[#This Row],[Subject 1]]&lt;&gt;"House rose", "",SUMIF(ch_table[Day], ch_table[[#This Row],[Day]], ch_table[Duration]))</f>
        <v/>
      </c>
      <c r="I1100" s="40">
        <f>SUM(INDEX(ch_table[Duration],1):ch_table[[#This Row],[Duration]])</f>
        <v>27.145138888888962</v>
      </c>
      <c r="J1100" s="3" cm="1">
        <f t="array" ref="J11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0" s="3" t="str" cm="1">
        <f t="array" ref="K11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0" s="3" t="str">
        <f>IF(ch_table[[#This Row],[Subject 1]]&lt;&gt;"House rose", "",SUMIF(ch_table[Day], ch_table[[#This Row],[Day]], ch_table[AAT]))</f>
        <v/>
      </c>
      <c r="M1100" s="38">
        <f>SUM(INDEX(ch_table[AAT],1):ch_table[[#This Row],[AAT]])</f>
        <v>1.7236111111111108</v>
      </c>
    </row>
    <row r="1101" spans="1:13" x14ac:dyDescent="0.25">
      <c r="A1101" s="2">
        <v>83</v>
      </c>
      <c r="B1101" s="44">
        <v>44532</v>
      </c>
      <c r="C1101" s="3">
        <v>0.48888888888888887</v>
      </c>
      <c r="D1101" s="7" t="s">
        <v>92</v>
      </c>
      <c r="E1101" s="8" t="s">
        <v>672</v>
      </c>
      <c r="G1101" s="3" cm="1">
        <f t="array" ref="G110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01" s="3" t="str">
        <f>IF(ch_table[[#This Row],[Subject 1]]&lt;&gt;"House rose", "",SUMIF(ch_table[Day], ch_table[[#This Row],[Day]], ch_table[Duration]))</f>
        <v/>
      </c>
      <c r="I1101" s="40">
        <f>SUM(INDEX(ch_table[Duration],1):ch_table[[#This Row],[Duration]])</f>
        <v>27.145833333333407</v>
      </c>
      <c r="J1101" s="3" cm="1">
        <f t="array" ref="J11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1" s="3" t="str" cm="1">
        <f t="array" ref="K11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1" s="3" t="str">
        <f>IF(ch_table[[#This Row],[Subject 1]]&lt;&gt;"House rose", "",SUMIF(ch_table[Day], ch_table[[#This Row],[Day]], ch_table[AAT]))</f>
        <v/>
      </c>
      <c r="M1101" s="38">
        <f>SUM(INDEX(ch_table[AAT],1):ch_table[[#This Row],[AAT]])</f>
        <v>1.7236111111111108</v>
      </c>
    </row>
    <row r="1102" spans="1:13" x14ac:dyDescent="0.25">
      <c r="A1102" s="2">
        <v>83</v>
      </c>
      <c r="B1102" s="44">
        <v>44532</v>
      </c>
      <c r="C1102" s="3">
        <v>0.48958333333333331</v>
      </c>
      <c r="D1102" s="7" t="s">
        <v>92</v>
      </c>
      <c r="E1102" s="8" t="s">
        <v>673</v>
      </c>
      <c r="G1102" s="3" cm="1">
        <f t="array" ref="G1102">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102" s="3" t="str">
        <f>IF(ch_table[[#This Row],[Subject 1]]&lt;&gt;"House rose", "",SUMIF(ch_table[Day], ch_table[[#This Row],[Day]], ch_table[Duration]))</f>
        <v/>
      </c>
      <c r="I1102" s="40">
        <f>SUM(INDEX(ch_table[Duration],1):ch_table[[#This Row],[Duration]])</f>
        <v>27.146527777777852</v>
      </c>
      <c r="J1102" s="3" cm="1">
        <f t="array" ref="J11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2" s="3" t="str" cm="1">
        <f t="array" ref="K11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2" s="3" t="str">
        <f>IF(ch_table[[#This Row],[Subject 1]]&lt;&gt;"House rose", "",SUMIF(ch_table[Day], ch_table[[#This Row],[Day]], ch_table[AAT]))</f>
        <v/>
      </c>
      <c r="M1102" s="38">
        <f>SUM(INDEX(ch_table[AAT],1):ch_table[[#This Row],[AAT]])</f>
        <v>1.7236111111111108</v>
      </c>
    </row>
    <row r="1103" spans="1:13" x14ac:dyDescent="0.25">
      <c r="A1103" s="2">
        <v>83</v>
      </c>
      <c r="B1103" s="44">
        <v>44532</v>
      </c>
      <c r="C1103" s="3">
        <v>0.49027777777777781</v>
      </c>
      <c r="D1103" s="7" t="s">
        <v>92</v>
      </c>
      <c r="E1103" s="8" t="s">
        <v>674</v>
      </c>
      <c r="G1103" s="3" cm="1">
        <f t="array" ref="G1103">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1103" s="3" t="str">
        <f>IF(ch_table[[#This Row],[Subject 1]]&lt;&gt;"House rose", "",SUMIF(ch_table[Day], ch_table[[#This Row],[Day]], ch_table[Duration]))</f>
        <v/>
      </c>
      <c r="I1103" s="40">
        <f>SUM(INDEX(ch_table[Duration],1):ch_table[[#This Row],[Duration]])</f>
        <v>27.147222222222297</v>
      </c>
      <c r="J1103" s="3" cm="1">
        <f t="array" ref="J11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3" s="3" t="str" cm="1">
        <f t="array" ref="K11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3" s="3" t="str">
        <f>IF(ch_table[[#This Row],[Subject 1]]&lt;&gt;"House rose", "",SUMIF(ch_table[Day], ch_table[[#This Row],[Day]], ch_table[AAT]))</f>
        <v/>
      </c>
      <c r="M1103" s="38">
        <f>SUM(INDEX(ch_table[AAT],1):ch_table[[#This Row],[AAT]])</f>
        <v>1.7236111111111108</v>
      </c>
    </row>
    <row r="1104" spans="1:13" ht="60" x14ac:dyDescent="0.25">
      <c r="A1104" s="2">
        <v>83</v>
      </c>
      <c r="B1104" s="44">
        <v>44532</v>
      </c>
      <c r="C1104" s="3">
        <v>0.4909722222222222</v>
      </c>
      <c r="D1104" s="7" t="s">
        <v>185</v>
      </c>
      <c r="E1104" s="8" t="s">
        <v>675</v>
      </c>
      <c r="G1104" s="3" cm="1">
        <f t="array" ref="G1104">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1104" s="3" t="str">
        <f>IF(ch_table[[#This Row],[Subject 1]]&lt;&gt;"House rose", "",SUMIF(ch_table[Day], ch_table[[#This Row],[Day]], ch_table[Duration]))</f>
        <v/>
      </c>
      <c r="I1104" s="40">
        <f>SUM(INDEX(ch_table[Duration],1):ch_table[[#This Row],[Duration]])</f>
        <v>27.166666666666742</v>
      </c>
      <c r="J1104" s="3" cm="1">
        <f t="array" ref="J11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4" s="3" t="str" cm="1">
        <f t="array" ref="K11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4" s="3" t="str">
        <f>IF(ch_table[[#This Row],[Subject 1]]&lt;&gt;"House rose", "",SUMIF(ch_table[Day], ch_table[[#This Row],[Day]], ch_table[AAT]))</f>
        <v/>
      </c>
      <c r="M1104" s="38">
        <f>SUM(INDEX(ch_table[AAT],1):ch_table[[#This Row],[AAT]])</f>
        <v>1.7236111111111108</v>
      </c>
    </row>
    <row r="1105" spans="1:13" x14ac:dyDescent="0.25">
      <c r="A1105" s="2">
        <v>83</v>
      </c>
      <c r="B1105" s="44">
        <v>44532</v>
      </c>
      <c r="C1105" s="3">
        <v>0.51041666666666663</v>
      </c>
      <c r="D1105" s="7" t="s">
        <v>187</v>
      </c>
      <c r="E1105" s="8" t="s">
        <v>676</v>
      </c>
      <c r="F1105" s="8" t="s">
        <v>189</v>
      </c>
      <c r="G1105" s="3" cm="1">
        <f t="array" ref="G1105">IF(MIN(ROW(ch_table[[Day]:[AAT session total (cum.)]]))+ROWS(ch_table[[Day]:[AAT session total (cum.)]])-1=ROW(),"",IF(ch_table[[#This Row],[Subject 1]]="House rose","", IF(INDEX(ch_table[[#All],[Time]],ROW()+1)="","",(IF(INDEX(ch_table[[#All],[Time]],ROW()+1)&lt;ch_table[[#This Row],[Time]],INDEX(ch_table[[#All],[Time]],ROW()+1)+1,INDEX(ch_table[[#All],[Time]],ROW()+1))-ch_table[[#This Row],[Time]]))))</f>
        <v>0.10763888888888895</v>
      </c>
      <c r="H1105" s="3" t="str">
        <f>IF(ch_table[[#This Row],[Subject 1]]&lt;&gt;"House rose", "",SUMIF(ch_table[Day], ch_table[[#This Row],[Day]], ch_table[Duration]))</f>
        <v/>
      </c>
      <c r="I1105" s="40">
        <f>SUM(INDEX(ch_table[Duration],1):ch_table[[#This Row],[Duration]])</f>
        <v>27.274305555555632</v>
      </c>
      <c r="J1105" s="3" cm="1">
        <f t="array" ref="J11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5" s="3" t="str" cm="1">
        <f t="array" ref="K11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5" s="3" t="str">
        <f>IF(ch_table[[#This Row],[Subject 1]]&lt;&gt;"House rose", "",SUMIF(ch_table[Day], ch_table[[#This Row],[Day]], ch_table[AAT]))</f>
        <v/>
      </c>
      <c r="M1105" s="38">
        <f>SUM(INDEX(ch_table[AAT],1):ch_table[[#This Row],[AAT]])</f>
        <v>1.7236111111111108</v>
      </c>
    </row>
    <row r="1106" spans="1:13" x14ac:dyDescent="0.25">
      <c r="A1106" s="2">
        <v>83</v>
      </c>
      <c r="B1106" s="44">
        <v>44532</v>
      </c>
      <c r="C1106" s="3">
        <v>0.61805555555555558</v>
      </c>
      <c r="D1106" s="7" t="s">
        <v>187</v>
      </c>
      <c r="E1106" s="8" t="s">
        <v>677</v>
      </c>
      <c r="F1106" s="8" t="s">
        <v>189</v>
      </c>
      <c r="G1106" s="3" cm="1">
        <f t="array" ref="G1106">IF(MIN(ROW(ch_table[[Day]:[AAT session total (cum.)]]))+ROWS(ch_table[[Day]:[AAT session total (cum.)]])-1=ROW(),"",IF(ch_table[[#This Row],[Subject 1]]="House rose","", IF(INDEX(ch_table[[#All],[Time]],ROW()+1)="","",(IF(INDEX(ch_table[[#All],[Time]],ROW()+1)&lt;ch_table[[#This Row],[Time]],INDEX(ch_table[[#All],[Time]],ROW()+1)+1,INDEX(ch_table[[#All],[Time]],ROW()+1))-ch_table[[#This Row],[Time]]))))</f>
        <v>7.7777777777777724E-2</v>
      </c>
      <c r="H1106" s="3" t="str">
        <f>IF(ch_table[[#This Row],[Subject 1]]&lt;&gt;"House rose", "",SUMIF(ch_table[Day], ch_table[[#This Row],[Day]], ch_table[Duration]))</f>
        <v/>
      </c>
      <c r="I1106" s="40">
        <f>SUM(INDEX(ch_table[Duration],1):ch_table[[#This Row],[Duration]])</f>
        <v>27.352083333333411</v>
      </c>
      <c r="J1106" s="3" cm="1">
        <f t="array" ref="J11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6" s="3" t="str" cm="1">
        <f t="array" ref="K11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6" s="3" t="str">
        <f>IF(ch_table[[#This Row],[Subject 1]]&lt;&gt;"House rose", "",SUMIF(ch_table[Day], ch_table[[#This Row],[Day]], ch_table[AAT]))</f>
        <v/>
      </c>
      <c r="M1106" s="38">
        <f>SUM(INDEX(ch_table[AAT],1):ch_table[[#This Row],[AAT]])</f>
        <v>1.7236111111111108</v>
      </c>
    </row>
    <row r="1107" spans="1:13" x14ac:dyDescent="0.25">
      <c r="A1107" s="2">
        <v>83</v>
      </c>
      <c r="B1107" s="44">
        <v>44532</v>
      </c>
      <c r="C1107" s="3">
        <v>0.6958333333333333</v>
      </c>
      <c r="D1107" s="7" t="s">
        <v>21</v>
      </c>
      <c r="E1107" s="8" t="s">
        <v>678</v>
      </c>
      <c r="G1107" s="3" cm="1">
        <f t="array" ref="G1107">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107" s="3" t="str">
        <f>IF(ch_table[[#This Row],[Subject 1]]&lt;&gt;"House rose", "",SUMIF(ch_table[Day], ch_table[[#This Row],[Day]], ch_table[Duration]))</f>
        <v/>
      </c>
      <c r="I1107" s="40">
        <f>SUM(INDEX(ch_table[Duration],1):ch_table[[#This Row],[Duration]])</f>
        <v>27.371527777777857</v>
      </c>
      <c r="J1107" s="3" cm="1">
        <f t="array" ref="J11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7" s="3" cm="1">
        <f t="array" ref="K11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6.9444444444444198E-3</v>
      </c>
      <c r="L1107" s="3" t="str">
        <f>IF(ch_table[[#This Row],[Subject 1]]&lt;&gt;"House rose", "",SUMIF(ch_table[Day], ch_table[[#This Row],[Day]], ch_table[AAT]))</f>
        <v/>
      </c>
      <c r="M1107" s="38">
        <f>SUM(INDEX(ch_table[AAT],1):ch_table[[#This Row],[AAT]])</f>
        <v>1.7305555555555552</v>
      </c>
    </row>
    <row r="1108" spans="1:13" x14ac:dyDescent="0.25">
      <c r="A1108" s="2">
        <v>83</v>
      </c>
      <c r="B1108" s="44">
        <v>44532</v>
      </c>
      <c r="C1108" s="3">
        <v>0.71527777777777779</v>
      </c>
      <c r="D1108" s="7" t="s">
        <v>23</v>
      </c>
      <c r="G1108" s="3" t="str" cm="1">
        <f t="array" ref="G1108">IF(MIN(ROW(ch_table[[Day]:[AAT session total (cum.)]]))+ROWS(ch_table[[Day]:[AAT session total (cum.)]])-1=ROW(),"",IF(ch_table[[#This Row],[Subject 1]]="House rose","", IF(INDEX(ch_table[[#All],[Time]],ROW()+1)="","",(IF(INDEX(ch_table[[#All],[Time]],ROW()+1)&lt;ch_table[[#This Row],[Time]],INDEX(ch_table[[#All],[Time]],ROW()+1)+1,INDEX(ch_table[[#All],[Time]],ROW()+1))-ch_table[[#This Row],[Time]]))))</f>
        <v/>
      </c>
      <c r="H1108" s="3">
        <f>IF(ch_table[[#This Row],[Subject 1]]&lt;&gt;"House rose", "",SUMIF(ch_table[Day], ch_table[[#This Row],[Day]], ch_table[Duration]))</f>
        <v>0.31944444444444448</v>
      </c>
      <c r="I1108" s="40">
        <f>SUM(INDEX(ch_table[Duration],1):ch_table[[#This Row],[Duration]])</f>
        <v>27.371527777777857</v>
      </c>
      <c r="J1108" s="3" cm="1">
        <f t="array" ref="J11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08" s="3" t="str" cm="1">
        <f t="array" ref="K11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8" s="3">
        <f>IF(ch_table[[#This Row],[Subject 1]]&lt;&gt;"House rose", "",SUMIF(ch_table[Day], ch_table[[#This Row],[Day]], ch_table[AAT]))</f>
        <v>6.9444444444444198E-3</v>
      </c>
      <c r="M1108" s="38">
        <f>SUM(INDEX(ch_table[AAT],1):ch_table[[#This Row],[AAT]])</f>
        <v>1.7305555555555552</v>
      </c>
    </row>
    <row r="1109" spans="1:13" x14ac:dyDescent="0.25">
      <c r="A1109" s="2">
        <v>84</v>
      </c>
      <c r="B1109" s="44">
        <v>44533</v>
      </c>
      <c r="C1109" s="3">
        <v>0.39583333333333331</v>
      </c>
      <c r="D1109" s="7" t="s">
        <v>24</v>
      </c>
      <c r="G1109" s="3" cm="1">
        <f t="array" ref="G110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09" s="3" t="str">
        <f>IF(ch_table[[#This Row],[Subject 1]]&lt;&gt;"House rose", "",SUMIF(ch_table[Day], ch_table[[#This Row],[Day]], ch_table[Duration]))</f>
        <v/>
      </c>
      <c r="I1109" s="40">
        <f>SUM(INDEX(ch_table[Duration],1):ch_table[[#This Row],[Duration]])</f>
        <v>27.372916666666747</v>
      </c>
      <c r="J1109" s="3" cm="1">
        <f t="array" ref="J11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09" s="3" t="str" cm="1">
        <f t="array" ref="K11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09" s="3" t="str">
        <f>IF(ch_table[[#This Row],[Subject 1]]&lt;&gt;"House rose", "",SUMIF(ch_table[Day], ch_table[[#This Row],[Day]], ch_table[AAT]))</f>
        <v/>
      </c>
      <c r="M1109" s="38">
        <f>SUM(INDEX(ch_table[AAT],1):ch_table[[#This Row],[AAT]])</f>
        <v>1.7305555555555552</v>
      </c>
    </row>
    <row r="1110" spans="1:13" x14ac:dyDescent="0.25">
      <c r="A1110" s="2">
        <v>84</v>
      </c>
      <c r="B1110" s="44">
        <v>44533</v>
      </c>
      <c r="C1110" s="3">
        <v>0.3972222222222222</v>
      </c>
      <c r="D1110" s="7" t="s">
        <v>489</v>
      </c>
      <c r="E1110" s="8" t="s">
        <v>490</v>
      </c>
      <c r="F1110" s="8" t="s">
        <v>60</v>
      </c>
      <c r="G1110" s="3" cm="1">
        <f t="array" ref="G1110">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110" s="3" t="str">
        <f>IF(ch_table[[#This Row],[Subject 1]]&lt;&gt;"House rose", "",SUMIF(ch_table[Day], ch_table[[#This Row],[Day]], ch_table[Duration]))</f>
        <v/>
      </c>
      <c r="I1110" s="40">
        <f>SUM(INDEX(ch_table[Duration],1):ch_table[[#This Row],[Duration]])</f>
        <v>27.383333333333415</v>
      </c>
      <c r="J1110" s="3" cm="1">
        <f t="array" ref="J11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10" s="3" t="str" cm="1">
        <f t="array" ref="K11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0" s="3" t="str">
        <f>IF(ch_table[[#This Row],[Subject 1]]&lt;&gt;"House rose", "",SUMIF(ch_table[Day], ch_table[[#This Row],[Day]], ch_table[AAT]))</f>
        <v/>
      </c>
      <c r="M1110" s="38">
        <f>SUM(INDEX(ch_table[AAT],1):ch_table[[#This Row],[AAT]])</f>
        <v>1.7305555555555552</v>
      </c>
    </row>
    <row r="1111" spans="1:13" x14ac:dyDescent="0.25">
      <c r="A1111" s="2">
        <v>84</v>
      </c>
      <c r="B1111" s="44">
        <v>44533</v>
      </c>
      <c r="C1111" s="3">
        <v>0.40763888888888888</v>
      </c>
      <c r="D1111" s="7" t="s">
        <v>123</v>
      </c>
      <c r="E1111" s="8" t="s">
        <v>679</v>
      </c>
      <c r="F1111" s="8" t="s">
        <v>402</v>
      </c>
      <c r="G1111" s="3" cm="1">
        <f t="array" ref="G1111">IF(MIN(ROW(ch_table[[Day]:[AAT session total (cum.)]]))+ROWS(ch_table[[Day]:[AAT session total (cum.)]])-1=ROW(),"",IF(ch_table[[#This Row],[Subject 1]]="House rose","", IF(INDEX(ch_table[[#All],[Time]],ROW()+1)="","",(IF(INDEX(ch_table[[#All],[Time]],ROW()+1)&lt;ch_table[[#This Row],[Time]],INDEX(ch_table[[#All],[Time]],ROW()+1)+1,INDEX(ch_table[[#All],[Time]],ROW()+1))-ch_table[[#This Row],[Time]]))))</f>
        <v>5.0694444444444431E-2</v>
      </c>
      <c r="H1111" s="3" t="str">
        <f>IF(ch_table[[#This Row],[Subject 1]]&lt;&gt;"House rose", "",SUMIF(ch_table[Day], ch_table[[#This Row],[Day]], ch_table[Duration]))</f>
        <v/>
      </c>
      <c r="I1111" s="40">
        <f>SUM(INDEX(ch_table[Duration],1):ch_table[[#This Row],[Duration]])</f>
        <v>27.43402777777786</v>
      </c>
      <c r="J1111" s="3" cm="1">
        <f t="array" ref="J11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11" s="3" t="str" cm="1">
        <f t="array" ref="K11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1" s="3" t="str">
        <f>IF(ch_table[[#This Row],[Subject 1]]&lt;&gt;"House rose", "",SUMIF(ch_table[Day], ch_table[[#This Row],[Day]], ch_table[AAT]))</f>
        <v/>
      </c>
      <c r="M1111" s="38">
        <f>SUM(INDEX(ch_table[AAT],1):ch_table[[#This Row],[AAT]])</f>
        <v>1.7305555555555552</v>
      </c>
    </row>
    <row r="1112" spans="1:13" ht="30" x14ac:dyDescent="0.25">
      <c r="A1112" s="2">
        <v>84</v>
      </c>
      <c r="B1112" s="44">
        <v>44533</v>
      </c>
      <c r="C1112" s="3">
        <v>0.45833333333333331</v>
      </c>
      <c r="D1112" s="7" t="s">
        <v>29</v>
      </c>
      <c r="E1112" s="8" t="s">
        <v>680</v>
      </c>
      <c r="G1112" s="3" cm="1">
        <f t="array" ref="G1112">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112" s="3" t="str">
        <f>IF(ch_table[[#This Row],[Subject 1]]&lt;&gt;"House rose", "",SUMIF(ch_table[Day], ch_table[[#This Row],[Day]], ch_table[Duration]))</f>
        <v/>
      </c>
      <c r="I1112" s="40">
        <f>SUM(INDEX(ch_table[Duration],1):ch_table[[#This Row],[Duration]])</f>
        <v>27.460416666666749</v>
      </c>
      <c r="J1112" s="3" cm="1">
        <f t="array" ref="J11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12" s="3" t="str" cm="1">
        <f t="array" ref="K11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2" s="3" t="str">
        <f>IF(ch_table[[#This Row],[Subject 1]]&lt;&gt;"House rose", "",SUMIF(ch_table[Day], ch_table[[#This Row],[Day]], ch_table[AAT]))</f>
        <v/>
      </c>
      <c r="M1112" s="38">
        <f>SUM(INDEX(ch_table[AAT],1):ch_table[[#This Row],[AAT]])</f>
        <v>1.7305555555555552</v>
      </c>
    </row>
    <row r="1113" spans="1:13" ht="30" x14ac:dyDescent="0.25">
      <c r="A1113" s="2">
        <v>84</v>
      </c>
      <c r="B1113" s="44">
        <v>44533</v>
      </c>
      <c r="C1113" s="3">
        <v>0.48472222222222222</v>
      </c>
      <c r="D1113" s="7" t="s">
        <v>123</v>
      </c>
      <c r="E1113" s="8" t="s">
        <v>681</v>
      </c>
      <c r="F1113" s="8" t="s">
        <v>402</v>
      </c>
      <c r="G1113" s="3" cm="1">
        <f t="array" ref="G1113">IF(MIN(ROW(ch_table[[Day]:[AAT session total (cum.)]]))+ROWS(ch_table[[Day]:[AAT session total (cum.)]])-1=ROW(),"",IF(ch_table[[#This Row],[Subject 1]]="House rose","", IF(INDEX(ch_table[[#All],[Time]],ROW()+1)="","",(IF(INDEX(ch_table[[#All],[Time]],ROW()+1)&lt;ch_table[[#This Row],[Time]],INDEX(ch_table[[#All],[Time]],ROW()+1)+1,INDEX(ch_table[[#All],[Time]],ROW()+1))-ch_table[[#This Row],[Time]]))))</f>
        <v>0.12222222222222218</v>
      </c>
      <c r="H1113" s="3" t="str">
        <f>IF(ch_table[[#This Row],[Subject 1]]&lt;&gt;"House rose", "",SUMIF(ch_table[Day], ch_table[[#This Row],[Day]], ch_table[Duration]))</f>
        <v/>
      </c>
      <c r="I1113" s="40">
        <f>SUM(INDEX(ch_table[Duration],1):ch_table[[#This Row],[Duration]])</f>
        <v>27.582638888888972</v>
      </c>
      <c r="J1113" s="3" cm="1">
        <f t="array" ref="J11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13" s="3" cm="1">
        <f t="array" ref="K11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2.7777777777774348E-3</v>
      </c>
      <c r="L1113" s="3" t="str">
        <f>IF(ch_table[[#This Row],[Subject 1]]&lt;&gt;"House rose", "",SUMIF(ch_table[Day], ch_table[[#This Row],[Day]], ch_table[AAT]))</f>
        <v/>
      </c>
      <c r="M1113" s="38">
        <f>SUM(INDEX(ch_table[AAT],1):ch_table[[#This Row],[AAT]])</f>
        <v>1.7333333333333325</v>
      </c>
    </row>
    <row r="1114" spans="1:13" x14ac:dyDescent="0.25">
      <c r="A1114" s="2">
        <v>84</v>
      </c>
      <c r="B1114" s="44">
        <v>44533</v>
      </c>
      <c r="C1114" s="3">
        <v>0.6069444444444444</v>
      </c>
      <c r="D1114" s="7" t="s">
        <v>21</v>
      </c>
      <c r="E1114" s="8" t="s">
        <v>682</v>
      </c>
      <c r="G1114" s="3" cm="1">
        <f t="array" ref="G1114">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114" s="3" t="str">
        <f>IF(ch_table[[#This Row],[Subject 1]]&lt;&gt;"House rose", "",SUMIF(ch_table[Day], ch_table[[#This Row],[Day]], ch_table[Duration]))</f>
        <v/>
      </c>
      <c r="I1114" s="40">
        <f>SUM(INDEX(ch_table[Duration],1):ch_table[[#This Row],[Duration]])</f>
        <v>27.596527777777862</v>
      </c>
      <c r="J1114" s="3" cm="1">
        <f t="array" ref="J11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14" s="3" cm="1">
        <f t="array" ref="K11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1.3888888888888951E-2</v>
      </c>
      <c r="L1114" s="3" t="str">
        <f>IF(ch_table[[#This Row],[Subject 1]]&lt;&gt;"House rose", "",SUMIF(ch_table[Day], ch_table[[#This Row],[Day]], ch_table[AAT]))</f>
        <v/>
      </c>
      <c r="M1114" s="38">
        <f>SUM(INDEX(ch_table[AAT],1):ch_table[[#This Row],[AAT]])</f>
        <v>1.7472222222222213</v>
      </c>
    </row>
    <row r="1115" spans="1:13" x14ac:dyDescent="0.25">
      <c r="A1115" s="2">
        <v>84</v>
      </c>
      <c r="B1115" s="44">
        <v>44533</v>
      </c>
      <c r="C1115" s="3">
        <v>0.62083333333333335</v>
      </c>
      <c r="D1115" s="7" t="s">
        <v>23</v>
      </c>
      <c r="G1115" s="3" t="str" cm="1">
        <f t="array" ref="G1115">IF(MIN(ROW(ch_table[[Day]:[AAT session total (cum.)]]))+ROWS(ch_table[[Day]:[AAT session total (cum.)]])-1=ROW(),"",IF(ch_table[[#This Row],[Subject 1]]="House rose","", IF(INDEX(ch_table[[#All],[Time]],ROW()+1)="","",(IF(INDEX(ch_table[[#All],[Time]],ROW()+1)&lt;ch_table[[#This Row],[Time]],INDEX(ch_table[[#All],[Time]],ROW()+1)+1,INDEX(ch_table[[#All],[Time]],ROW()+1))-ch_table[[#This Row],[Time]]))))</f>
        <v/>
      </c>
      <c r="H1115" s="3">
        <f>IF(ch_table[[#This Row],[Subject 1]]&lt;&gt;"House rose", "",SUMIF(ch_table[Day], ch_table[[#This Row],[Day]], ch_table[Duration]))</f>
        <v>0.22500000000000003</v>
      </c>
      <c r="I1115" s="40">
        <f>SUM(INDEX(ch_table[Duration],1):ch_table[[#This Row],[Duration]])</f>
        <v>27.596527777777862</v>
      </c>
      <c r="J1115" s="3" cm="1">
        <f t="array" ref="J11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15" s="3" t="str" cm="1">
        <f t="array" ref="K11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5" s="3">
        <f>IF(ch_table[[#This Row],[Subject 1]]&lt;&gt;"House rose", "",SUMIF(ch_table[Day], ch_table[[#This Row],[Day]], ch_table[AAT]))</f>
        <v>1.6666666666666385E-2</v>
      </c>
      <c r="M1115" s="38">
        <f>SUM(INDEX(ch_table[AAT],1):ch_table[[#This Row],[AAT]])</f>
        <v>1.7472222222222213</v>
      </c>
    </row>
    <row r="1116" spans="1:13" x14ac:dyDescent="0.25">
      <c r="A1116" s="2">
        <v>85</v>
      </c>
      <c r="B1116" s="44">
        <v>44536</v>
      </c>
      <c r="C1116" s="3">
        <v>0.60416666666666663</v>
      </c>
      <c r="D1116" s="7" t="s">
        <v>24</v>
      </c>
      <c r="G1116" s="3" cm="1">
        <f t="array" ref="G1116">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116" s="3" t="str">
        <f>IF(ch_table[[#This Row],[Subject 1]]&lt;&gt;"House rose", "",SUMIF(ch_table[Day], ch_table[[#This Row],[Day]], ch_table[Duration]))</f>
        <v/>
      </c>
      <c r="I1116" s="40">
        <f>SUM(INDEX(ch_table[Duration],1):ch_table[[#This Row],[Duration]])</f>
        <v>27.598611111111197</v>
      </c>
      <c r="J1116" s="3" cm="1">
        <f t="array" ref="J11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16" s="3" t="str" cm="1">
        <f t="array" ref="K11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6" s="3" t="str">
        <f>IF(ch_table[[#This Row],[Subject 1]]&lt;&gt;"House rose", "",SUMIF(ch_table[Day], ch_table[[#This Row],[Day]], ch_table[AAT]))</f>
        <v/>
      </c>
      <c r="M1116" s="38">
        <f>SUM(INDEX(ch_table[AAT],1):ch_table[[#This Row],[AAT]])</f>
        <v>1.7472222222222213</v>
      </c>
    </row>
    <row r="1117" spans="1:13" x14ac:dyDescent="0.25">
      <c r="A1117" s="2">
        <v>85</v>
      </c>
      <c r="B1117" s="44">
        <v>44536</v>
      </c>
      <c r="C1117" s="3">
        <v>0.60625000000000007</v>
      </c>
      <c r="D1117" s="7" t="s">
        <v>192</v>
      </c>
      <c r="G1117" s="3" cm="1">
        <f t="array" ref="G111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17" s="3" t="str">
        <f>IF(ch_table[[#This Row],[Subject 1]]&lt;&gt;"House rose", "",SUMIF(ch_table[Day], ch_table[[#This Row],[Day]], ch_table[Duration]))</f>
        <v/>
      </c>
      <c r="I1117" s="40">
        <f>SUM(INDEX(ch_table[Duration],1):ch_table[[#This Row],[Duration]])</f>
        <v>27.600000000000087</v>
      </c>
      <c r="J1117" s="3" cm="1">
        <f t="array" ref="J11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17" s="3" t="str" cm="1">
        <f t="array" ref="K11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7" s="3" t="str">
        <f>IF(ch_table[[#This Row],[Subject 1]]&lt;&gt;"House rose", "",SUMIF(ch_table[Day], ch_table[[#This Row],[Day]], ch_table[AAT]))</f>
        <v/>
      </c>
      <c r="M1117" s="38">
        <f>SUM(INDEX(ch_table[AAT],1):ch_table[[#This Row],[AAT]])</f>
        <v>1.7472222222222213</v>
      </c>
    </row>
    <row r="1118" spans="1:13" x14ac:dyDescent="0.25">
      <c r="A1118" s="2">
        <v>85</v>
      </c>
      <c r="B1118" s="44">
        <v>44536</v>
      </c>
      <c r="C1118" s="3">
        <v>0.60763888888888895</v>
      </c>
      <c r="D1118" s="7" t="s">
        <v>44</v>
      </c>
      <c r="E1118" s="8" t="s">
        <v>371</v>
      </c>
      <c r="G1118" s="3" cm="1">
        <f t="array" ref="G1118">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118" s="3" t="str">
        <f>IF(ch_table[[#This Row],[Subject 1]]&lt;&gt;"House rose", "",SUMIF(ch_table[Day], ch_table[[#This Row],[Day]], ch_table[Duration]))</f>
        <v/>
      </c>
      <c r="I1118" s="40">
        <f>SUM(INDEX(ch_table[Duration],1):ch_table[[#This Row],[Duration]])</f>
        <v>27.63819444444453</v>
      </c>
      <c r="J1118" s="3" cm="1">
        <f t="array" ref="J11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18" s="3" t="str" cm="1">
        <f t="array" ref="K11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8" s="3" t="str">
        <f>IF(ch_table[[#This Row],[Subject 1]]&lt;&gt;"House rose", "",SUMIF(ch_table[Day], ch_table[[#This Row],[Day]], ch_table[AAT]))</f>
        <v/>
      </c>
      <c r="M1118" s="38">
        <f>SUM(INDEX(ch_table[AAT],1):ch_table[[#This Row],[AAT]])</f>
        <v>1.7472222222222213</v>
      </c>
    </row>
    <row r="1119" spans="1:13" ht="45" x14ac:dyDescent="0.25">
      <c r="A1119" s="2">
        <v>85</v>
      </c>
      <c r="B1119" s="44">
        <v>44536</v>
      </c>
      <c r="C1119" s="3">
        <v>0.64583333333333337</v>
      </c>
      <c r="D1119" s="7" t="s">
        <v>27</v>
      </c>
      <c r="E1119" s="8" t="s">
        <v>683</v>
      </c>
      <c r="G1119" s="3" cm="1">
        <f t="array" ref="G1119">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119" s="3" t="str">
        <f>IF(ch_table[[#This Row],[Subject 1]]&lt;&gt;"House rose", "",SUMIF(ch_table[Day], ch_table[[#This Row],[Day]], ch_table[Duration]))</f>
        <v/>
      </c>
      <c r="I1119" s="40">
        <f>SUM(INDEX(ch_table[Duration],1):ch_table[[#This Row],[Duration]])</f>
        <v>27.674305555555641</v>
      </c>
      <c r="J1119" s="3" cm="1">
        <f t="array" ref="J11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19" s="3" t="str" cm="1">
        <f t="array" ref="K11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19" s="3" t="str">
        <f>IF(ch_table[[#This Row],[Subject 1]]&lt;&gt;"House rose", "",SUMIF(ch_table[Day], ch_table[[#This Row],[Day]], ch_table[AAT]))</f>
        <v/>
      </c>
      <c r="M1119" s="38">
        <f>SUM(INDEX(ch_table[AAT],1):ch_table[[#This Row],[AAT]])</f>
        <v>1.7472222222222213</v>
      </c>
    </row>
    <row r="1120" spans="1:13" ht="30" x14ac:dyDescent="0.25">
      <c r="A1120" s="2">
        <v>85</v>
      </c>
      <c r="B1120" s="44">
        <v>44536</v>
      </c>
      <c r="C1120" s="3">
        <v>0.68194444444444446</v>
      </c>
      <c r="D1120" s="7" t="s">
        <v>29</v>
      </c>
      <c r="E1120" s="8" t="s">
        <v>684</v>
      </c>
      <c r="G1120" s="3" cm="1">
        <f t="array" ref="G1120">IF(MIN(ROW(ch_table[[Day]:[AAT session total (cum.)]]))+ROWS(ch_table[[Day]:[AAT session total (cum.)]])-1=ROW(),"",IF(ch_table[[#This Row],[Subject 1]]="House rose","", IF(INDEX(ch_table[[#All],[Time]],ROW()+1)="","",(IF(INDEX(ch_table[[#All],[Time]],ROW()+1)&lt;ch_table[[#This Row],[Time]],INDEX(ch_table[[#All],[Time]],ROW()+1)+1,INDEX(ch_table[[#All],[Time]],ROW()+1))-ch_table[[#This Row],[Time]]))))</f>
        <v>4.7222222222222165E-2</v>
      </c>
      <c r="H1120" s="3" t="str">
        <f>IF(ch_table[[#This Row],[Subject 1]]&lt;&gt;"House rose", "",SUMIF(ch_table[Day], ch_table[[#This Row],[Day]], ch_table[Duration]))</f>
        <v/>
      </c>
      <c r="I1120" s="40">
        <f>SUM(INDEX(ch_table[Duration],1):ch_table[[#This Row],[Duration]])</f>
        <v>27.721527777777862</v>
      </c>
      <c r="J1120" s="3" cm="1">
        <f t="array" ref="J11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0" s="3" t="str" cm="1">
        <f t="array" ref="K11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0" s="3" t="str">
        <f>IF(ch_table[[#This Row],[Subject 1]]&lt;&gt;"House rose", "",SUMIF(ch_table[Day], ch_table[[#This Row],[Day]], ch_table[AAT]))</f>
        <v/>
      </c>
      <c r="M1120" s="38">
        <f>SUM(INDEX(ch_table[AAT],1):ch_table[[#This Row],[AAT]])</f>
        <v>1.7472222222222213</v>
      </c>
    </row>
    <row r="1121" spans="1:13" ht="30" x14ac:dyDescent="0.25">
      <c r="A1121" s="2">
        <v>85</v>
      </c>
      <c r="B1121" s="44">
        <v>44536</v>
      </c>
      <c r="C1121" s="3">
        <v>0.72916666666666663</v>
      </c>
      <c r="D1121" s="7" t="s">
        <v>29</v>
      </c>
      <c r="E1121" s="8" t="s">
        <v>221</v>
      </c>
      <c r="G1121" s="3" cm="1">
        <f t="array" ref="G1121">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121" s="3" t="str">
        <f>IF(ch_table[[#This Row],[Subject 1]]&lt;&gt;"House rose", "",SUMIF(ch_table[Day], ch_table[[#This Row],[Day]], ch_table[Duration]))</f>
        <v/>
      </c>
      <c r="I1121" s="40">
        <f>SUM(INDEX(ch_table[Duration],1):ch_table[[#This Row],[Duration]])</f>
        <v>27.76180555555564</v>
      </c>
      <c r="J1121" s="3" cm="1">
        <f t="array" ref="J11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1" s="3" t="str" cm="1">
        <f t="array" ref="K11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1" s="3" t="str">
        <f>IF(ch_table[[#This Row],[Subject 1]]&lt;&gt;"House rose", "",SUMIF(ch_table[Day], ch_table[[#This Row],[Day]], ch_table[AAT]))</f>
        <v/>
      </c>
      <c r="M1121" s="38">
        <f>SUM(INDEX(ch_table[AAT],1):ch_table[[#This Row],[AAT]])</f>
        <v>1.7472222222222213</v>
      </c>
    </row>
    <row r="1122" spans="1:13" ht="30" x14ac:dyDescent="0.25">
      <c r="A1122" s="2">
        <v>85</v>
      </c>
      <c r="B1122" s="44">
        <v>44536</v>
      </c>
      <c r="C1122" s="3">
        <v>0.76944444444444438</v>
      </c>
      <c r="D1122" s="7" t="s">
        <v>29</v>
      </c>
      <c r="E1122" s="8" t="s">
        <v>685</v>
      </c>
      <c r="G1122" s="3" cm="1">
        <f t="array" ref="G1122">IF(MIN(ROW(ch_table[[Day]:[AAT session total (cum.)]]))+ROWS(ch_table[[Day]:[AAT session total (cum.)]])-1=ROW(),"",IF(ch_table[[#This Row],[Subject 1]]="House rose","", IF(INDEX(ch_table[[#All],[Time]],ROW()+1)="","",(IF(INDEX(ch_table[[#All],[Time]],ROW()+1)&lt;ch_table[[#This Row],[Time]],INDEX(ch_table[[#All],[Time]],ROW()+1)+1,INDEX(ch_table[[#All],[Time]],ROW()+1))-ch_table[[#This Row],[Time]]))))</f>
        <v>4.7916666666666718E-2</v>
      </c>
      <c r="H1122" s="3" t="str">
        <f>IF(ch_table[[#This Row],[Subject 1]]&lt;&gt;"House rose", "",SUMIF(ch_table[Day], ch_table[[#This Row],[Day]], ch_table[Duration]))</f>
        <v/>
      </c>
      <c r="I1122" s="40">
        <f>SUM(INDEX(ch_table[Duration],1):ch_table[[#This Row],[Duration]])</f>
        <v>27.809722222222305</v>
      </c>
      <c r="J1122" s="3" cm="1">
        <f t="array" ref="J11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2" s="3" t="str" cm="1">
        <f t="array" ref="K11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2" s="3" t="str">
        <f>IF(ch_table[[#This Row],[Subject 1]]&lt;&gt;"House rose", "",SUMIF(ch_table[Day], ch_table[[#This Row],[Day]], ch_table[AAT]))</f>
        <v/>
      </c>
      <c r="M1122" s="38">
        <f>SUM(INDEX(ch_table[AAT],1):ch_table[[#This Row],[AAT]])</f>
        <v>1.7472222222222213</v>
      </c>
    </row>
    <row r="1123" spans="1:13" x14ac:dyDescent="0.25">
      <c r="A1123" s="2">
        <v>85</v>
      </c>
      <c r="B1123" s="44">
        <v>44536</v>
      </c>
      <c r="C1123" s="3">
        <v>0.81736111111111109</v>
      </c>
      <c r="D1123" s="7" t="s">
        <v>92</v>
      </c>
      <c r="E1123" s="8" t="s">
        <v>686</v>
      </c>
      <c r="G1123" s="3" cm="1">
        <f t="array" ref="G112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23" s="3" t="str">
        <f>IF(ch_table[[#This Row],[Subject 1]]&lt;&gt;"House rose", "",SUMIF(ch_table[Day], ch_table[[#This Row],[Day]], ch_table[Duration]))</f>
        <v/>
      </c>
      <c r="I1123" s="40">
        <f>SUM(INDEX(ch_table[Duration],1):ch_table[[#This Row],[Duration]])</f>
        <v>27.811111111111195</v>
      </c>
      <c r="J1123" s="3" cm="1">
        <f t="array" ref="J11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3" s="3" t="str" cm="1">
        <f t="array" ref="K11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3" s="3" t="str">
        <f>IF(ch_table[[#This Row],[Subject 1]]&lt;&gt;"House rose", "",SUMIF(ch_table[Day], ch_table[[#This Row],[Day]], ch_table[AAT]))</f>
        <v/>
      </c>
      <c r="M1123" s="38">
        <f>SUM(INDEX(ch_table[AAT],1):ch_table[[#This Row],[AAT]])</f>
        <v>1.7472222222222213</v>
      </c>
    </row>
    <row r="1124" spans="1:13" x14ac:dyDescent="0.25">
      <c r="A1124" s="2">
        <v>85</v>
      </c>
      <c r="B1124" s="44">
        <v>44536</v>
      </c>
      <c r="C1124" s="3">
        <v>0.81874999999999998</v>
      </c>
      <c r="D1124" s="7" t="s">
        <v>476</v>
      </c>
      <c r="E1124" s="8" t="s">
        <v>210</v>
      </c>
      <c r="F1124" s="8" t="s">
        <v>60</v>
      </c>
      <c r="G1124" s="3" cm="1">
        <f t="array" ref="G1124">IF(MIN(ROW(ch_table[[Day]:[AAT session total (cum.)]]))+ROWS(ch_table[[Day]:[AAT session total (cum.)]])-1=ROW(),"",IF(ch_table[[#This Row],[Subject 1]]="House rose","", IF(INDEX(ch_table[[#All],[Time]],ROW()+1)="","",(IF(INDEX(ch_table[[#All],[Time]],ROW()+1)&lt;ch_table[[#This Row],[Time]],INDEX(ch_table[[#All],[Time]],ROW()+1)+1,INDEX(ch_table[[#All],[Time]],ROW()+1))-ch_table[[#This Row],[Time]]))))</f>
        <v>5.8333333333333348E-2</v>
      </c>
      <c r="H1124" s="3" t="str">
        <f>IF(ch_table[[#This Row],[Subject 1]]&lt;&gt;"House rose", "",SUMIF(ch_table[Day], ch_table[[#This Row],[Day]], ch_table[Duration]))</f>
        <v/>
      </c>
      <c r="I1124" s="40">
        <f>SUM(INDEX(ch_table[Duration],1):ch_table[[#This Row],[Duration]])</f>
        <v>27.869444444444529</v>
      </c>
      <c r="J1124" s="3" cm="1">
        <f t="array" ref="J11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4" s="3" t="str" cm="1">
        <f t="array" ref="K11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4" s="3" t="str">
        <f>IF(ch_table[[#This Row],[Subject 1]]&lt;&gt;"House rose", "",SUMIF(ch_table[Day], ch_table[[#This Row],[Day]], ch_table[AAT]))</f>
        <v/>
      </c>
      <c r="M1124" s="38">
        <f>SUM(INDEX(ch_table[AAT],1):ch_table[[#This Row],[AAT]])</f>
        <v>1.7472222222222213</v>
      </c>
    </row>
    <row r="1125" spans="1:13" x14ac:dyDescent="0.25">
      <c r="A1125" s="2">
        <v>85</v>
      </c>
      <c r="B1125" s="44">
        <v>44536</v>
      </c>
      <c r="C1125" s="3">
        <v>0.87708333333333333</v>
      </c>
      <c r="D1125" s="7" t="s">
        <v>123</v>
      </c>
      <c r="E1125" s="8" t="s">
        <v>687</v>
      </c>
      <c r="F1125" s="8" t="s">
        <v>159</v>
      </c>
      <c r="G1125" s="3" cm="1">
        <f t="array" ref="G1125">IF(MIN(ROW(ch_table[[Day]:[AAT session total (cum.)]]))+ROWS(ch_table[[Day]:[AAT session total (cum.)]])-1=ROW(),"",IF(ch_table[[#This Row],[Subject 1]]="House rose","", IF(INDEX(ch_table[[#All],[Time]],ROW()+1)="","",(IF(INDEX(ch_table[[#All],[Time]],ROW()+1)&lt;ch_table[[#This Row],[Time]],INDEX(ch_table[[#All],[Time]],ROW()+1)+1,INDEX(ch_table[[#All],[Time]],ROW()+1))-ch_table[[#This Row],[Time]]))))</f>
        <v>3.9583333333333304E-2</v>
      </c>
      <c r="H1125" s="3" t="str">
        <f>IF(ch_table[[#This Row],[Subject 1]]&lt;&gt;"House rose", "",SUMIF(ch_table[Day], ch_table[[#This Row],[Day]], ch_table[Duration]))</f>
        <v/>
      </c>
      <c r="I1125" s="40">
        <f>SUM(INDEX(ch_table[Duration],1):ch_table[[#This Row],[Duration]])</f>
        <v>27.909027777777862</v>
      </c>
      <c r="J1125" s="3" cm="1">
        <f t="array" ref="J11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5" s="3" t="str" cm="1">
        <f t="array" ref="K11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5" s="3" t="str">
        <f>IF(ch_table[[#This Row],[Subject 1]]&lt;&gt;"House rose", "",SUMIF(ch_table[Day], ch_table[[#This Row],[Day]], ch_table[AAT]))</f>
        <v/>
      </c>
      <c r="M1125" s="38">
        <f>SUM(INDEX(ch_table[AAT],1):ch_table[[#This Row],[AAT]])</f>
        <v>1.7472222222222213</v>
      </c>
    </row>
    <row r="1126" spans="1:13" x14ac:dyDescent="0.25">
      <c r="A1126" s="2">
        <v>85</v>
      </c>
      <c r="B1126" s="44">
        <v>44536</v>
      </c>
      <c r="C1126" s="3">
        <v>0.91666666666666663</v>
      </c>
      <c r="D1126" s="7" t="s">
        <v>255</v>
      </c>
      <c r="E1126" s="8" t="s">
        <v>688</v>
      </c>
      <c r="G1126" s="3" cm="1">
        <f t="array" ref="G1126">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126" s="3" t="str">
        <f>IF(ch_table[[#This Row],[Subject 1]]&lt;&gt;"House rose", "",SUMIF(ch_table[Day], ch_table[[#This Row],[Day]], ch_table[Duration]))</f>
        <v/>
      </c>
      <c r="I1126" s="40">
        <f>SUM(INDEX(ch_table[Duration],1):ch_table[[#This Row],[Duration]])</f>
        <v>27.94930555555564</v>
      </c>
      <c r="J1126" s="3" cm="1">
        <f t="array" ref="J11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6" s="3" cm="1">
        <f t="array" ref="K11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4.0277777777777746E-2</v>
      </c>
      <c r="L1126" s="3" t="str">
        <f>IF(ch_table[[#This Row],[Subject 1]]&lt;&gt;"House rose", "",SUMIF(ch_table[Day], ch_table[[#This Row],[Day]], ch_table[AAT]))</f>
        <v/>
      </c>
      <c r="M1126" s="38">
        <f>SUM(INDEX(ch_table[AAT],1):ch_table[[#This Row],[AAT]])</f>
        <v>1.7874999999999992</v>
      </c>
    </row>
    <row r="1127" spans="1:13" ht="30" x14ac:dyDescent="0.25">
      <c r="A1127" s="2">
        <v>85</v>
      </c>
      <c r="B1127" s="44">
        <v>44536</v>
      </c>
      <c r="C1127" s="3">
        <v>0.95694444444444438</v>
      </c>
      <c r="D1127" s="7" t="s">
        <v>21</v>
      </c>
      <c r="E1127" s="8" t="s">
        <v>689</v>
      </c>
      <c r="G1127" s="3" cm="1">
        <f t="array" ref="G1127">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127" s="3" t="str">
        <f>IF(ch_table[[#This Row],[Subject 1]]&lt;&gt;"House rose", "",SUMIF(ch_table[Day], ch_table[[#This Row],[Day]], ch_table[Duration]))</f>
        <v/>
      </c>
      <c r="I1127" s="40">
        <f>SUM(INDEX(ch_table[Duration],1):ch_table[[#This Row],[Duration]])</f>
        <v>27.970138888888972</v>
      </c>
      <c r="J1127" s="3" cm="1">
        <f t="array" ref="J11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7" s="3" cm="1">
        <f t="array" ref="K11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127" s="3" t="str">
        <f>IF(ch_table[[#This Row],[Subject 1]]&lt;&gt;"House rose", "",SUMIF(ch_table[Day], ch_table[[#This Row],[Day]], ch_table[AAT]))</f>
        <v/>
      </c>
      <c r="M1127" s="38">
        <f>SUM(INDEX(ch_table[AAT],1):ch_table[[#This Row],[AAT]])</f>
        <v>1.8083333333333327</v>
      </c>
    </row>
    <row r="1128" spans="1:13" x14ac:dyDescent="0.25">
      <c r="A1128" s="2">
        <v>85</v>
      </c>
      <c r="B1128" s="44">
        <v>44536</v>
      </c>
      <c r="C1128" s="3">
        <v>0.97777777777777775</v>
      </c>
      <c r="D1128" s="7" t="s">
        <v>23</v>
      </c>
      <c r="G1128" s="3" t="str" cm="1">
        <f t="array" ref="G1128">IF(MIN(ROW(ch_table[[Day]:[AAT session total (cum.)]]))+ROWS(ch_table[[Day]:[AAT session total (cum.)]])-1=ROW(),"",IF(ch_table[[#This Row],[Subject 1]]="House rose","", IF(INDEX(ch_table[[#All],[Time]],ROW()+1)="","",(IF(INDEX(ch_table[[#All],[Time]],ROW()+1)&lt;ch_table[[#This Row],[Time]],INDEX(ch_table[[#All],[Time]],ROW()+1)+1,INDEX(ch_table[[#All],[Time]],ROW()+1))-ch_table[[#This Row],[Time]]))))</f>
        <v/>
      </c>
      <c r="H1128" s="3">
        <f>IF(ch_table[[#This Row],[Subject 1]]&lt;&gt;"House rose", "",SUMIF(ch_table[Day], ch_table[[#This Row],[Day]], ch_table[Duration]))</f>
        <v>0.37361111111111112</v>
      </c>
      <c r="I1128" s="40">
        <f>SUM(INDEX(ch_table[Duration],1):ch_table[[#This Row],[Duration]])</f>
        <v>27.970138888888972</v>
      </c>
      <c r="J1128" s="3" cm="1">
        <f t="array" ref="J11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28" s="3" t="str" cm="1">
        <f t="array" ref="K11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8" s="3">
        <f>IF(ch_table[[#This Row],[Subject 1]]&lt;&gt;"House rose", "",SUMIF(ch_table[Day], ch_table[[#This Row],[Day]], ch_table[AAT]))</f>
        <v>6.1111111111111116E-2</v>
      </c>
      <c r="M1128" s="38">
        <f>SUM(INDEX(ch_table[AAT],1):ch_table[[#This Row],[AAT]])</f>
        <v>1.8083333333333327</v>
      </c>
    </row>
    <row r="1129" spans="1:13" x14ac:dyDescent="0.25">
      <c r="A1129" s="2">
        <v>86</v>
      </c>
      <c r="B1129" s="44">
        <v>44537</v>
      </c>
      <c r="C1129" s="3">
        <v>0.47916666666666669</v>
      </c>
      <c r="D1129" s="7" t="s">
        <v>24</v>
      </c>
      <c r="G1129" s="3" cm="1">
        <f t="array" ref="G1129">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29" s="3" t="str">
        <f>IF(ch_table[[#This Row],[Subject 1]]&lt;&gt;"House rose", "",SUMIF(ch_table[Day], ch_table[[#This Row],[Day]], ch_table[Duration]))</f>
        <v/>
      </c>
      <c r="I1129" s="40">
        <f>SUM(INDEX(ch_table[Duration],1):ch_table[[#This Row],[Duration]])</f>
        <v>27.972916666666748</v>
      </c>
      <c r="J1129" s="3" cm="1">
        <f t="array" ref="J11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29" s="3" t="str" cm="1">
        <f t="array" ref="K11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29" s="3" t="str">
        <f>IF(ch_table[[#This Row],[Subject 1]]&lt;&gt;"House rose", "",SUMIF(ch_table[Day], ch_table[[#This Row],[Day]], ch_table[AAT]))</f>
        <v/>
      </c>
      <c r="M1129" s="38">
        <f>SUM(INDEX(ch_table[AAT],1):ch_table[[#This Row],[AAT]])</f>
        <v>1.8083333333333327</v>
      </c>
    </row>
    <row r="1130" spans="1:13" x14ac:dyDescent="0.25">
      <c r="A1130" s="2">
        <v>86</v>
      </c>
      <c r="B1130" s="44">
        <v>44537</v>
      </c>
      <c r="C1130" s="3">
        <v>0.48194444444444445</v>
      </c>
      <c r="D1130" s="7" t="s">
        <v>44</v>
      </c>
      <c r="E1130" s="8" t="s">
        <v>378</v>
      </c>
      <c r="G1130" s="3" cm="1">
        <f t="array" ref="G1130">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1130" s="3" t="str">
        <f>IF(ch_table[[#This Row],[Subject 1]]&lt;&gt;"House rose", "",SUMIF(ch_table[Day], ch_table[[#This Row],[Day]], ch_table[Duration]))</f>
        <v/>
      </c>
      <c r="I1130" s="40">
        <f>SUM(INDEX(ch_table[Duration],1):ch_table[[#This Row],[Duration]])</f>
        <v>28.001388888888972</v>
      </c>
      <c r="J1130" s="3" cm="1">
        <f t="array" ref="J11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0" s="3" t="str" cm="1">
        <f t="array" ref="K11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0" s="3" t="str">
        <f>IF(ch_table[[#This Row],[Subject 1]]&lt;&gt;"House rose", "",SUMIF(ch_table[Day], ch_table[[#This Row],[Day]], ch_table[AAT]))</f>
        <v/>
      </c>
      <c r="M1130" s="38">
        <f>SUM(INDEX(ch_table[AAT],1):ch_table[[#This Row],[AAT]])</f>
        <v>1.8083333333333327</v>
      </c>
    </row>
    <row r="1131" spans="1:13" x14ac:dyDescent="0.25">
      <c r="A1131" s="2">
        <v>86</v>
      </c>
      <c r="B1131" s="44">
        <v>44537</v>
      </c>
      <c r="C1131" s="3">
        <v>0.51041666666666663</v>
      </c>
      <c r="D1131" s="7" t="s">
        <v>53</v>
      </c>
      <c r="E1131" s="8" t="s">
        <v>378</v>
      </c>
      <c r="G1131" s="3" cm="1">
        <f t="array" ref="G1131">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131" s="3" t="str">
        <f>IF(ch_table[[#This Row],[Subject 1]]&lt;&gt;"House rose", "",SUMIF(ch_table[Day], ch_table[[#This Row],[Day]], ch_table[Duration]))</f>
        <v/>
      </c>
      <c r="I1131" s="40">
        <f>SUM(INDEX(ch_table[Duration],1):ch_table[[#This Row],[Duration]])</f>
        <v>28.015277777777861</v>
      </c>
      <c r="J1131" s="3" cm="1">
        <f t="array" ref="J11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1" s="3" t="str" cm="1">
        <f t="array" ref="K11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1" s="3" t="str">
        <f>IF(ch_table[[#This Row],[Subject 1]]&lt;&gt;"House rose", "",SUMIF(ch_table[Day], ch_table[[#This Row],[Day]], ch_table[AAT]))</f>
        <v/>
      </c>
      <c r="M1131" s="38">
        <f>SUM(INDEX(ch_table[AAT],1):ch_table[[#This Row],[AAT]])</f>
        <v>1.8083333333333327</v>
      </c>
    </row>
    <row r="1132" spans="1:13" ht="45" x14ac:dyDescent="0.25">
      <c r="A1132" s="2">
        <v>86</v>
      </c>
      <c r="B1132" s="44">
        <v>44537</v>
      </c>
      <c r="C1132" s="3">
        <v>0.52430555555555558</v>
      </c>
      <c r="D1132" s="7" t="s">
        <v>27</v>
      </c>
      <c r="E1132" s="8" t="s">
        <v>690</v>
      </c>
      <c r="G1132" s="3" cm="1">
        <f t="array" ref="G1132">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132" s="3" t="str">
        <f>IF(ch_table[[#This Row],[Subject 1]]&lt;&gt;"House rose", "",SUMIF(ch_table[Day], ch_table[[#This Row],[Day]], ch_table[Duration]))</f>
        <v/>
      </c>
      <c r="I1132" s="40">
        <f>SUM(INDEX(ch_table[Duration],1):ch_table[[#This Row],[Duration]])</f>
        <v>28.045833333333416</v>
      </c>
      <c r="J1132" s="3" cm="1">
        <f t="array" ref="J11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2" s="3" t="str" cm="1">
        <f t="array" ref="K11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2" s="3" t="str">
        <f>IF(ch_table[[#This Row],[Subject 1]]&lt;&gt;"House rose", "",SUMIF(ch_table[Day], ch_table[[#This Row],[Day]], ch_table[AAT]))</f>
        <v/>
      </c>
      <c r="M1132" s="38">
        <f>SUM(INDEX(ch_table[AAT],1):ch_table[[#This Row],[AAT]])</f>
        <v>1.8083333333333327</v>
      </c>
    </row>
    <row r="1133" spans="1:13" ht="30" x14ac:dyDescent="0.25">
      <c r="A1133" s="2">
        <v>86</v>
      </c>
      <c r="B1133" s="44">
        <v>44537</v>
      </c>
      <c r="C1133" s="3">
        <v>0.55486111111111114</v>
      </c>
      <c r="D1133" s="7" t="s">
        <v>29</v>
      </c>
      <c r="E1133" s="8" t="s">
        <v>691</v>
      </c>
      <c r="G1133" s="3" cm="1">
        <f t="array" ref="G1133">IF(MIN(ROW(ch_table[[Day]:[AAT session total (cum.)]]))+ROWS(ch_table[[Day]:[AAT session total (cum.)]])-1=ROW(),"",IF(ch_table[[#This Row],[Subject 1]]="House rose","", IF(INDEX(ch_table[[#All],[Time]],ROW()+1)="","",(IF(INDEX(ch_table[[#All],[Time]],ROW()+1)&lt;ch_table[[#This Row],[Time]],INDEX(ch_table[[#All],[Time]],ROW()+1)+1,INDEX(ch_table[[#All],[Time]],ROW()+1))-ch_table[[#This Row],[Time]]))))</f>
        <v>3.125E-2</v>
      </c>
      <c r="H1133" s="3" t="str">
        <f>IF(ch_table[[#This Row],[Subject 1]]&lt;&gt;"House rose", "",SUMIF(ch_table[Day], ch_table[[#This Row],[Day]], ch_table[Duration]))</f>
        <v/>
      </c>
      <c r="I1133" s="40">
        <f>SUM(INDEX(ch_table[Duration],1):ch_table[[#This Row],[Duration]])</f>
        <v>28.077083333333416</v>
      </c>
      <c r="J1133" s="3" cm="1">
        <f t="array" ref="J11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3" s="3" t="str" cm="1">
        <f t="array" ref="K11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3" s="3" t="str">
        <f>IF(ch_table[[#This Row],[Subject 1]]&lt;&gt;"House rose", "",SUMIF(ch_table[Day], ch_table[[#This Row],[Day]], ch_table[AAT]))</f>
        <v/>
      </c>
      <c r="M1133" s="38">
        <f>SUM(INDEX(ch_table[AAT],1):ch_table[[#This Row],[AAT]])</f>
        <v>1.8083333333333327</v>
      </c>
    </row>
    <row r="1134" spans="1:13" x14ac:dyDescent="0.25">
      <c r="A1134" s="2">
        <v>86</v>
      </c>
      <c r="B1134" s="44">
        <v>44537</v>
      </c>
      <c r="C1134" s="3">
        <v>0.58611111111111114</v>
      </c>
      <c r="D1134" s="7" t="s">
        <v>230</v>
      </c>
      <c r="E1134" s="8" t="s">
        <v>692</v>
      </c>
      <c r="G1134" s="3" cm="1">
        <f t="array" ref="G1134">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134" s="3" t="str">
        <f>IF(ch_table[[#This Row],[Subject 1]]&lt;&gt;"House rose", "",SUMIF(ch_table[Day], ch_table[[#This Row],[Day]], ch_table[Duration]))</f>
        <v/>
      </c>
      <c r="I1134" s="40">
        <f>SUM(INDEX(ch_table[Duration],1):ch_table[[#This Row],[Duration]])</f>
        <v>28.085416666666749</v>
      </c>
      <c r="J1134" s="3" cm="1">
        <f t="array" ref="J11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4" s="3" t="str" cm="1">
        <f t="array" ref="K11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4" s="3" t="str">
        <f>IF(ch_table[[#This Row],[Subject 1]]&lt;&gt;"House rose", "",SUMIF(ch_table[Day], ch_table[[#This Row],[Day]], ch_table[AAT]))</f>
        <v/>
      </c>
      <c r="M1134" s="38">
        <f>SUM(INDEX(ch_table[AAT],1):ch_table[[#This Row],[AAT]])</f>
        <v>1.8083333333333327</v>
      </c>
    </row>
    <row r="1135" spans="1:13" x14ac:dyDescent="0.25">
      <c r="A1135" s="2">
        <v>86</v>
      </c>
      <c r="B1135" s="44">
        <v>44537</v>
      </c>
      <c r="C1135" s="3">
        <v>0.59444444444444444</v>
      </c>
      <c r="D1135" s="7" t="s">
        <v>85</v>
      </c>
      <c r="E1135" s="8" t="s">
        <v>693</v>
      </c>
      <c r="F1135" s="8" t="s">
        <v>60</v>
      </c>
      <c r="G1135" s="3" cm="1">
        <f t="array" ref="G1135">IF(MIN(ROW(ch_table[[Day]:[AAT session total (cum.)]]))+ROWS(ch_table[[Day]:[AAT session total (cum.)]])-1=ROW(),"",IF(ch_table[[#This Row],[Subject 1]]="House rose","", IF(INDEX(ch_table[[#All],[Time]],ROW()+1)="","",(IF(INDEX(ch_table[[#All],[Time]],ROW()+1)&lt;ch_table[[#This Row],[Time]],INDEX(ch_table[[#All],[Time]],ROW()+1)+1,INDEX(ch_table[[#All],[Time]],ROW()+1))-ch_table[[#This Row],[Time]]))))</f>
        <v>0.24305555555555558</v>
      </c>
      <c r="H1135" s="3" t="str">
        <f>IF(ch_table[[#This Row],[Subject 1]]&lt;&gt;"House rose", "",SUMIF(ch_table[Day], ch_table[[#This Row],[Day]], ch_table[Duration]))</f>
        <v/>
      </c>
      <c r="I1135" s="40">
        <f>SUM(INDEX(ch_table[Duration],1):ch_table[[#This Row],[Duration]])</f>
        <v>28.328472222222306</v>
      </c>
      <c r="J1135" s="3" cm="1">
        <f t="array" ref="J11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5" s="3" cm="1">
        <f t="array" ref="K11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4.5833333333333393E-2</v>
      </c>
      <c r="L1135" s="3" t="str">
        <f>IF(ch_table[[#This Row],[Subject 1]]&lt;&gt;"House rose", "",SUMIF(ch_table[Day], ch_table[[#This Row],[Day]], ch_table[AAT]))</f>
        <v/>
      </c>
      <c r="M1135" s="38">
        <f>SUM(INDEX(ch_table[AAT],1):ch_table[[#This Row],[AAT]])</f>
        <v>1.8541666666666661</v>
      </c>
    </row>
    <row r="1136" spans="1:13" x14ac:dyDescent="0.25">
      <c r="A1136" s="2">
        <v>86</v>
      </c>
      <c r="B1136" s="44">
        <v>44537</v>
      </c>
      <c r="C1136" s="3">
        <v>0.83750000000000002</v>
      </c>
      <c r="D1136" s="7" t="s">
        <v>61</v>
      </c>
      <c r="E1136" s="8" t="s">
        <v>694</v>
      </c>
      <c r="G1136" s="3" cm="1">
        <f t="array" ref="G113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36" s="3" t="str">
        <f>IF(ch_table[[#This Row],[Subject 1]]&lt;&gt;"House rose", "",SUMIF(ch_table[Day], ch_table[[#This Row],[Day]], ch_table[Duration]))</f>
        <v/>
      </c>
      <c r="I1136" s="40">
        <f>SUM(INDEX(ch_table[Duration],1):ch_table[[#This Row],[Duration]])</f>
        <v>28.329861111111196</v>
      </c>
      <c r="J1136" s="3" cm="1">
        <f t="array" ref="J11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6" s="3" cm="1">
        <f t="array" ref="K11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136" s="3" t="str">
        <f>IF(ch_table[[#This Row],[Subject 1]]&lt;&gt;"House rose", "",SUMIF(ch_table[Day], ch_table[[#This Row],[Day]], ch_table[AAT]))</f>
        <v/>
      </c>
      <c r="M1136" s="38">
        <f>SUM(INDEX(ch_table[AAT],1):ch_table[[#This Row],[AAT]])</f>
        <v>1.855555555555555</v>
      </c>
    </row>
    <row r="1137" spans="1:13" x14ac:dyDescent="0.25">
      <c r="A1137" s="2">
        <v>86</v>
      </c>
      <c r="B1137" s="44">
        <v>44537</v>
      </c>
      <c r="C1137" s="3">
        <v>0.83888888888888891</v>
      </c>
      <c r="D1137" s="7" t="s">
        <v>21</v>
      </c>
      <c r="E1137" s="8" t="s">
        <v>695</v>
      </c>
      <c r="G1137" s="3" cm="1">
        <f t="array" ref="G1137">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137" s="3" t="str">
        <f>IF(ch_table[[#This Row],[Subject 1]]&lt;&gt;"House rose", "",SUMIF(ch_table[Day], ch_table[[#This Row],[Day]], ch_table[Duration]))</f>
        <v/>
      </c>
      <c r="I1137" s="40">
        <f>SUM(INDEX(ch_table[Duration],1):ch_table[[#This Row],[Duration]])</f>
        <v>28.346527777777862</v>
      </c>
      <c r="J1137" s="3" cm="1">
        <f t="array" ref="J11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7" s="3" cm="1">
        <f t="array" ref="K11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1137" s="3" t="str">
        <f>IF(ch_table[[#This Row],[Subject 1]]&lt;&gt;"House rose", "",SUMIF(ch_table[Day], ch_table[[#This Row],[Day]], ch_table[AAT]))</f>
        <v/>
      </c>
      <c r="M1137" s="38">
        <f>SUM(INDEX(ch_table[AAT],1):ch_table[[#This Row],[AAT]])</f>
        <v>1.8722222222222218</v>
      </c>
    </row>
    <row r="1138" spans="1:13" x14ac:dyDescent="0.25">
      <c r="A1138" s="2">
        <v>86</v>
      </c>
      <c r="B1138" s="44">
        <v>44537</v>
      </c>
      <c r="C1138" s="3">
        <v>0.85555555555555562</v>
      </c>
      <c r="D1138" s="7" t="s">
        <v>23</v>
      </c>
      <c r="G1138" s="3" t="str" cm="1">
        <f t="array" ref="G1138">IF(MIN(ROW(ch_table[[Day]:[AAT session total (cum.)]]))+ROWS(ch_table[[Day]:[AAT session total (cum.)]])-1=ROW(),"",IF(ch_table[[#This Row],[Subject 1]]="House rose","", IF(INDEX(ch_table[[#All],[Time]],ROW()+1)="","",(IF(INDEX(ch_table[[#All],[Time]],ROW()+1)&lt;ch_table[[#This Row],[Time]],INDEX(ch_table[[#All],[Time]],ROW()+1)+1,INDEX(ch_table[[#All],[Time]],ROW()+1))-ch_table[[#This Row],[Time]]))))</f>
        <v/>
      </c>
      <c r="H1138" s="3">
        <f>IF(ch_table[[#This Row],[Subject 1]]&lt;&gt;"House rose", "",SUMIF(ch_table[Day], ch_table[[#This Row],[Day]], ch_table[Duration]))</f>
        <v>0.37638888888888894</v>
      </c>
      <c r="I1138" s="40">
        <f>SUM(INDEX(ch_table[Duration],1):ch_table[[#This Row],[Duration]])</f>
        <v>28.346527777777862</v>
      </c>
      <c r="J1138" s="3" cm="1">
        <f t="array" ref="J11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8" s="3" t="str" cm="1">
        <f t="array" ref="K11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8" s="3">
        <f>IF(ch_table[[#This Row],[Subject 1]]&lt;&gt;"House rose", "",SUMIF(ch_table[Day], ch_table[[#This Row],[Day]], ch_table[AAT]))</f>
        <v>6.3888888888888995E-2</v>
      </c>
      <c r="M1138" s="38">
        <f>SUM(INDEX(ch_table[AAT],1):ch_table[[#This Row],[AAT]])</f>
        <v>1.8722222222222218</v>
      </c>
    </row>
    <row r="1139" spans="1:13" x14ac:dyDescent="0.25">
      <c r="A1139" s="2">
        <v>87</v>
      </c>
      <c r="B1139" s="44">
        <v>44538</v>
      </c>
      <c r="C1139" s="3">
        <v>0.47916666666666669</v>
      </c>
      <c r="D1139" s="7" t="s">
        <v>24</v>
      </c>
      <c r="G1139" s="3" cm="1">
        <f t="array" ref="G113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139" s="3" t="str">
        <f>IF(ch_table[[#This Row],[Subject 1]]&lt;&gt;"House rose", "",SUMIF(ch_table[Day], ch_table[[#This Row],[Day]], ch_table[Duration]))</f>
        <v/>
      </c>
      <c r="I1139" s="40">
        <f>SUM(INDEX(ch_table[Duration],1):ch_table[[#This Row],[Duration]])</f>
        <v>28.348611111111197</v>
      </c>
      <c r="J1139" s="3" cm="1">
        <f t="array" ref="J11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39" s="3" t="str" cm="1">
        <f t="array" ref="K11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39" s="3" t="str">
        <f>IF(ch_table[[#This Row],[Subject 1]]&lt;&gt;"House rose", "",SUMIF(ch_table[Day], ch_table[[#This Row],[Day]], ch_table[AAT]))</f>
        <v/>
      </c>
      <c r="M1139" s="38">
        <f>SUM(INDEX(ch_table[AAT],1):ch_table[[#This Row],[AAT]])</f>
        <v>1.8722222222222218</v>
      </c>
    </row>
    <row r="1140" spans="1:13" x14ac:dyDescent="0.25">
      <c r="A1140" s="2">
        <v>87</v>
      </c>
      <c r="B1140" s="44">
        <v>44538</v>
      </c>
      <c r="C1140" s="3">
        <v>0.48125000000000001</v>
      </c>
      <c r="D1140" s="7" t="s">
        <v>44</v>
      </c>
      <c r="E1140" s="8" t="s">
        <v>335</v>
      </c>
      <c r="G1140" s="3" cm="1">
        <f t="array" ref="G114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140" s="3" t="str">
        <f>IF(ch_table[[#This Row],[Subject 1]]&lt;&gt;"House rose", "",SUMIF(ch_table[Day], ch_table[[#This Row],[Day]], ch_table[Duration]))</f>
        <v/>
      </c>
      <c r="I1140" s="40">
        <f>SUM(INDEX(ch_table[Duration],1):ch_table[[#This Row],[Duration]])</f>
        <v>28.367361111111197</v>
      </c>
      <c r="J1140" s="3" cm="1">
        <f t="array" ref="J11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0" s="3" t="str" cm="1">
        <f t="array" ref="K11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0" s="3" t="str">
        <f>IF(ch_table[[#This Row],[Subject 1]]&lt;&gt;"House rose", "",SUMIF(ch_table[Day], ch_table[[#This Row],[Day]], ch_table[AAT]))</f>
        <v/>
      </c>
      <c r="M1140" s="38">
        <f>SUM(INDEX(ch_table[AAT],1):ch_table[[#This Row],[AAT]])</f>
        <v>1.8722222222222218</v>
      </c>
    </row>
    <row r="1141" spans="1:13" x14ac:dyDescent="0.25">
      <c r="A1141" s="2">
        <v>87</v>
      </c>
      <c r="B1141" s="44">
        <v>44538</v>
      </c>
      <c r="C1141" s="3">
        <v>0.5</v>
      </c>
      <c r="D1141" s="7" t="s">
        <v>44</v>
      </c>
      <c r="E1141" s="8" t="s">
        <v>448</v>
      </c>
      <c r="G1141" s="3" cm="1">
        <f t="array" ref="G1141">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1141" s="3" t="str">
        <f>IF(ch_table[[#This Row],[Subject 1]]&lt;&gt;"House rose", "",SUMIF(ch_table[Day], ch_table[[#This Row],[Day]], ch_table[Duration]))</f>
        <v/>
      </c>
      <c r="I1141" s="40">
        <f>SUM(INDEX(ch_table[Duration],1):ch_table[[#This Row],[Duration]])</f>
        <v>28.400694444444532</v>
      </c>
      <c r="J1141" s="3" cm="1">
        <f t="array" ref="J11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1" s="3" t="str" cm="1">
        <f t="array" ref="K11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1" s="3" t="str">
        <f>IF(ch_table[[#This Row],[Subject 1]]&lt;&gt;"House rose", "",SUMIF(ch_table[Day], ch_table[[#This Row],[Day]], ch_table[AAT]))</f>
        <v/>
      </c>
      <c r="M1141" s="38">
        <f>SUM(INDEX(ch_table[AAT],1):ch_table[[#This Row],[AAT]])</f>
        <v>1.8722222222222218</v>
      </c>
    </row>
    <row r="1142" spans="1:13" x14ac:dyDescent="0.25">
      <c r="A1142" s="2">
        <v>87</v>
      </c>
      <c r="B1142" s="44">
        <v>44538</v>
      </c>
      <c r="C1142" s="3">
        <v>0.53333333333333333</v>
      </c>
      <c r="D1142" s="7" t="s">
        <v>230</v>
      </c>
      <c r="E1142" s="8" t="s">
        <v>696</v>
      </c>
      <c r="G1142" s="3" cm="1">
        <f t="array" ref="G1142">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142" s="3" t="str">
        <f>IF(ch_table[[#This Row],[Subject 1]]&lt;&gt;"House rose", "",SUMIF(ch_table[Day], ch_table[[#This Row],[Day]], ch_table[Duration]))</f>
        <v/>
      </c>
      <c r="I1142" s="40">
        <f>SUM(INDEX(ch_table[Duration],1):ch_table[[#This Row],[Duration]])</f>
        <v>28.409027777777865</v>
      </c>
      <c r="J1142" s="3" cm="1">
        <f t="array" ref="J11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2" s="3" t="str" cm="1">
        <f t="array" ref="K11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2" s="3" t="str">
        <f>IF(ch_table[[#This Row],[Subject 1]]&lt;&gt;"House rose", "",SUMIF(ch_table[Day], ch_table[[#This Row],[Day]], ch_table[AAT]))</f>
        <v/>
      </c>
      <c r="M1142" s="38">
        <f>SUM(INDEX(ch_table[AAT],1):ch_table[[#This Row],[AAT]])</f>
        <v>1.8722222222222218</v>
      </c>
    </row>
    <row r="1143" spans="1:13" x14ac:dyDescent="0.25">
      <c r="A1143" s="2">
        <v>87</v>
      </c>
      <c r="B1143" s="44">
        <v>44538</v>
      </c>
      <c r="C1143" s="3">
        <v>0.54166666666666663</v>
      </c>
      <c r="D1143" s="7" t="s">
        <v>85</v>
      </c>
      <c r="E1143" s="8" t="s">
        <v>697</v>
      </c>
      <c r="F1143" s="8" t="s">
        <v>60</v>
      </c>
      <c r="G1143" s="3" cm="1">
        <f t="array" ref="G1143">IF(MIN(ROW(ch_table[[Day]:[AAT session total (cum.)]]))+ROWS(ch_table[[Day]:[AAT session total (cum.)]])-1=ROW(),"",IF(ch_table[[#This Row],[Subject 1]]="House rose","", IF(INDEX(ch_table[[#All],[Time]],ROW()+1)="","",(IF(INDEX(ch_table[[#All],[Time]],ROW()+1)&lt;ch_table[[#This Row],[Time]],INDEX(ch_table[[#All],[Time]],ROW()+1)+1,INDEX(ch_table[[#All],[Time]],ROW()+1))-ch_table[[#This Row],[Time]]))))</f>
        <v>0.13263888888888897</v>
      </c>
      <c r="H1143" s="3" t="str">
        <f>IF(ch_table[[#This Row],[Subject 1]]&lt;&gt;"House rose", "",SUMIF(ch_table[Day], ch_table[[#This Row],[Day]], ch_table[Duration]))</f>
        <v/>
      </c>
      <c r="I1143" s="40">
        <f>SUM(INDEX(ch_table[Duration],1):ch_table[[#This Row],[Duration]])</f>
        <v>28.541666666666753</v>
      </c>
      <c r="J1143" s="3" cm="1">
        <f t="array" ref="J11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3" s="3" t="str" cm="1">
        <f t="array" ref="K11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3" s="3" t="str">
        <f>IF(ch_table[[#This Row],[Subject 1]]&lt;&gt;"House rose", "",SUMIF(ch_table[Day], ch_table[[#This Row],[Day]], ch_table[AAT]))</f>
        <v/>
      </c>
      <c r="M1143" s="38">
        <f>SUM(INDEX(ch_table[AAT],1):ch_table[[#This Row],[AAT]])</f>
        <v>1.8722222222222218</v>
      </c>
    </row>
    <row r="1144" spans="1:13" ht="30" x14ac:dyDescent="0.25">
      <c r="A1144" s="2">
        <v>87</v>
      </c>
      <c r="B1144" s="44">
        <v>44538</v>
      </c>
      <c r="C1144" s="3">
        <v>0.6743055555555556</v>
      </c>
      <c r="D1144" s="7" t="s">
        <v>423</v>
      </c>
      <c r="E1144" s="8" t="s">
        <v>698</v>
      </c>
      <c r="G1144" s="3" cm="1">
        <f t="array" ref="G1144">IF(MIN(ROW(ch_table[[Day]:[AAT session total (cum.)]]))+ROWS(ch_table[[Day]:[AAT session total (cum.)]])-1=ROW(),"",IF(ch_table[[#This Row],[Subject 1]]="House rose","", IF(INDEX(ch_table[[#All],[Time]],ROW()+1)="","",(IF(INDEX(ch_table[[#All],[Time]],ROW()+1)&lt;ch_table[[#This Row],[Time]],INDEX(ch_table[[#All],[Time]],ROW()+1)+1,INDEX(ch_table[[#All],[Time]],ROW()+1))-ch_table[[#This Row],[Time]]))))</f>
        <v>7.8472222222222165E-2</v>
      </c>
      <c r="H1144" s="3" t="str">
        <f>IF(ch_table[[#This Row],[Subject 1]]&lt;&gt;"House rose", "",SUMIF(ch_table[Day], ch_table[[#This Row],[Day]], ch_table[Duration]))</f>
        <v/>
      </c>
      <c r="I1144" s="40">
        <f>SUM(INDEX(ch_table[Duration],1):ch_table[[#This Row],[Duration]])</f>
        <v>28.620138888888974</v>
      </c>
      <c r="J1144" s="3" cm="1">
        <f t="array" ref="J11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4" s="3" t="str" cm="1">
        <f t="array" ref="K11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4" s="3" t="str">
        <f>IF(ch_table[[#This Row],[Subject 1]]&lt;&gt;"House rose", "",SUMIF(ch_table[Day], ch_table[[#This Row],[Day]], ch_table[AAT]))</f>
        <v/>
      </c>
      <c r="M1144" s="38">
        <f>SUM(INDEX(ch_table[AAT],1):ch_table[[#This Row],[AAT]])</f>
        <v>1.8722222222222218</v>
      </c>
    </row>
    <row r="1145" spans="1:13" x14ac:dyDescent="0.25">
      <c r="A1145" s="2">
        <v>87</v>
      </c>
      <c r="B1145" s="44">
        <v>44538</v>
      </c>
      <c r="C1145" s="3">
        <v>0.75277777777777777</v>
      </c>
      <c r="D1145" s="7" t="s">
        <v>255</v>
      </c>
      <c r="E1145" s="8" t="s">
        <v>699</v>
      </c>
      <c r="G1145" s="3" cm="1">
        <f t="array" ref="G114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45" s="3" t="str">
        <f>IF(ch_table[[#This Row],[Subject 1]]&lt;&gt;"House rose", "",SUMIF(ch_table[Day], ch_table[[#This Row],[Day]], ch_table[Duration]))</f>
        <v/>
      </c>
      <c r="I1145" s="40">
        <f>SUM(INDEX(ch_table[Duration],1):ch_table[[#This Row],[Duration]])</f>
        <v>28.620833333333419</v>
      </c>
      <c r="J1145" s="3" cm="1">
        <f t="array" ref="J11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5" s="3" t="str" cm="1">
        <f t="array" ref="K11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45" s="3" t="str">
        <f>IF(ch_table[[#This Row],[Subject 1]]&lt;&gt;"House rose", "",SUMIF(ch_table[Day], ch_table[[#This Row],[Day]], ch_table[AAT]))</f>
        <v/>
      </c>
      <c r="M1145" s="38">
        <f>SUM(INDEX(ch_table[AAT],1):ch_table[[#This Row],[AAT]])</f>
        <v>1.8722222222222218</v>
      </c>
    </row>
    <row r="1146" spans="1:13" ht="30" x14ac:dyDescent="0.25">
      <c r="A1146" s="2">
        <v>87</v>
      </c>
      <c r="B1146" s="44">
        <v>44538</v>
      </c>
      <c r="C1146" s="3">
        <v>0.75347222222222221</v>
      </c>
      <c r="D1146" s="7" t="s">
        <v>29</v>
      </c>
      <c r="E1146" s="8" t="s">
        <v>221</v>
      </c>
      <c r="G1146" s="3" cm="1">
        <f t="array" ref="G1146">IF(MIN(ROW(ch_table[[Day]:[AAT session total (cum.)]]))+ROWS(ch_table[[Day]:[AAT session total (cum.)]])-1=ROW(),"",IF(ch_table[[#This Row],[Subject 1]]="House rose","", IF(INDEX(ch_table[[#All],[Time]],ROW()+1)="","",(IF(INDEX(ch_table[[#All],[Time]],ROW()+1)&lt;ch_table[[#This Row],[Time]],INDEX(ch_table[[#All],[Time]],ROW()+1)+1,INDEX(ch_table[[#All],[Time]],ROW()+1))-ch_table[[#This Row],[Time]]))))</f>
        <v>5.3472222222222254E-2</v>
      </c>
      <c r="H1146" s="3" t="str">
        <f>IF(ch_table[[#This Row],[Subject 1]]&lt;&gt;"House rose", "",SUMIF(ch_table[Day], ch_table[[#This Row],[Day]], ch_table[Duration]))</f>
        <v/>
      </c>
      <c r="I1146" s="40">
        <f>SUM(INDEX(ch_table[Duration],1):ch_table[[#This Row],[Duration]])</f>
        <v>28.674305555555641</v>
      </c>
      <c r="J1146" s="3" cm="1">
        <f t="array" ref="J11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6" s="3" cm="1">
        <f t="array" ref="K11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1146" s="3" t="str">
        <f>IF(ch_table[[#This Row],[Subject 1]]&lt;&gt;"House rose", "",SUMIF(ch_table[Day], ch_table[[#This Row],[Day]], ch_table[AAT]))</f>
        <v/>
      </c>
      <c r="M1146" s="38">
        <f>SUM(INDEX(ch_table[AAT],1):ch_table[[#This Row],[AAT]])</f>
        <v>1.8874999999999997</v>
      </c>
    </row>
    <row r="1147" spans="1:13" ht="30" x14ac:dyDescent="0.25">
      <c r="A1147" s="2">
        <v>87</v>
      </c>
      <c r="B1147" s="44">
        <v>44538</v>
      </c>
      <c r="C1147" s="3">
        <v>0.80694444444444446</v>
      </c>
      <c r="D1147" s="7" t="s">
        <v>423</v>
      </c>
      <c r="E1147" s="8" t="s">
        <v>700</v>
      </c>
      <c r="G1147" s="3" cm="1">
        <f t="array" ref="G1147">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147" s="3" t="str">
        <f>IF(ch_table[[#This Row],[Subject 1]]&lt;&gt;"House rose", "",SUMIF(ch_table[Day], ch_table[[#This Row],[Day]], ch_table[Duration]))</f>
        <v/>
      </c>
      <c r="I1147" s="40">
        <f>SUM(INDEX(ch_table[Duration],1):ch_table[[#This Row],[Duration]])</f>
        <v>28.729166666666753</v>
      </c>
      <c r="J1147" s="3" cm="1">
        <f t="array" ref="J11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7" s="3" cm="1">
        <f t="array" ref="K11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5.4861111111111138E-2</v>
      </c>
      <c r="L1147" s="3" t="str">
        <f>IF(ch_table[[#This Row],[Subject 1]]&lt;&gt;"House rose", "",SUMIF(ch_table[Day], ch_table[[#This Row],[Day]], ch_table[AAT]))</f>
        <v/>
      </c>
      <c r="M1147" s="38">
        <f>SUM(INDEX(ch_table[AAT],1):ch_table[[#This Row],[AAT]])</f>
        <v>1.942361111111111</v>
      </c>
    </row>
    <row r="1148" spans="1:13" x14ac:dyDescent="0.25">
      <c r="A1148" s="2">
        <v>87</v>
      </c>
      <c r="B1148" s="44">
        <v>44538</v>
      </c>
      <c r="C1148" s="3">
        <v>0.8618055555555556</v>
      </c>
      <c r="D1148" s="7" t="s">
        <v>61</v>
      </c>
      <c r="E1148" s="8" t="s">
        <v>701</v>
      </c>
      <c r="G1148" s="3" cm="1">
        <f t="array" ref="G1148">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148" s="3" t="str">
        <f>IF(ch_table[[#This Row],[Subject 1]]&lt;&gt;"House rose", "",SUMIF(ch_table[Day], ch_table[[#This Row],[Day]], ch_table[Duration]))</f>
        <v/>
      </c>
      <c r="I1148" s="40">
        <f>SUM(INDEX(ch_table[Duration],1):ch_table[[#This Row],[Duration]])</f>
        <v>28.730555555555643</v>
      </c>
      <c r="J1148" s="3" cm="1">
        <f t="array" ref="J11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8" s="3" cm="1">
        <f t="array" ref="K11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148" s="3" t="str">
        <f>IF(ch_table[[#This Row],[Subject 1]]&lt;&gt;"House rose", "",SUMIF(ch_table[Day], ch_table[[#This Row],[Day]], ch_table[AAT]))</f>
        <v/>
      </c>
      <c r="M1148" s="38">
        <f>SUM(INDEX(ch_table[AAT],1):ch_table[[#This Row],[AAT]])</f>
        <v>1.9437499999999996</v>
      </c>
    </row>
    <row r="1149" spans="1:13" x14ac:dyDescent="0.25">
      <c r="A1149" s="2">
        <v>87</v>
      </c>
      <c r="B1149" s="44">
        <v>44538</v>
      </c>
      <c r="C1149" s="3">
        <v>0.86319444444444438</v>
      </c>
      <c r="D1149" s="7" t="s">
        <v>61</v>
      </c>
      <c r="E1149" s="8" t="s">
        <v>702</v>
      </c>
      <c r="G1149" s="3" cm="1">
        <f t="array" ref="G114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149" s="3" t="str">
        <f>IF(ch_table[[#This Row],[Subject 1]]&lt;&gt;"House rose", "",SUMIF(ch_table[Day], ch_table[[#This Row],[Day]], ch_table[Duration]))</f>
        <v/>
      </c>
      <c r="I1149" s="40">
        <f>SUM(INDEX(ch_table[Duration],1):ch_table[[#This Row],[Duration]])</f>
        <v>28.731250000000088</v>
      </c>
      <c r="J1149" s="3" cm="1">
        <f t="array" ref="J11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49" s="3" cm="1">
        <f t="array" ref="K11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149" s="3" t="str">
        <f>IF(ch_table[[#This Row],[Subject 1]]&lt;&gt;"House rose", "",SUMIF(ch_table[Day], ch_table[[#This Row],[Day]], ch_table[AAT]))</f>
        <v/>
      </c>
      <c r="M1149" s="38">
        <f>SUM(INDEX(ch_table[AAT],1):ch_table[[#This Row],[AAT]])</f>
        <v>1.9444444444444442</v>
      </c>
    </row>
    <row r="1150" spans="1:13" x14ac:dyDescent="0.25">
      <c r="A1150" s="2">
        <v>87</v>
      </c>
      <c r="B1150" s="44">
        <v>44538</v>
      </c>
      <c r="C1150" s="3">
        <v>0.86388888888888893</v>
      </c>
      <c r="D1150" s="7" t="s">
        <v>21</v>
      </c>
      <c r="E1150" s="8" t="s">
        <v>703</v>
      </c>
      <c r="G1150" s="3" cm="1">
        <f t="array" ref="G1150">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150" s="3" t="str">
        <f>IF(ch_table[[#This Row],[Subject 1]]&lt;&gt;"House rose", "",SUMIF(ch_table[Day], ch_table[[#This Row],[Day]], ch_table[Duration]))</f>
        <v/>
      </c>
      <c r="I1150" s="40">
        <f>SUM(INDEX(ch_table[Duration],1):ch_table[[#This Row],[Duration]])</f>
        <v>28.749305555555644</v>
      </c>
      <c r="J1150" s="3" cm="1">
        <f t="array" ref="J11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50" s="3" cm="1">
        <f t="array" ref="K11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150" s="3" t="str">
        <f>IF(ch_table[[#This Row],[Subject 1]]&lt;&gt;"House rose", "",SUMIF(ch_table[Day], ch_table[[#This Row],[Day]], ch_table[AAT]))</f>
        <v/>
      </c>
      <c r="M1150" s="38">
        <f>SUM(INDEX(ch_table[AAT],1):ch_table[[#This Row],[AAT]])</f>
        <v>1.9624999999999999</v>
      </c>
    </row>
    <row r="1151" spans="1:13" x14ac:dyDescent="0.25">
      <c r="A1151" s="2">
        <v>87</v>
      </c>
      <c r="B1151" s="44">
        <v>44538</v>
      </c>
      <c r="C1151" s="3">
        <v>0.88194444444444453</v>
      </c>
      <c r="D1151" s="7" t="s">
        <v>23</v>
      </c>
      <c r="G1151" s="3" t="str" cm="1">
        <f t="array" ref="G1151">IF(MIN(ROW(ch_table[[Day]:[AAT session total (cum.)]]))+ROWS(ch_table[[Day]:[AAT session total (cum.)]])-1=ROW(),"",IF(ch_table[[#This Row],[Subject 1]]="House rose","", IF(INDEX(ch_table[[#All],[Time]],ROW()+1)="","",(IF(INDEX(ch_table[[#All],[Time]],ROW()+1)&lt;ch_table[[#This Row],[Time]],INDEX(ch_table[[#All],[Time]],ROW()+1)+1,INDEX(ch_table[[#All],[Time]],ROW()+1))-ch_table[[#This Row],[Time]]))))</f>
        <v/>
      </c>
      <c r="H1151" s="3">
        <f>IF(ch_table[[#This Row],[Subject 1]]&lt;&gt;"House rose", "",SUMIF(ch_table[Day], ch_table[[#This Row],[Day]], ch_table[Duration]))</f>
        <v>0.40277777777777785</v>
      </c>
      <c r="I1151" s="40">
        <f>SUM(INDEX(ch_table[Duration],1):ch_table[[#This Row],[Duration]])</f>
        <v>28.749305555555644</v>
      </c>
      <c r="J1151" s="3" cm="1">
        <f t="array" ref="J11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51" s="3" t="str" cm="1">
        <f t="array" ref="K11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1" s="3">
        <f>IF(ch_table[[#This Row],[Subject 1]]&lt;&gt;"House rose", "",SUMIF(ch_table[Day], ch_table[[#This Row],[Day]], ch_table[AAT]))</f>
        <v>9.0277777777777901E-2</v>
      </c>
      <c r="M1151" s="38">
        <f>SUM(INDEX(ch_table[AAT],1):ch_table[[#This Row],[AAT]])</f>
        <v>1.9624999999999999</v>
      </c>
    </row>
    <row r="1152" spans="1:13" x14ac:dyDescent="0.25">
      <c r="A1152" s="2">
        <v>88</v>
      </c>
      <c r="B1152" s="44">
        <v>44539</v>
      </c>
      <c r="C1152" s="3">
        <v>0.39583333333333331</v>
      </c>
      <c r="D1152" s="7" t="s">
        <v>24</v>
      </c>
      <c r="G1152" s="3" cm="1">
        <f t="array" ref="G1152">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152" s="3" t="str">
        <f>IF(ch_table[[#This Row],[Subject 1]]&lt;&gt;"House rose", "",SUMIF(ch_table[Day], ch_table[[#This Row],[Day]], ch_table[Duration]))</f>
        <v/>
      </c>
      <c r="I1152" s="40">
        <f>SUM(INDEX(ch_table[Duration],1):ch_table[[#This Row],[Duration]])</f>
        <v>28.751388888888979</v>
      </c>
      <c r="J1152" s="3" cm="1">
        <f t="array" ref="J11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52" s="3" t="str" cm="1">
        <f t="array" ref="K11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2" s="3" t="str">
        <f>IF(ch_table[[#This Row],[Subject 1]]&lt;&gt;"House rose", "",SUMIF(ch_table[Day], ch_table[[#This Row],[Day]], ch_table[AAT]))</f>
        <v/>
      </c>
      <c r="M1152" s="38">
        <f>SUM(INDEX(ch_table[AAT],1):ch_table[[#This Row],[AAT]])</f>
        <v>1.9624999999999999</v>
      </c>
    </row>
    <row r="1153" spans="1:13" x14ac:dyDescent="0.25">
      <c r="A1153" s="2">
        <v>88</v>
      </c>
      <c r="B1153" s="44">
        <v>44539</v>
      </c>
      <c r="C1153" s="3">
        <v>0.3979166666666667</v>
      </c>
      <c r="D1153" s="7" t="s">
        <v>44</v>
      </c>
      <c r="E1153" s="8" t="s">
        <v>350</v>
      </c>
      <c r="G1153" s="3" cm="1">
        <f t="array" ref="G1153">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153" s="3" t="str">
        <f>IF(ch_table[[#This Row],[Subject 1]]&lt;&gt;"House rose", "",SUMIF(ch_table[Day], ch_table[[#This Row],[Day]], ch_table[Duration]))</f>
        <v/>
      </c>
      <c r="I1153" s="40">
        <f>SUM(INDEX(ch_table[Duration],1):ch_table[[#This Row],[Duration]])</f>
        <v>28.77013888888898</v>
      </c>
      <c r="J1153" s="3" cm="1">
        <f t="array" ref="J11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53" s="3" t="str" cm="1">
        <f t="array" ref="K11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3" s="3" t="str">
        <f>IF(ch_table[[#This Row],[Subject 1]]&lt;&gt;"House rose", "",SUMIF(ch_table[Day], ch_table[[#This Row],[Day]], ch_table[AAT]))</f>
        <v/>
      </c>
      <c r="M1153" s="38">
        <f>SUM(INDEX(ch_table[AAT],1):ch_table[[#This Row],[AAT]])</f>
        <v>1.9624999999999999</v>
      </c>
    </row>
    <row r="1154" spans="1:13" x14ac:dyDescent="0.25">
      <c r="A1154" s="2">
        <v>88</v>
      </c>
      <c r="B1154" s="44">
        <v>44539</v>
      </c>
      <c r="C1154" s="3">
        <v>0.41666666666666669</v>
      </c>
      <c r="D1154" s="7" t="s">
        <v>53</v>
      </c>
      <c r="E1154" s="8" t="s">
        <v>350</v>
      </c>
      <c r="G1154" s="3" cm="1">
        <f t="array" ref="G115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154" s="3" t="str">
        <f>IF(ch_table[[#This Row],[Subject 1]]&lt;&gt;"House rose", "",SUMIF(ch_table[Day], ch_table[[#This Row],[Day]], ch_table[Duration]))</f>
        <v/>
      </c>
      <c r="I1154" s="40">
        <f>SUM(INDEX(ch_table[Duration],1):ch_table[[#This Row],[Duration]])</f>
        <v>28.777083333333422</v>
      </c>
      <c r="J1154" s="3" cm="1">
        <f t="array" ref="J11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54" s="3" t="str" cm="1">
        <f t="array" ref="K11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4" s="3" t="str">
        <f>IF(ch_table[[#This Row],[Subject 1]]&lt;&gt;"House rose", "",SUMIF(ch_table[Day], ch_table[[#This Row],[Day]], ch_table[AAT]))</f>
        <v/>
      </c>
      <c r="M1154" s="38">
        <f>SUM(INDEX(ch_table[AAT],1):ch_table[[#This Row],[AAT]])</f>
        <v>1.9624999999999999</v>
      </c>
    </row>
    <row r="1155" spans="1:13" ht="60" x14ac:dyDescent="0.25">
      <c r="A1155" s="2">
        <v>88</v>
      </c>
      <c r="B1155" s="44">
        <v>44539</v>
      </c>
      <c r="C1155" s="3">
        <v>0.4236111111111111</v>
      </c>
      <c r="D1155" s="7" t="s">
        <v>44</v>
      </c>
      <c r="E1155" s="8" t="s">
        <v>704</v>
      </c>
      <c r="G1155" s="3" cm="1">
        <f t="array" ref="G115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1155" s="3" t="str">
        <f>IF(ch_table[[#This Row],[Subject 1]]&lt;&gt;"House rose", "",SUMIF(ch_table[Day], ch_table[[#This Row],[Day]], ch_table[Duration]))</f>
        <v/>
      </c>
      <c r="I1155" s="40">
        <f>SUM(INDEX(ch_table[Duration],1):ch_table[[#This Row],[Duration]])</f>
        <v>28.790972222222312</v>
      </c>
      <c r="J1155" s="3" cm="1">
        <f t="array" ref="J11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55" s="3" t="str" cm="1">
        <f t="array" ref="K11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5" s="3" t="str">
        <f>IF(ch_table[[#This Row],[Subject 1]]&lt;&gt;"House rose", "",SUMIF(ch_table[Day], ch_table[[#This Row],[Day]], ch_table[AAT]))</f>
        <v/>
      </c>
      <c r="M1155" s="38">
        <f>SUM(INDEX(ch_table[AAT],1):ch_table[[#This Row],[AAT]])</f>
        <v>1.9624999999999999</v>
      </c>
    </row>
    <row r="1156" spans="1:13" ht="45" x14ac:dyDescent="0.25">
      <c r="A1156" s="2">
        <v>88</v>
      </c>
      <c r="B1156" s="44">
        <v>44539</v>
      </c>
      <c r="C1156" s="3">
        <v>0.4375</v>
      </c>
      <c r="D1156" s="7" t="s">
        <v>27</v>
      </c>
      <c r="E1156" s="8" t="s">
        <v>705</v>
      </c>
      <c r="G1156" s="3" cm="1">
        <f t="array" ref="G1156">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156" s="3" t="str">
        <f>IF(ch_table[[#This Row],[Subject 1]]&lt;&gt;"House rose", "",SUMIF(ch_table[Day], ch_table[[#This Row],[Day]], ch_table[Duration]))</f>
        <v/>
      </c>
      <c r="I1156" s="40">
        <f>SUM(INDEX(ch_table[Duration],1):ch_table[[#This Row],[Duration]])</f>
        <v>28.825000000000088</v>
      </c>
      <c r="J1156" s="3" cm="1">
        <f t="array" ref="J11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56" s="3" t="str" cm="1">
        <f t="array" ref="K11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6" s="3" t="str">
        <f>IF(ch_table[[#This Row],[Subject 1]]&lt;&gt;"House rose", "",SUMIF(ch_table[Day], ch_table[[#This Row],[Day]], ch_table[AAT]))</f>
        <v/>
      </c>
      <c r="M1156" s="38">
        <f>SUM(INDEX(ch_table[AAT],1):ch_table[[#This Row],[AAT]])</f>
        <v>1.9624999999999999</v>
      </c>
    </row>
    <row r="1157" spans="1:13" x14ac:dyDescent="0.25">
      <c r="A1157" s="2">
        <v>88</v>
      </c>
      <c r="B1157" s="44">
        <v>44539</v>
      </c>
      <c r="C1157" s="3">
        <v>0.47152777777777777</v>
      </c>
      <c r="D1157" s="7" t="s">
        <v>35</v>
      </c>
      <c r="E1157" s="8" t="s">
        <v>380</v>
      </c>
      <c r="G1157" s="3" cm="1">
        <f t="array" ref="G1157">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1157" s="3" t="str">
        <f>IF(ch_table[[#This Row],[Subject 1]]&lt;&gt;"House rose", "",SUMIF(ch_table[Day], ch_table[[#This Row],[Day]], ch_table[Duration]))</f>
        <v/>
      </c>
      <c r="I1157" s="40">
        <f>SUM(INDEX(ch_table[Duration],1):ch_table[[#This Row],[Duration]])</f>
        <v>28.870833333333422</v>
      </c>
      <c r="J1157" s="3" cm="1">
        <f t="array" ref="J11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57" s="3" t="str" cm="1">
        <f t="array" ref="K11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7" s="3" t="str">
        <f>IF(ch_table[[#This Row],[Subject 1]]&lt;&gt;"House rose", "",SUMIF(ch_table[Day], ch_table[[#This Row],[Day]], ch_table[AAT]))</f>
        <v/>
      </c>
      <c r="M1157" s="38">
        <f>SUM(INDEX(ch_table[AAT],1):ch_table[[#This Row],[AAT]])</f>
        <v>1.9624999999999999</v>
      </c>
    </row>
    <row r="1158" spans="1:13" ht="30" x14ac:dyDescent="0.25">
      <c r="A1158" s="2">
        <v>88</v>
      </c>
      <c r="B1158" s="44">
        <v>44539</v>
      </c>
      <c r="C1158" s="3">
        <v>0.51736111111111105</v>
      </c>
      <c r="D1158" s="7" t="s">
        <v>29</v>
      </c>
      <c r="E1158" s="8" t="s">
        <v>706</v>
      </c>
      <c r="G1158" s="3" cm="1">
        <f t="array" ref="G1158">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1158" s="3" t="str">
        <f>IF(ch_table[[#This Row],[Subject 1]]&lt;&gt;"House rose", "",SUMIF(ch_table[Day], ch_table[[#This Row],[Day]], ch_table[Duration]))</f>
        <v/>
      </c>
      <c r="I1158" s="40">
        <f>SUM(INDEX(ch_table[Duration],1):ch_table[[#This Row],[Duration]])</f>
        <v>28.900000000000091</v>
      </c>
      <c r="J1158" s="3" cm="1">
        <f t="array" ref="J11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58" s="3" t="str" cm="1">
        <f t="array" ref="K11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8" s="3" t="str">
        <f>IF(ch_table[[#This Row],[Subject 1]]&lt;&gt;"House rose", "",SUMIF(ch_table[Day], ch_table[[#This Row],[Day]], ch_table[AAT]))</f>
        <v/>
      </c>
      <c r="M1158" s="38">
        <f>SUM(INDEX(ch_table[AAT],1):ch_table[[#This Row],[AAT]])</f>
        <v>1.9624999999999999</v>
      </c>
    </row>
    <row r="1159" spans="1:13" x14ac:dyDescent="0.25">
      <c r="A1159" s="2">
        <v>88</v>
      </c>
      <c r="B1159" s="44">
        <v>44539</v>
      </c>
      <c r="C1159" s="3">
        <v>0.54652777777777783</v>
      </c>
      <c r="D1159" s="7" t="s">
        <v>92</v>
      </c>
      <c r="E1159" s="8" t="s">
        <v>707</v>
      </c>
      <c r="G1159" s="3" cm="1">
        <f t="array" ref="G115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159" s="3" t="str">
        <f>IF(ch_table[[#This Row],[Subject 1]]&lt;&gt;"House rose", "",SUMIF(ch_table[Day], ch_table[[#This Row],[Day]], ch_table[Duration]))</f>
        <v/>
      </c>
      <c r="I1159" s="40">
        <f>SUM(INDEX(ch_table[Duration],1):ch_table[[#This Row],[Duration]])</f>
        <v>28.901388888888981</v>
      </c>
      <c r="J1159" s="3" cm="1">
        <f t="array" ref="J11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59" s="3" t="str" cm="1">
        <f t="array" ref="K11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59" s="3" t="str">
        <f>IF(ch_table[[#This Row],[Subject 1]]&lt;&gt;"House rose", "",SUMIF(ch_table[Day], ch_table[[#This Row],[Day]], ch_table[AAT]))</f>
        <v/>
      </c>
      <c r="M1159" s="38">
        <f>SUM(INDEX(ch_table[AAT],1):ch_table[[#This Row],[AAT]])</f>
        <v>1.9624999999999999</v>
      </c>
    </row>
    <row r="1160" spans="1:13" ht="90" x14ac:dyDescent="0.25">
      <c r="A1160" s="2">
        <v>88</v>
      </c>
      <c r="B1160" s="44">
        <v>44539</v>
      </c>
      <c r="C1160" s="3">
        <v>0.54791666666666672</v>
      </c>
      <c r="D1160" s="7" t="s">
        <v>185</v>
      </c>
      <c r="E1160" s="8" t="s">
        <v>708</v>
      </c>
      <c r="G1160" s="3" cm="1">
        <f t="array" ref="G1160">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160" s="3" t="str">
        <f>IF(ch_table[[#This Row],[Subject 1]]&lt;&gt;"House rose", "",SUMIF(ch_table[Day], ch_table[[#This Row],[Day]], ch_table[Duration]))</f>
        <v/>
      </c>
      <c r="I1160" s="40">
        <f>SUM(INDEX(ch_table[Duration],1):ch_table[[#This Row],[Duration]])</f>
        <v>28.918055555555647</v>
      </c>
      <c r="J1160" s="3" cm="1">
        <f t="array" ref="J11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60" s="3" t="str" cm="1">
        <f t="array" ref="K11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0" s="3" t="str">
        <f>IF(ch_table[[#This Row],[Subject 1]]&lt;&gt;"House rose", "",SUMIF(ch_table[Day], ch_table[[#This Row],[Day]], ch_table[AAT]))</f>
        <v/>
      </c>
      <c r="M1160" s="38">
        <f>SUM(INDEX(ch_table[AAT],1):ch_table[[#This Row],[AAT]])</f>
        <v>1.9624999999999999</v>
      </c>
    </row>
    <row r="1161" spans="1:13" x14ac:dyDescent="0.25">
      <c r="A1161" s="2">
        <v>88</v>
      </c>
      <c r="B1161" s="44">
        <v>44539</v>
      </c>
      <c r="C1161" s="3">
        <v>0.56458333333333333</v>
      </c>
      <c r="D1161" s="7" t="s">
        <v>187</v>
      </c>
      <c r="E1161" s="8" t="s">
        <v>709</v>
      </c>
      <c r="G1161" s="3" cm="1">
        <f t="array" ref="G1161">IF(MIN(ROW(ch_table[[Day]:[AAT session total (cum.)]]))+ROWS(ch_table[[Day]:[AAT session total (cum.)]])-1=ROW(),"",IF(ch_table[[#This Row],[Subject 1]]="House rose","", IF(INDEX(ch_table[[#All],[Time]],ROW()+1)="","",(IF(INDEX(ch_table[[#All],[Time]],ROW()+1)&lt;ch_table[[#This Row],[Time]],INDEX(ch_table[[#All],[Time]],ROW()+1)+1,INDEX(ch_table[[#All],[Time]],ROW()+1))-ch_table[[#This Row],[Time]]))))</f>
        <v>7.1527777777777857E-2</v>
      </c>
      <c r="H1161" s="3" t="str">
        <f>IF(ch_table[[#This Row],[Subject 1]]&lt;&gt;"House rose", "",SUMIF(ch_table[Day], ch_table[[#This Row],[Day]], ch_table[Duration]))</f>
        <v/>
      </c>
      <c r="I1161" s="40">
        <f>SUM(INDEX(ch_table[Duration],1):ch_table[[#This Row],[Duration]])</f>
        <v>28.989583333333425</v>
      </c>
      <c r="J1161" s="3" cm="1">
        <f t="array" ref="J11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61" s="3" t="str" cm="1">
        <f t="array" ref="K11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1" s="3" t="str">
        <f>IF(ch_table[[#This Row],[Subject 1]]&lt;&gt;"House rose", "",SUMIF(ch_table[Day], ch_table[[#This Row],[Day]], ch_table[AAT]))</f>
        <v/>
      </c>
      <c r="M1161" s="38">
        <f>SUM(INDEX(ch_table[AAT],1):ch_table[[#This Row],[AAT]])</f>
        <v>1.9624999999999999</v>
      </c>
    </row>
    <row r="1162" spans="1:13" x14ac:dyDescent="0.25">
      <c r="A1162" s="2">
        <v>88</v>
      </c>
      <c r="B1162" s="44">
        <v>44539</v>
      </c>
      <c r="C1162" s="3">
        <v>0.63611111111111118</v>
      </c>
      <c r="D1162" s="7" t="s">
        <v>187</v>
      </c>
      <c r="E1162" s="8" t="s">
        <v>710</v>
      </c>
      <c r="G1162" s="3" cm="1">
        <f t="array" ref="G1162">IF(MIN(ROW(ch_table[[Day]:[AAT session total (cum.)]]))+ROWS(ch_table[[Day]:[AAT session total (cum.)]])-1=ROW(),"",IF(ch_table[[#This Row],[Subject 1]]="House rose","", IF(INDEX(ch_table[[#All],[Time]],ROW()+1)="","",(IF(INDEX(ch_table[[#All],[Time]],ROW()+1)&lt;ch_table[[#This Row],[Time]],INDEX(ch_table[[#All],[Time]],ROW()+1)+1,INDEX(ch_table[[#All],[Time]],ROW()+1))-ch_table[[#This Row],[Time]]))))</f>
        <v>5.6944444444444353E-2</v>
      </c>
      <c r="H1162" s="3" t="str">
        <f>IF(ch_table[[#This Row],[Subject 1]]&lt;&gt;"House rose", "",SUMIF(ch_table[Day], ch_table[[#This Row],[Day]], ch_table[Duration]))</f>
        <v/>
      </c>
      <c r="I1162" s="40">
        <f>SUM(INDEX(ch_table[Duration],1):ch_table[[#This Row],[Duration]])</f>
        <v>29.046527777777868</v>
      </c>
      <c r="J1162" s="3" cm="1">
        <f t="array" ref="J11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62" s="3" t="str" cm="1">
        <f t="array" ref="K11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2" s="3" t="str">
        <f>IF(ch_table[[#This Row],[Subject 1]]&lt;&gt;"House rose", "",SUMIF(ch_table[Day], ch_table[[#This Row],[Day]], ch_table[AAT]))</f>
        <v/>
      </c>
      <c r="M1162" s="38">
        <f>SUM(INDEX(ch_table[AAT],1):ch_table[[#This Row],[AAT]])</f>
        <v>1.9624999999999999</v>
      </c>
    </row>
    <row r="1163" spans="1:13" ht="30" x14ac:dyDescent="0.25">
      <c r="A1163" s="2">
        <v>88</v>
      </c>
      <c r="B1163" s="44">
        <v>44539</v>
      </c>
      <c r="C1163" s="3">
        <v>0.69305555555555554</v>
      </c>
      <c r="D1163" s="7" t="s">
        <v>21</v>
      </c>
      <c r="E1163" s="8" t="s">
        <v>711</v>
      </c>
      <c r="G1163" s="3" cm="1">
        <f t="array" ref="G1163">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163" s="3" t="str">
        <f>IF(ch_table[[#This Row],[Subject 1]]&lt;&gt;"House rose", "",SUMIF(ch_table[Day], ch_table[[#This Row],[Day]], ch_table[Duration]))</f>
        <v/>
      </c>
      <c r="I1163" s="40">
        <f>SUM(INDEX(ch_table[Duration],1):ch_table[[#This Row],[Duration]])</f>
        <v>29.069444444444535</v>
      </c>
      <c r="J1163" s="3" cm="1">
        <f t="array" ref="J11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63" s="3" cm="1">
        <f t="array" ref="K11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7.6388888888888618E-3</v>
      </c>
      <c r="L1163" s="3" t="str">
        <f>IF(ch_table[[#This Row],[Subject 1]]&lt;&gt;"House rose", "",SUMIF(ch_table[Day], ch_table[[#This Row],[Day]], ch_table[AAT]))</f>
        <v/>
      </c>
      <c r="M1163" s="38">
        <f>SUM(INDEX(ch_table[AAT],1):ch_table[[#This Row],[AAT]])</f>
        <v>1.9701388888888887</v>
      </c>
    </row>
    <row r="1164" spans="1:13" x14ac:dyDescent="0.25">
      <c r="A1164" s="2">
        <v>88</v>
      </c>
      <c r="B1164" s="44">
        <v>44539</v>
      </c>
      <c r="C1164" s="3">
        <v>0.71597222222222223</v>
      </c>
      <c r="D1164" s="7" t="s">
        <v>23</v>
      </c>
      <c r="G1164" s="3" t="str" cm="1">
        <f t="array" ref="G1164">IF(MIN(ROW(ch_table[[Day]:[AAT session total (cum.)]]))+ROWS(ch_table[[Day]:[AAT session total (cum.)]])-1=ROW(),"",IF(ch_table[[#This Row],[Subject 1]]="House rose","", IF(INDEX(ch_table[[#All],[Time]],ROW()+1)="","",(IF(INDEX(ch_table[[#All],[Time]],ROW()+1)&lt;ch_table[[#This Row],[Time]],INDEX(ch_table[[#All],[Time]],ROW()+1)+1,INDEX(ch_table[[#All],[Time]],ROW()+1))-ch_table[[#This Row],[Time]]))))</f>
        <v/>
      </c>
      <c r="H1164" s="3">
        <f>IF(ch_table[[#This Row],[Subject 1]]&lt;&gt;"House rose", "",SUMIF(ch_table[Day], ch_table[[#This Row],[Day]], ch_table[Duration]))</f>
        <v>0.32013888888888892</v>
      </c>
      <c r="I1164" s="40">
        <f>SUM(INDEX(ch_table[Duration],1):ch_table[[#This Row],[Duration]])</f>
        <v>29.069444444444535</v>
      </c>
      <c r="J1164" s="3" cm="1">
        <f t="array" ref="J11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164" s="3" t="str" cm="1">
        <f t="array" ref="K11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4" s="3">
        <f>IF(ch_table[[#This Row],[Subject 1]]&lt;&gt;"House rose", "",SUMIF(ch_table[Day], ch_table[[#This Row],[Day]], ch_table[AAT]))</f>
        <v>7.6388888888888618E-3</v>
      </c>
      <c r="M1164" s="38">
        <f>SUM(INDEX(ch_table[AAT],1):ch_table[[#This Row],[AAT]])</f>
        <v>1.9701388888888887</v>
      </c>
    </row>
    <row r="1165" spans="1:13" x14ac:dyDescent="0.25">
      <c r="A1165" s="2">
        <v>89</v>
      </c>
      <c r="B1165" s="44">
        <v>44540</v>
      </c>
      <c r="C1165" s="3">
        <v>0.39583333333333331</v>
      </c>
      <c r="D1165" s="7" t="s">
        <v>24</v>
      </c>
      <c r="G1165" s="3" cm="1">
        <f t="array" ref="G1165">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165" s="3" t="str">
        <f>IF(ch_table[[#This Row],[Subject 1]]&lt;&gt;"House rose", "",SUMIF(ch_table[Day], ch_table[[#This Row],[Day]], ch_table[Duration]))</f>
        <v/>
      </c>
      <c r="I1165" s="40">
        <f>SUM(INDEX(ch_table[Duration],1):ch_table[[#This Row],[Duration]])</f>
        <v>29.07152777777787</v>
      </c>
      <c r="J1165" s="3" cm="1">
        <f t="array" ref="J11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65" s="3" t="str" cm="1">
        <f t="array" ref="K11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5" s="3" t="str">
        <f>IF(ch_table[[#This Row],[Subject 1]]&lt;&gt;"House rose", "",SUMIF(ch_table[Day], ch_table[[#This Row],[Day]], ch_table[AAT]))</f>
        <v/>
      </c>
      <c r="M1165" s="38">
        <f>SUM(INDEX(ch_table[AAT],1):ch_table[[#This Row],[AAT]])</f>
        <v>1.9701388888888887</v>
      </c>
    </row>
    <row r="1166" spans="1:13" x14ac:dyDescent="0.25">
      <c r="A1166" s="2">
        <v>89</v>
      </c>
      <c r="B1166" s="44">
        <v>44540</v>
      </c>
      <c r="C1166" s="3">
        <v>0.3979166666666667</v>
      </c>
      <c r="D1166" s="7" t="s">
        <v>489</v>
      </c>
      <c r="E1166" s="8" t="s">
        <v>490</v>
      </c>
      <c r="F1166" s="8" t="s">
        <v>60</v>
      </c>
      <c r="G1166" s="3" cm="1">
        <f t="array" ref="G1166">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166" s="3" t="str">
        <f>IF(ch_table[[#This Row],[Subject 1]]&lt;&gt;"House rose", "",SUMIF(ch_table[Day], ch_table[[#This Row],[Day]], ch_table[Duration]))</f>
        <v/>
      </c>
      <c r="I1166" s="40">
        <f>SUM(INDEX(ch_table[Duration],1):ch_table[[#This Row],[Duration]])</f>
        <v>29.081944444444538</v>
      </c>
      <c r="J1166" s="3" cm="1">
        <f t="array" ref="J11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66" s="3" t="str" cm="1">
        <f t="array" ref="K11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6" s="3" t="str">
        <f>IF(ch_table[[#This Row],[Subject 1]]&lt;&gt;"House rose", "",SUMIF(ch_table[Day], ch_table[[#This Row],[Day]], ch_table[AAT]))</f>
        <v/>
      </c>
      <c r="M1166" s="38">
        <f>SUM(INDEX(ch_table[AAT],1):ch_table[[#This Row],[AAT]])</f>
        <v>1.9701388888888887</v>
      </c>
    </row>
    <row r="1167" spans="1:13" x14ac:dyDescent="0.25">
      <c r="A1167" s="2">
        <v>89</v>
      </c>
      <c r="B1167" s="44">
        <v>44540</v>
      </c>
      <c r="C1167" s="3">
        <v>0.40833333333333338</v>
      </c>
      <c r="D1167" s="7" t="s">
        <v>123</v>
      </c>
      <c r="E1167" s="8" t="s">
        <v>712</v>
      </c>
      <c r="F1167" s="8" t="s">
        <v>402</v>
      </c>
      <c r="G1167" s="3" cm="1">
        <f t="array" ref="G1167">IF(MIN(ROW(ch_table[[Day]:[AAT session total (cum.)]]))+ROWS(ch_table[[Day]:[AAT session total (cum.)]])-1=ROW(),"",IF(ch_table[[#This Row],[Subject 1]]="House rose","", IF(INDEX(ch_table[[#All],[Time]],ROW()+1)="","",(IF(INDEX(ch_table[[#All],[Time]],ROW()+1)&lt;ch_table[[#This Row],[Time]],INDEX(ch_table[[#All],[Time]],ROW()+1)+1,INDEX(ch_table[[#All],[Time]],ROW()+1))-ch_table[[#This Row],[Time]]))))</f>
        <v>0.20208333333333334</v>
      </c>
      <c r="H1167" s="3" t="str">
        <f>IF(ch_table[[#This Row],[Subject 1]]&lt;&gt;"House rose", "",SUMIF(ch_table[Day], ch_table[[#This Row],[Day]], ch_table[Duration]))</f>
        <v/>
      </c>
      <c r="I1167" s="40">
        <f>SUM(INDEX(ch_table[Duration],1):ch_table[[#This Row],[Duration]])</f>
        <v>29.284027777777872</v>
      </c>
      <c r="J1167" s="3" cm="1">
        <f t="array" ref="J11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67" s="3" cm="1">
        <f t="array" ref="K11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6.2499999999997558E-3</v>
      </c>
      <c r="L1167" s="3" t="str">
        <f>IF(ch_table[[#This Row],[Subject 1]]&lt;&gt;"House rose", "",SUMIF(ch_table[Day], ch_table[[#This Row],[Day]], ch_table[AAT]))</f>
        <v/>
      </c>
      <c r="M1167" s="38">
        <f>SUM(INDEX(ch_table[AAT],1):ch_table[[#This Row],[AAT]])</f>
        <v>1.9763888888888883</v>
      </c>
    </row>
    <row r="1168" spans="1:13" ht="30" x14ac:dyDescent="0.25">
      <c r="A1168" s="2">
        <v>89</v>
      </c>
      <c r="B1168" s="44">
        <v>44540</v>
      </c>
      <c r="C1168" s="3">
        <v>0.61041666666666672</v>
      </c>
      <c r="D1168" s="7" t="s">
        <v>21</v>
      </c>
      <c r="E1168" s="8" t="s">
        <v>713</v>
      </c>
      <c r="G1168" s="3" cm="1">
        <f t="array" ref="G1168">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168" s="3" t="str">
        <f>IF(ch_table[[#This Row],[Subject 1]]&lt;&gt;"House rose", "",SUMIF(ch_table[Day], ch_table[[#This Row],[Day]], ch_table[Duration]))</f>
        <v/>
      </c>
      <c r="I1168" s="40">
        <f>SUM(INDEX(ch_table[Duration],1):ch_table[[#This Row],[Duration]])</f>
        <v>29.301388888888983</v>
      </c>
      <c r="J1168" s="3" cm="1">
        <f t="array" ref="J11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68" s="3" cm="1">
        <f t="array" ref="K11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1.7361111111111049E-2</v>
      </c>
      <c r="L1168" s="3" t="str">
        <f>IF(ch_table[[#This Row],[Subject 1]]&lt;&gt;"House rose", "",SUMIF(ch_table[Day], ch_table[[#This Row],[Day]], ch_table[AAT]))</f>
        <v/>
      </c>
      <c r="M1168" s="38">
        <f>SUM(INDEX(ch_table[AAT],1):ch_table[[#This Row],[AAT]])</f>
        <v>1.9937499999999995</v>
      </c>
    </row>
    <row r="1169" spans="1:13" x14ac:dyDescent="0.25">
      <c r="A1169" s="2">
        <v>89</v>
      </c>
      <c r="B1169" s="44">
        <v>44540</v>
      </c>
      <c r="C1169" s="3">
        <v>0.62777777777777777</v>
      </c>
      <c r="D1169" s="7" t="s">
        <v>23</v>
      </c>
      <c r="G1169" s="3" t="str" cm="1">
        <f t="array" ref="G1169">IF(MIN(ROW(ch_table[[Day]:[AAT session total (cum.)]]))+ROWS(ch_table[[Day]:[AAT session total (cum.)]])-1=ROW(),"",IF(ch_table[[#This Row],[Subject 1]]="House rose","", IF(INDEX(ch_table[[#All],[Time]],ROW()+1)="","",(IF(INDEX(ch_table[[#All],[Time]],ROW()+1)&lt;ch_table[[#This Row],[Time]],INDEX(ch_table[[#All],[Time]],ROW()+1)+1,INDEX(ch_table[[#All],[Time]],ROW()+1))-ch_table[[#This Row],[Time]]))))</f>
        <v/>
      </c>
      <c r="H1169" s="3">
        <f>IF(ch_table[[#This Row],[Subject 1]]&lt;&gt;"House rose", "",SUMIF(ch_table[Day], ch_table[[#This Row],[Day]], ch_table[Duration]))</f>
        <v>0.23194444444444445</v>
      </c>
      <c r="I1169" s="40">
        <f>SUM(INDEX(ch_table[Duration],1):ch_table[[#This Row],[Duration]])</f>
        <v>29.301388888888983</v>
      </c>
      <c r="J1169" s="3" cm="1">
        <f t="array" ref="J11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169" s="3" t="str" cm="1">
        <f t="array" ref="K11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69" s="3">
        <f>IF(ch_table[[#This Row],[Subject 1]]&lt;&gt;"House rose", "",SUMIF(ch_table[Day], ch_table[[#This Row],[Day]], ch_table[AAT]))</f>
        <v>2.3611111111110805E-2</v>
      </c>
      <c r="M1169" s="38">
        <f>SUM(INDEX(ch_table[AAT],1):ch_table[[#This Row],[AAT]])</f>
        <v>1.9937499999999995</v>
      </c>
    </row>
    <row r="1170" spans="1:13" x14ac:dyDescent="0.25">
      <c r="A1170" s="2">
        <v>90</v>
      </c>
      <c r="B1170" s="44">
        <v>44543</v>
      </c>
      <c r="C1170" s="3">
        <v>0.60416666666666663</v>
      </c>
      <c r="D1170" s="7" t="s">
        <v>24</v>
      </c>
      <c r="G1170" s="3" cm="1">
        <f t="array" ref="G117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170" s="3" t="str">
        <f>IF(ch_table[[#This Row],[Subject 1]]&lt;&gt;"House rose", "",SUMIF(ch_table[Day], ch_table[[#This Row],[Day]], ch_table[Duration]))</f>
        <v/>
      </c>
      <c r="I1170" s="40">
        <f>SUM(INDEX(ch_table[Duration],1):ch_table[[#This Row],[Duration]])</f>
        <v>29.30416666666676</v>
      </c>
      <c r="J1170" s="3" cm="1">
        <f t="array" ref="J11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0" s="3" t="str" cm="1">
        <f t="array" ref="K11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0" s="3" t="str">
        <f>IF(ch_table[[#This Row],[Subject 1]]&lt;&gt;"House rose", "",SUMIF(ch_table[Day], ch_table[[#This Row],[Day]], ch_table[AAT]))</f>
        <v/>
      </c>
      <c r="M1170" s="38">
        <f>SUM(INDEX(ch_table[AAT],1):ch_table[[#This Row],[AAT]])</f>
        <v>1.9937499999999995</v>
      </c>
    </row>
    <row r="1171" spans="1:13" x14ac:dyDescent="0.25">
      <c r="A1171" s="2">
        <v>90</v>
      </c>
      <c r="B1171" s="44">
        <v>44543</v>
      </c>
      <c r="C1171" s="3">
        <v>0.6069444444444444</v>
      </c>
      <c r="D1171" s="7" t="s">
        <v>44</v>
      </c>
      <c r="E1171" s="8" t="s">
        <v>45</v>
      </c>
      <c r="G1171" s="3" cm="1">
        <f t="array" ref="G1171">IF(MIN(ROW(ch_table[[Day]:[AAT session total (cum.)]]))+ROWS(ch_table[[Day]:[AAT session total (cum.)]])-1=ROW(),"",IF(ch_table[[#This Row],[Subject 1]]="House rose","", IF(INDEX(ch_table[[#All],[Time]],ROW()+1)="","",(IF(INDEX(ch_table[[#All],[Time]],ROW()+1)&lt;ch_table[[#This Row],[Time]],INDEX(ch_table[[#All],[Time]],ROW()+1)+1,INDEX(ch_table[[#All],[Time]],ROW()+1))-ch_table[[#This Row],[Time]]))))</f>
        <v>4.0277777777777857E-2</v>
      </c>
      <c r="H1171" s="3" t="str">
        <f>IF(ch_table[[#This Row],[Subject 1]]&lt;&gt;"House rose", "",SUMIF(ch_table[Day], ch_table[[#This Row],[Day]], ch_table[Duration]))</f>
        <v/>
      </c>
      <c r="I1171" s="40">
        <f>SUM(INDEX(ch_table[Duration],1):ch_table[[#This Row],[Duration]])</f>
        <v>29.344444444444537</v>
      </c>
      <c r="J1171" s="3" cm="1">
        <f t="array" ref="J11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1" s="3" t="str" cm="1">
        <f t="array" ref="K11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1" s="3" t="str">
        <f>IF(ch_table[[#This Row],[Subject 1]]&lt;&gt;"House rose", "",SUMIF(ch_table[Day], ch_table[[#This Row],[Day]], ch_table[AAT]))</f>
        <v/>
      </c>
      <c r="M1171" s="38">
        <f>SUM(INDEX(ch_table[AAT],1):ch_table[[#This Row],[AAT]])</f>
        <v>1.9937499999999995</v>
      </c>
    </row>
    <row r="1172" spans="1:13" ht="60" x14ac:dyDescent="0.25">
      <c r="A1172" s="2">
        <v>90</v>
      </c>
      <c r="B1172" s="44">
        <v>44543</v>
      </c>
      <c r="C1172" s="3">
        <v>0.64722222222222225</v>
      </c>
      <c r="D1172" s="7" t="s">
        <v>27</v>
      </c>
      <c r="E1172" s="8" t="s">
        <v>714</v>
      </c>
      <c r="G1172" s="3" cm="1">
        <f t="array" ref="G117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2.7777777777777679E-2</v>
      </c>
      <c r="H1172" s="3" t="str">
        <f>IF(ch_table[[#This Row],[Subject 1]]&lt;&gt;"House rose", "",SUMIF(ch_table[Day], ch_table[[#This Row],[Day]], ch_table[Duration]))</f>
        <v/>
      </c>
      <c r="I1172" s="40">
        <f>SUM(INDEX(ch_table[Duration],1):ch_table[[#This Row],[Duration]])</f>
        <v>29.372222222222316</v>
      </c>
      <c r="J1172" s="3" cm="1">
        <f t="array" ref="J11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2" s="3" t="str" cm="1">
        <f t="array" ref="K11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2" s="3" t="str">
        <f>IF(ch_table[[#This Row],[Subject 1]]&lt;&gt;"House rose", "",SUMIF(ch_table[Day], ch_table[[#This Row],[Day]], ch_table[AAT]))</f>
        <v/>
      </c>
      <c r="M1172" s="38">
        <f>SUM(INDEX(ch_table[AAT],1):ch_table[[#This Row],[AAT]])</f>
        <v>1.9937499999999995</v>
      </c>
    </row>
    <row r="1173" spans="1:13" ht="30" x14ac:dyDescent="0.25">
      <c r="A1173" s="2">
        <v>90</v>
      </c>
      <c r="B1173" s="44">
        <v>44543</v>
      </c>
      <c r="C1173" s="3">
        <v>0.67499999999999993</v>
      </c>
      <c r="D1173" s="7" t="s">
        <v>29</v>
      </c>
      <c r="E1173" s="8" t="s">
        <v>221</v>
      </c>
      <c r="G1173" s="3" cm="1">
        <f t="array" ref="G1173">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1173" s="3" t="str">
        <f>IF(ch_table[[#This Row],[Subject 1]]&lt;&gt;"House rose", "",SUMIF(ch_table[Day], ch_table[[#This Row],[Day]], ch_table[Duration]))</f>
        <v/>
      </c>
      <c r="I1173" s="40">
        <f>SUM(INDEX(ch_table[Duration],1):ch_table[[#This Row],[Duration]])</f>
        <v>29.424305555555648</v>
      </c>
      <c r="J1173" s="3" cm="1">
        <f t="array" ref="J11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3" s="3" t="str" cm="1">
        <f t="array" ref="K11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3" s="3" t="str">
        <f>IF(ch_table[[#This Row],[Subject 1]]&lt;&gt;"House rose", "",SUMIF(ch_table[Day], ch_table[[#This Row],[Day]], ch_table[AAT]))</f>
        <v/>
      </c>
      <c r="M1173" s="38">
        <f>SUM(INDEX(ch_table[AAT],1):ch_table[[#This Row],[AAT]])</f>
        <v>1.9937499999999995</v>
      </c>
    </row>
    <row r="1174" spans="1:13" x14ac:dyDescent="0.25">
      <c r="A1174" s="2">
        <v>90</v>
      </c>
      <c r="B1174" s="44">
        <v>44543</v>
      </c>
      <c r="C1174" s="3">
        <v>0.7270833333333333</v>
      </c>
      <c r="D1174" s="7" t="s">
        <v>92</v>
      </c>
      <c r="E1174" s="8" t="s">
        <v>715</v>
      </c>
      <c r="G1174" s="3" cm="1">
        <f t="array" ref="G1174">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174" s="3" t="str">
        <f>IF(ch_table[[#This Row],[Subject 1]]&lt;&gt;"House rose", "",SUMIF(ch_table[Day], ch_table[[#This Row],[Day]], ch_table[Duration]))</f>
        <v/>
      </c>
      <c r="I1174" s="40">
        <f>SUM(INDEX(ch_table[Duration],1):ch_table[[#This Row],[Duration]])</f>
        <v>29.425694444444538</v>
      </c>
      <c r="J1174" s="3" cm="1">
        <f t="array" ref="J11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4" s="3" t="str" cm="1">
        <f t="array" ref="K11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4" s="3" t="str">
        <f>IF(ch_table[[#This Row],[Subject 1]]&lt;&gt;"House rose", "",SUMIF(ch_table[Day], ch_table[[#This Row],[Day]], ch_table[AAT]))</f>
        <v/>
      </c>
      <c r="M1174" s="38">
        <f>SUM(INDEX(ch_table[AAT],1):ch_table[[#This Row],[AAT]])</f>
        <v>1.9937499999999995</v>
      </c>
    </row>
    <row r="1175" spans="1:13" x14ac:dyDescent="0.25">
      <c r="A1175" s="2">
        <v>90</v>
      </c>
      <c r="B1175" s="44">
        <v>44543</v>
      </c>
      <c r="C1175" s="3">
        <v>0.7284722222222223</v>
      </c>
      <c r="D1175" s="7" t="s">
        <v>476</v>
      </c>
      <c r="E1175" s="8" t="s">
        <v>210</v>
      </c>
      <c r="G1175" s="3" cm="1">
        <f t="array" ref="G1175">IF(MIN(ROW(ch_table[[Day]:[AAT session total (cum.)]]))+ROWS(ch_table[[Day]:[AAT session total (cum.)]])-1=ROW(),"",IF(ch_table[[#This Row],[Subject 1]]="House rose","", IF(INDEX(ch_table[[#All],[Time]],ROW()+1)="","",(IF(INDEX(ch_table[[#All],[Time]],ROW()+1)&lt;ch_table[[#This Row],[Time]],INDEX(ch_table[[#All],[Time]],ROW()+1)+1,INDEX(ch_table[[#All],[Time]],ROW()+1))-ch_table[[#This Row],[Time]]))))</f>
        <v>3.7499999999999867E-2</v>
      </c>
      <c r="H1175" s="3" t="str">
        <f>IF(ch_table[[#This Row],[Subject 1]]&lt;&gt;"House rose", "",SUMIF(ch_table[Day], ch_table[[#This Row],[Day]], ch_table[Duration]))</f>
        <v/>
      </c>
      <c r="I1175" s="40">
        <f>SUM(INDEX(ch_table[Duration],1):ch_table[[#This Row],[Duration]])</f>
        <v>29.463194444444539</v>
      </c>
      <c r="J1175" s="3" cm="1">
        <f t="array" ref="J11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5" s="3" t="str" cm="1">
        <f t="array" ref="K11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5" s="3" t="str">
        <f>IF(ch_table[[#This Row],[Subject 1]]&lt;&gt;"House rose", "",SUMIF(ch_table[Day], ch_table[[#This Row],[Day]], ch_table[AAT]))</f>
        <v/>
      </c>
      <c r="M1175" s="38">
        <f>SUM(INDEX(ch_table[AAT],1):ch_table[[#This Row],[AAT]])</f>
        <v>1.9937499999999995</v>
      </c>
    </row>
    <row r="1176" spans="1:13" x14ac:dyDescent="0.25">
      <c r="A1176" s="2">
        <v>90</v>
      </c>
      <c r="B1176" s="44">
        <v>44543</v>
      </c>
      <c r="C1176" s="3">
        <v>0.76597222222222217</v>
      </c>
      <c r="D1176" s="7" t="s">
        <v>85</v>
      </c>
      <c r="E1176" s="8" t="s">
        <v>716</v>
      </c>
      <c r="F1176" s="8" t="s">
        <v>60</v>
      </c>
      <c r="G1176" s="3" cm="1">
        <f t="array" ref="G1176">IF(MIN(ROW(ch_table[[Day]:[AAT session total (cum.)]]))+ROWS(ch_table[[Day]:[AAT session total (cum.)]])-1=ROW(),"",IF(ch_table[[#This Row],[Subject 1]]="House rose","", IF(INDEX(ch_table[[#All],[Time]],ROW()+1)="","",(IF(INDEX(ch_table[[#All],[Time]],ROW()+1)&lt;ch_table[[#This Row],[Time]],INDEX(ch_table[[#All],[Time]],ROW()+1)+1,INDEX(ch_table[[#All],[Time]],ROW()+1))-ch_table[[#This Row],[Time]]))))</f>
        <v>0.10416666666666674</v>
      </c>
      <c r="H1176" s="3" t="str">
        <f>IF(ch_table[[#This Row],[Subject 1]]&lt;&gt;"House rose", "",SUMIF(ch_table[Day], ch_table[[#This Row],[Day]], ch_table[Duration]))</f>
        <v/>
      </c>
      <c r="I1176" s="40">
        <f>SUM(INDEX(ch_table[Duration],1):ch_table[[#This Row],[Duration]])</f>
        <v>29.567361111111207</v>
      </c>
      <c r="J1176" s="3" cm="1">
        <f t="array" ref="J11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6" s="3" t="str" cm="1">
        <f t="array" ref="K11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6" s="3" t="str">
        <f>IF(ch_table[[#This Row],[Subject 1]]&lt;&gt;"House rose", "",SUMIF(ch_table[Day], ch_table[[#This Row],[Day]], ch_table[AAT]))</f>
        <v/>
      </c>
      <c r="M1176" s="38">
        <f>SUM(INDEX(ch_table[AAT],1):ch_table[[#This Row],[AAT]])</f>
        <v>1.9937499999999995</v>
      </c>
    </row>
    <row r="1177" spans="1:13" x14ac:dyDescent="0.25">
      <c r="A1177" s="2">
        <v>90</v>
      </c>
      <c r="B1177" s="44">
        <v>44543</v>
      </c>
      <c r="C1177" s="3">
        <v>0.87013888888888891</v>
      </c>
      <c r="D1177" s="7" t="s">
        <v>259</v>
      </c>
      <c r="E1177" s="8" t="s">
        <v>716</v>
      </c>
      <c r="G1177" s="3" cm="1">
        <f t="array" ref="G1177">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177" s="3" t="str">
        <f>IF(ch_table[[#This Row],[Subject 1]]&lt;&gt;"House rose", "",SUMIF(ch_table[Day], ch_table[[#This Row],[Day]], ch_table[Duration]))</f>
        <v/>
      </c>
      <c r="I1177" s="40">
        <f>SUM(INDEX(ch_table[Duration],1):ch_table[[#This Row],[Duration]])</f>
        <v>29.57569444444454</v>
      </c>
      <c r="J1177" s="3" cm="1">
        <f t="array" ref="J11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7" s="3" t="str" cm="1">
        <f t="array" ref="K11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7" s="3" t="str">
        <f>IF(ch_table[[#This Row],[Subject 1]]&lt;&gt;"House rose", "",SUMIF(ch_table[Day], ch_table[[#This Row],[Day]], ch_table[AAT]))</f>
        <v/>
      </c>
      <c r="M1177" s="38">
        <f>SUM(INDEX(ch_table[AAT],1):ch_table[[#This Row],[AAT]])</f>
        <v>1.9937499999999995</v>
      </c>
    </row>
    <row r="1178" spans="1:13" x14ac:dyDescent="0.25">
      <c r="A1178" s="2">
        <v>90</v>
      </c>
      <c r="B1178" s="44">
        <v>44543</v>
      </c>
      <c r="C1178" s="3">
        <v>0.87847222222222221</v>
      </c>
      <c r="D1178" s="7" t="s">
        <v>21</v>
      </c>
      <c r="E1178" s="8" t="s">
        <v>717</v>
      </c>
      <c r="G1178" s="3" cm="1">
        <f t="array" ref="G1178">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1178" s="3" t="str">
        <f>IF(ch_table[[#This Row],[Subject 1]]&lt;&gt;"House rose", "",SUMIF(ch_table[Day], ch_table[[#This Row],[Day]], ch_table[Duration]))</f>
        <v/>
      </c>
      <c r="I1178" s="40">
        <f>SUM(INDEX(ch_table[Duration],1):ch_table[[#This Row],[Duration]])</f>
        <v>29.611111111111207</v>
      </c>
      <c r="J1178" s="3" cm="1">
        <f t="array" ref="J11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8" s="3" t="str" cm="1">
        <f t="array" ref="K11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8" s="3" t="str">
        <f>IF(ch_table[[#This Row],[Subject 1]]&lt;&gt;"House rose", "",SUMIF(ch_table[Day], ch_table[[#This Row],[Day]], ch_table[AAT]))</f>
        <v/>
      </c>
      <c r="M1178" s="38">
        <f>SUM(INDEX(ch_table[AAT],1):ch_table[[#This Row],[AAT]])</f>
        <v>1.9937499999999995</v>
      </c>
    </row>
    <row r="1179" spans="1:13" x14ac:dyDescent="0.25">
      <c r="A1179" s="2">
        <v>90</v>
      </c>
      <c r="B1179" s="44">
        <v>44543</v>
      </c>
      <c r="C1179" s="3">
        <v>0.91388888888888886</v>
      </c>
      <c r="D1179" s="7" t="s">
        <v>23</v>
      </c>
      <c r="G1179" s="3" t="str" cm="1">
        <f t="array" ref="G1179">IF(MIN(ROW(ch_table[[Day]:[AAT session total (cum.)]]))+ROWS(ch_table[[Day]:[AAT session total (cum.)]])-1=ROW(),"",IF(ch_table[[#This Row],[Subject 1]]="House rose","", IF(INDEX(ch_table[[#All],[Time]],ROW()+1)="","",(IF(INDEX(ch_table[[#All],[Time]],ROW()+1)&lt;ch_table[[#This Row],[Time]],INDEX(ch_table[[#All],[Time]],ROW()+1)+1,INDEX(ch_table[[#All],[Time]],ROW()+1))-ch_table[[#This Row],[Time]]))))</f>
        <v/>
      </c>
      <c r="H1179" s="3">
        <f>IF(ch_table[[#This Row],[Subject 1]]&lt;&gt;"House rose", "",SUMIF(ch_table[Day], ch_table[[#This Row],[Day]], ch_table[Duration]))</f>
        <v>0.30972222222222223</v>
      </c>
      <c r="I1179" s="40">
        <f>SUM(INDEX(ch_table[Duration],1):ch_table[[#This Row],[Duration]])</f>
        <v>29.611111111111207</v>
      </c>
      <c r="J1179" s="3" cm="1">
        <f t="array" ref="J11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179" s="3" t="str" cm="1">
        <f t="array" ref="K11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79" s="3">
        <f>IF(ch_table[[#This Row],[Subject 1]]&lt;&gt;"House rose", "",SUMIF(ch_table[Day], ch_table[[#This Row],[Day]], ch_table[AAT]))</f>
        <v>0</v>
      </c>
      <c r="M1179" s="38">
        <f>SUM(INDEX(ch_table[AAT],1):ch_table[[#This Row],[AAT]])</f>
        <v>1.9937499999999995</v>
      </c>
    </row>
    <row r="1180" spans="1:13" x14ac:dyDescent="0.25">
      <c r="A1180" s="2">
        <v>91</v>
      </c>
      <c r="B1180" s="44">
        <v>44544</v>
      </c>
      <c r="C1180" s="3">
        <v>0.47916666666666669</v>
      </c>
      <c r="D1180" s="7" t="s">
        <v>24</v>
      </c>
      <c r="G1180" s="3" cm="1">
        <f t="array" ref="G118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180" s="3" t="str">
        <f>IF(ch_table[[#This Row],[Subject 1]]&lt;&gt;"House rose", "",SUMIF(ch_table[Day], ch_table[[#This Row],[Day]], ch_table[Duration]))</f>
        <v/>
      </c>
      <c r="I1180" s="40">
        <f>SUM(INDEX(ch_table[Duration],1):ch_table[[#This Row],[Duration]])</f>
        <v>29.613194444444542</v>
      </c>
      <c r="J1180" s="3" cm="1">
        <f t="array" ref="J11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0" s="3" t="str" cm="1">
        <f t="array" ref="K11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0" s="3" t="str">
        <f>IF(ch_table[[#This Row],[Subject 1]]&lt;&gt;"House rose", "",SUMIF(ch_table[Day], ch_table[[#This Row],[Day]], ch_table[AAT]))</f>
        <v/>
      </c>
      <c r="M1180" s="38">
        <f>SUM(INDEX(ch_table[AAT],1):ch_table[[#This Row],[AAT]])</f>
        <v>1.9937499999999995</v>
      </c>
    </row>
    <row r="1181" spans="1:13" x14ac:dyDescent="0.25">
      <c r="A1181" s="2">
        <v>91</v>
      </c>
      <c r="B1181" s="44">
        <v>44544</v>
      </c>
      <c r="C1181" s="3">
        <v>0.48125000000000001</v>
      </c>
      <c r="D1181" s="7" t="s">
        <v>44</v>
      </c>
      <c r="E1181" s="8" t="s">
        <v>52</v>
      </c>
      <c r="G1181" s="3" cm="1">
        <f t="array" ref="G118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2.9861111111111172E-2</v>
      </c>
      <c r="H1181" s="3" t="str">
        <f>IF(ch_table[[#This Row],[Subject 1]]&lt;&gt;"House rose", "",SUMIF(ch_table[Day], ch_table[[#This Row],[Day]], ch_table[Duration]))</f>
        <v/>
      </c>
      <c r="I1181" s="40">
        <f>SUM(INDEX(ch_table[Duration],1):ch_table[[#This Row],[Duration]])</f>
        <v>29.643055555555652</v>
      </c>
      <c r="J1181" s="3" cm="1">
        <f t="array" ref="J11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1" s="3" t="str" cm="1">
        <f t="array" ref="K11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1" s="3" t="str">
        <f>IF(ch_table[[#This Row],[Subject 1]]&lt;&gt;"House rose", "",SUMIF(ch_table[Day], ch_table[[#This Row],[Day]], ch_table[AAT]))</f>
        <v/>
      </c>
      <c r="M1181" s="38">
        <f>SUM(INDEX(ch_table[AAT],1):ch_table[[#This Row],[AAT]])</f>
        <v>1.9937499999999995</v>
      </c>
    </row>
    <row r="1182" spans="1:13" x14ac:dyDescent="0.25">
      <c r="A1182" s="2">
        <v>91</v>
      </c>
      <c r="B1182" s="44">
        <v>44544</v>
      </c>
      <c r="C1182" s="3">
        <v>0.51111111111111118</v>
      </c>
      <c r="D1182" s="7" t="s">
        <v>53</v>
      </c>
      <c r="E1182" s="8" t="s">
        <v>52</v>
      </c>
      <c r="G1182" s="3" cm="1">
        <f t="array" ref="G1182">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182" s="3" t="str">
        <f>IF(ch_table[[#This Row],[Subject 1]]&lt;&gt;"House rose", "",SUMIF(ch_table[Day], ch_table[[#This Row],[Day]], ch_table[Duration]))</f>
        <v/>
      </c>
      <c r="I1182" s="40">
        <f>SUM(INDEX(ch_table[Duration],1):ch_table[[#This Row],[Duration]])</f>
        <v>29.654166666666761</v>
      </c>
      <c r="J1182" s="3" cm="1">
        <f t="array" ref="J11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2" s="3" t="str" cm="1">
        <f t="array" ref="K11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2" s="3" t="str">
        <f>IF(ch_table[[#This Row],[Subject 1]]&lt;&gt;"House rose", "",SUMIF(ch_table[Day], ch_table[[#This Row],[Day]], ch_table[AAT]))</f>
        <v/>
      </c>
      <c r="M1182" s="38">
        <f>SUM(INDEX(ch_table[AAT],1):ch_table[[#This Row],[AAT]])</f>
        <v>1.9937499999999995</v>
      </c>
    </row>
    <row r="1183" spans="1:13" ht="30" x14ac:dyDescent="0.25">
      <c r="A1183" s="2">
        <v>91</v>
      </c>
      <c r="B1183" s="44">
        <v>44544</v>
      </c>
      <c r="C1183" s="3">
        <v>0.52222222222222225</v>
      </c>
      <c r="D1183" s="7" t="s">
        <v>29</v>
      </c>
      <c r="E1183" s="8" t="s">
        <v>718</v>
      </c>
      <c r="G1183" s="3" cm="1">
        <f t="array" ref="G1183">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183" s="3" t="str">
        <f>IF(ch_table[[#This Row],[Subject 1]]&lt;&gt;"House rose", "",SUMIF(ch_table[Day], ch_table[[#This Row],[Day]], ch_table[Duration]))</f>
        <v/>
      </c>
      <c r="I1183" s="40">
        <f>SUM(INDEX(ch_table[Duration],1):ch_table[[#This Row],[Duration]])</f>
        <v>29.696527777777874</v>
      </c>
      <c r="J1183" s="3" cm="1">
        <f t="array" ref="J11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3" s="3" t="str" cm="1">
        <f t="array" ref="K11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3" s="3" t="str">
        <f>IF(ch_table[[#This Row],[Subject 1]]&lt;&gt;"House rose", "",SUMIF(ch_table[Day], ch_table[[#This Row],[Day]], ch_table[AAT]))</f>
        <v/>
      </c>
      <c r="M1183" s="38">
        <f>SUM(INDEX(ch_table[AAT],1):ch_table[[#This Row],[AAT]])</f>
        <v>1.9937499999999995</v>
      </c>
    </row>
    <row r="1184" spans="1:13" x14ac:dyDescent="0.25">
      <c r="A1184" s="2">
        <v>91</v>
      </c>
      <c r="B1184" s="44">
        <v>44544</v>
      </c>
      <c r="C1184" s="3">
        <v>0.56458333333333333</v>
      </c>
      <c r="D1184" s="7" t="s">
        <v>230</v>
      </c>
      <c r="E1184" s="8" t="s">
        <v>719</v>
      </c>
      <c r="G1184" s="3" cm="1">
        <f t="array" ref="G1184">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1184" s="3" t="str">
        <f>IF(ch_table[[#This Row],[Subject 1]]&lt;&gt;"House rose", "",SUMIF(ch_table[Day], ch_table[[#This Row],[Day]], ch_table[Duration]))</f>
        <v/>
      </c>
      <c r="I1184" s="40">
        <f>SUM(INDEX(ch_table[Duration],1):ch_table[[#This Row],[Duration]])</f>
        <v>29.705555555555652</v>
      </c>
      <c r="J1184" s="3" cm="1">
        <f t="array" ref="J11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4" s="3" t="str" cm="1">
        <f t="array" ref="K11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4" s="3" t="str">
        <f>IF(ch_table[[#This Row],[Subject 1]]&lt;&gt;"House rose", "",SUMIF(ch_table[Day], ch_table[[#This Row],[Day]], ch_table[AAT]))</f>
        <v/>
      </c>
      <c r="M1184" s="38">
        <f>SUM(INDEX(ch_table[AAT],1):ch_table[[#This Row],[AAT]])</f>
        <v>1.9937499999999995</v>
      </c>
    </row>
    <row r="1185" spans="1:13" x14ac:dyDescent="0.25">
      <c r="A1185" s="2">
        <v>91</v>
      </c>
      <c r="B1185" s="44">
        <v>44544</v>
      </c>
      <c r="C1185" s="3">
        <v>0.57361111111111118</v>
      </c>
      <c r="D1185" s="7" t="s">
        <v>551</v>
      </c>
      <c r="E1185" s="8" t="s">
        <v>655</v>
      </c>
      <c r="G1185" s="3" cm="1">
        <f t="array" ref="G1185">IF(MIN(ROW(ch_table[[Day]:[AAT session total (cum.)]]))+ROWS(ch_table[[Day]:[AAT session total (cum.)]])-1=ROW(),"",IF(ch_table[[#This Row],[Subject 1]]="House rose","", IF(INDEX(ch_table[[#All],[Time]],ROW()+1)="","",(IF(INDEX(ch_table[[#All],[Time]],ROW()+1)&lt;ch_table[[#This Row],[Time]],INDEX(ch_table[[#All],[Time]],ROW()+1)+1,INDEX(ch_table[[#All],[Time]],ROW()+1))-ch_table[[#This Row],[Time]]))))</f>
        <v>0.23124999999999996</v>
      </c>
      <c r="H1185" s="3" t="str">
        <f>IF(ch_table[[#This Row],[Subject 1]]&lt;&gt;"House rose", "",SUMIF(ch_table[Day], ch_table[[#This Row],[Day]], ch_table[Duration]))</f>
        <v/>
      </c>
      <c r="I1185" s="40">
        <f>SUM(INDEX(ch_table[Duration],1):ch_table[[#This Row],[Duration]])</f>
        <v>29.936805555555651</v>
      </c>
      <c r="J1185" s="3" cm="1">
        <f t="array" ref="J11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5" s="3" cm="1">
        <f t="array" ref="K11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1185" s="3" t="str">
        <f>IF(ch_table[[#This Row],[Subject 1]]&lt;&gt;"House rose", "",SUMIF(ch_table[Day], ch_table[[#This Row],[Day]], ch_table[AAT]))</f>
        <v/>
      </c>
      <c r="M1185" s="38">
        <f>SUM(INDEX(ch_table[AAT],1):ch_table[[#This Row],[AAT]])</f>
        <v>2.0069444444444438</v>
      </c>
    </row>
    <row r="1186" spans="1:13" ht="30" x14ac:dyDescent="0.25">
      <c r="A1186" s="2">
        <v>91</v>
      </c>
      <c r="B1186" s="44">
        <v>44544</v>
      </c>
      <c r="C1186" s="3">
        <v>0.80486111111111114</v>
      </c>
      <c r="D1186" s="7" t="s">
        <v>61</v>
      </c>
      <c r="E1186" s="8" t="s">
        <v>720</v>
      </c>
      <c r="G1186" s="3" cm="1">
        <f t="array" ref="G1186">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186" s="3" t="str">
        <f>IF(ch_table[[#This Row],[Subject 1]]&lt;&gt;"House rose", "",SUMIF(ch_table[Day], ch_table[[#This Row],[Day]], ch_table[Duration]))</f>
        <v/>
      </c>
      <c r="I1186" s="40">
        <f>SUM(INDEX(ch_table[Duration],1):ch_table[[#This Row],[Duration]])</f>
        <v>29.937500000000096</v>
      </c>
      <c r="J1186" s="3" cm="1">
        <f t="array" ref="J11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6" s="3" cm="1">
        <f t="array" ref="K11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186" s="3" t="str">
        <f>IF(ch_table[[#This Row],[Subject 1]]&lt;&gt;"House rose", "",SUMIF(ch_table[Day], ch_table[[#This Row],[Day]], ch_table[AAT]))</f>
        <v/>
      </c>
      <c r="M1186" s="38">
        <f>SUM(INDEX(ch_table[AAT],1):ch_table[[#This Row],[AAT]])</f>
        <v>2.0076388888888879</v>
      </c>
    </row>
    <row r="1187" spans="1:13" x14ac:dyDescent="0.25">
      <c r="A1187" s="2">
        <v>91</v>
      </c>
      <c r="B1187" s="44">
        <v>44544</v>
      </c>
      <c r="C1187" s="3">
        <v>0.80555555555555547</v>
      </c>
      <c r="D1187" s="7" t="s">
        <v>21</v>
      </c>
      <c r="E1187" s="8" t="s">
        <v>721</v>
      </c>
      <c r="G1187" s="3" cm="1">
        <f t="array" ref="G1187">IF(MIN(ROW(ch_table[[Day]:[AAT session total (cum.)]]))+ROWS(ch_table[[Day]:[AAT session total (cum.)]])-1=ROW(),"",IF(ch_table[[#This Row],[Subject 1]]="House rose","", IF(INDEX(ch_table[[#All],[Time]],ROW()+1)="","",(IF(INDEX(ch_table[[#All],[Time]],ROW()+1)&lt;ch_table[[#This Row],[Time]],INDEX(ch_table[[#All],[Time]],ROW()+1)+1,INDEX(ch_table[[#All],[Time]],ROW()+1))-ch_table[[#This Row],[Time]]))))</f>
        <v>1.9444444444444597E-2</v>
      </c>
      <c r="H1187" s="3" t="str">
        <f>IF(ch_table[[#This Row],[Subject 1]]&lt;&gt;"House rose", "",SUMIF(ch_table[Day], ch_table[[#This Row],[Day]], ch_table[Duration]))</f>
        <v/>
      </c>
      <c r="I1187" s="40">
        <f>SUM(INDEX(ch_table[Duration],1):ch_table[[#This Row],[Duration]])</f>
        <v>29.956944444444542</v>
      </c>
      <c r="J1187" s="3" cm="1">
        <f t="array" ref="J11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7" s="3" cm="1">
        <f t="array" ref="K11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1.9444444444444597E-2</v>
      </c>
      <c r="L1187" s="3" t="str">
        <f>IF(ch_table[[#This Row],[Subject 1]]&lt;&gt;"House rose", "",SUMIF(ch_table[Day], ch_table[[#This Row],[Day]], ch_table[AAT]))</f>
        <v/>
      </c>
      <c r="M1187" s="38">
        <f>SUM(INDEX(ch_table[AAT],1):ch_table[[#This Row],[AAT]])</f>
        <v>2.0270833333333327</v>
      </c>
    </row>
    <row r="1188" spans="1:13" x14ac:dyDescent="0.25">
      <c r="A1188" s="2">
        <v>91</v>
      </c>
      <c r="B1188" s="44">
        <v>44544</v>
      </c>
      <c r="C1188" s="3">
        <v>0.82500000000000007</v>
      </c>
      <c r="D1188" s="7" t="s">
        <v>23</v>
      </c>
      <c r="G1188" s="3" t="str" cm="1">
        <f t="array" ref="G1188">IF(MIN(ROW(ch_table[[Day]:[AAT session total (cum.)]]))+ROWS(ch_table[[Day]:[AAT session total (cum.)]])-1=ROW(),"",IF(ch_table[[#This Row],[Subject 1]]="House rose","", IF(INDEX(ch_table[[#All],[Time]],ROW()+1)="","",(IF(INDEX(ch_table[[#All],[Time]],ROW()+1)&lt;ch_table[[#This Row],[Time]],INDEX(ch_table[[#All],[Time]],ROW()+1)+1,INDEX(ch_table[[#All],[Time]],ROW()+1))-ch_table[[#This Row],[Time]]))))</f>
        <v/>
      </c>
      <c r="H1188" s="3">
        <f>IF(ch_table[[#This Row],[Subject 1]]&lt;&gt;"House rose", "",SUMIF(ch_table[Day], ch_table[[#This Row],[Day]], ch_table[Duration]))</f>
        <v>0.34583333333333338</v>
      </c>
      <c r="I1188" s="40">
        <f>SUM(INDEX(ch_table[Duration],1):ch_table[[#This Row],[Duration]])</f>
        <v>29.956944444444542</v>
      </c>
      <c r="J1188" s="3" cm="1">
        <f t="array" ref="J11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8" s="3" t="str" cm="1">
        <f t="array" ref="K11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8" s="3">
        <f>IF(ch_table[[#This Row],[Subject 1]]&lt;&gt;"House rose", "",SUMIF(ch_table[Day], ch_table[[#This Row],[Day]], ch_table[AAT]))</f>
        <v>3.3333333333333437E-2</v>
      </c>
      <c r="M1188" s="38">
        <f>SUM(INDEX(ch_table[AAT],1):ch_table[[#This Row],[AAT]])</f>
        <v>2.0270833333333327</v>
      </c>
    </row>
    <row r="1189" spans="1:13" x14ac:dyDescent="0.25">
      <c r="A1189" s="2">
        <v>92</v>
      </c>
      <c r="B1189" s="44">
        <v>44545</v>
      </c>
      <c r="C1189" s="3">
        <v>0.47916666666666669</v>
      </c>
      <c r="D1189" s="7" t="s">
        <v>24</v>
      </c>
      <c r="G1189" s="3" cm="1">
        <f t="array" ref="G118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189" s="3" t="str">
        <f>IF(ch_table[[#This Row],[Subject 1]]&lt;&gt;"House rose", "",SUMIF(ch_table[Day], ch_table[[#This Row],[Day]], ch_table[Duration]))</f>
        <v/>
      </c>
      <c r="I1189" s="40">
        <f>SUM(INDEX(ch_table[Duration],1):ch_table[[#This Row],[Duration]])</f>
        <v>29.959027777777877</v>
      </c>
      <c r="J1189" s="3" cm="1">
        <f t="array" ref="J11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89" s="3" t="str" cm="1">
        <f t="array" ref="K11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89" s="3" t="str">
        <f>IF(ch_table[[#This Row],[Subject 1]]&lt;&gt;"House rose", "",SUMIF(ch_table[Day], ch_table[[#This Row],[Day]], ch_table[AAT]))</f>
        <v/>
      </c>
      <c r="M1189" s="38">
        <f>SUM(INDEX(ch_table[AAT],1):ch_table[[#This Row],[AAT]])</f>
        <v>2.0270833333333327</v>
      </c>
    </row>
    <row r="1190" spans="1:13" x14ac:dyDescent="0.25">
      <c r="A1190" s="2">
        <v>92</v>
      </c>
      <c r="B1190" s="44">
        <v>44545</v>
      </c>
      <c r="C1190" s="3">
        <v>0.48125000000000001</v>
      </c>
      <c r="D1190" s="7" t="s">
        <v>44</v>
      </c>
      <c r="E1190" s="8" t="s">
        <v>387</v>
      </c>
      <c r="G1190" s="3" cm="1">
        <f t="array" ref="G119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190" s="3" t="str">
        <f>IF(ch_table[[#This Row],[Subject 1]]&lt;&gt;"House rose", "",SUMIF(ch_table[Day], ch_table[[#This Row],[Day]], ch_table[Duration]))</f>
        <v/>
      </c>
      <c r="I1190" s="40">
        <f>SUM(INDEX(ch_table[Duration],1):ch_table[[#This Row],[Duration]])</f>
        <v>29.977777777777877</v>
      </c>
      <c r="J1190" s="3" cm="1">
        <f t="array" ref="J11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0" s="3" t="str" cm="1">
        <f t="array" ref="K11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0" s="3" t="str">
        <f>IF(ch_table[[#This Row],[Subject 1]]&lt;&gt;"House rose", "",SUMIF(ch_table[Day], ch_table[[#This Row],[Day]], ch_table[AAT]))</f>
        <v/>
      </c>
      <c r="M1190" s="38">
        <f>SUM(INDEX(ch_table[AAT],1):ch_table[[#This Row],[AAT]])</f>
        <v>2.0270833333333327</v>
      </c>
    </row>
    <row r="1191" spans="1:13" x14ac:dyDescent="0.25">
      <c r="A1191" s="2">
        <v>92</v>
      </c>
      <c r="B1191" s="44">
        <v>44545</v>
      </c>
      <c r="C1191" s="3">
        <v>0.5</v>
      </c>
      <c r="D1191" s="7" t="s">
        <v>44</v>
      </c>
      <c r="E1191" s="8" t="s">
        <v>448</v>
      </c>
      <c r="G1191" s="3" cm="1">
        <f t="array" ref="G119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191" s="3" t="str">
        <f>IF(ch_table[[#This Row],[Subject 1]]&lt;&gt;"House rose", "",SUMIF(ch_table[Day], ch_table[[#This Row],[Day]], ch_table[Duration]))</f>
        <v/>
      </c>
      <c r="I1191" s="40">
        <f>SUM(INDEX(ch_table[Duration],1):ch_table[[#This Row],[Duration]])</f>
        <v>30.007638888888987</v>
      </c>
      <c r="J1191" s="3" cm="1">
        <f t="array" ref="J11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1" s="3" t="str" cm="1">
        <f t="array" ref="K11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1" s="3" t="str">
        <f>IF(ch_table[[#This Row],[Subject 1]]&lt;&gt;"House rose", "",SUMIF(ch_table[Day], ch_table[[#This Row],[Day]], ch_table[AAT]))</f>
        <v/>
      </c>
      <c r="M1191" s="38">
        <f>SUM(INDEX(ch_table[AAT],1):ch_table[[#This Row],[AAT]])</f>
        <v>2.0270833333333327</v>
      </c>
    </row>
    <row r="1192" spans="1:13" ht="45" x14ac:dyDescent="0.25">
      <c r="A1192" s="2">
        <v>92</v>
      </c>
      <c r="B1192" s="44">
        <v>44545</v>
      </c>
      <c r="C1192" s="3">
        <v>0.52986111111111112</v>
      </c>
      <c r="D1192" s="7" t="s">
        <v>27</v>
      </c>
      <c r="E1192" s="8" t="s">
        <v>722</v>
      </c>
      <c r="G1192" s="3" cm="1">
        <f t="array" ref="G1192">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192" s="3" t="str">
        <f>IF(ch_table[[#This Row],[Subject 1]]&lt;&gt;"House rose", "",SUMIF(ch_table[Day], ch_table[[#This Row],[Day]], ch_table[Duration]))</f>
        <v/>
      </c>
      <c r="I1192" s="40">
        <f>SUM(INDEX(ch_table[Duration],1):ch_table[[#This Row],[Duration]])</f>
        <v>30.030555555555654</v>
      </c>
      <c r="J1192" s="3" cm="1">
        <f t="array" ref="J11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2" s="3" t="str" cm="1">
        <f t="array" ref="K11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2" s="3" t="str">
        <f>IF(ch_table[[#This Row],[Subject 1]]&lt;&gt;"House rose", "",SUMIF(ch_table[Day], ch_table[[#This Row],[Day]], ch_table[AAT]))</f>
        <v/>
      </c>
      <c r="M1192" s="38">
        <f>SUM(INDEX(ch_table[AAT],1):ch_table[[#This Row],[AAT]])</f>
        <v>2.0270833333333327</v>
      </c>
    </row>
    <row r="1193" spans="1:13" ht="45" x14ac:dyDescent="0.25">
      <c r="A1193" s="2">
        <v>92</v>
      </c>
      <c r="B1193" s="44">
        <v>44545</v>
      </c>
      <c r="C1193" s="3">
        <v>0.55277777777777781</v>
      </c>
      <c r="D1193" s="7" t="s">
        <v>27</v>
      </c>
      <c r="E1193" s="8" t="s">
        <v>723</v>
      </c>
      <c r="G1193" s="3" cm="1">
        <f t="array" ref="G119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193" s="3" t="str">
        <f>IF(ch_table[[#This Row],[Subject 1]]&lt;&gt;"House rose", "",SUMIF(ch_table[Day], ch_table[[#This Row],[Day]], ch_table[Duration]))</f>
        <v/>
      </c>
      <c r="I1193" s="40">
        <f>SUM(INDEX(ch_table[Duration],1):ch_table[[#This Row],[Duration]])</f>
        <v>30.051388888888987</v>
      </c>
      <c r="J1193" s="3" cm="1">
        <f t="array" ref="J11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3" s="3" t="str" cm="1">
        <f t="array" ref="K11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3" s="3" t="str">
        <f>IF(ch_table[[#This Row],[Subject 1]]&lt;&gt;"House rose", "",SUMIF(ch_table[Day], ch_table[[#This Row],[Day]], ch_table[AAT]))</f>
        <v/>
      </c>
      <c r="M1193" s="38">
        <f>SUM(INDEX(ch_table[AAT],1):ch_table[[#This Row],[AAT]])</f>
        <v>2.0270833333333327</v>
      </c>
    </row>
    <row r="1194" spans="1:13" ht="30" x14ac:dyDescent="0.25">
      <c r="A1194" s="2">
        <v>92</v>
      </c>
      <c r="B1194" s="44">
        <v>44545</v>
      </c>
      <c r="C1194" s="3">
        <v>0.57361111111111118</v>
      </c>
      <c r="D1194" s="7" t="s">
        <v>29</v>
      </c>
      <c r="E1194" s="8" t="s">
        <v>724</v>
      </c>
      <c r="G1194" s="3" cm="1">
        <f t="array" ref="G119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2.7777777777777679E-2</v>
      </c>
      <c r="H1194" s="3" t="str">
        <f>IF(ch_table[[#This Row],[Subject 1]]&lt;&gt;"House rose", "",SUMIF(ch_table[Day], ch_table[[#This Row],[Day]], ch_table[Duration]))</f>
        <v/>
      </c>
      <c r="I1194" s="40">
        <f>SUM(INDEX(ch_table[Duration],1):ch_table[[#This Row],[Duration]])</f>
        <v>30.079166666666765</v>
      </c>
      <c r="J1194" s="3" cm="1">
        <f t="array" ref="J11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4" s="3" t="str" cm="1">
        <f t="array" ref="K11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4" s="3" t="str">
        <f>IF(ch_table[[#This Row],[Subject 1]]&lt;&gt;"House rose", "",SUMIF(ch_table[Day], ch_table[[#This Row],[Day]], ch_table[AAT]))</f>
        <v/>
      </c>
      <c r="M1194" s="38">
        <f>SUM(INDEX(ch_table[AAT],1):ch_table[[#This Row],[AAT]])</f>
        <v>2.0270833333333327</v>
      </c>
    </row>
    <row r="1195" spans="1:13" ht="45" x14ac:dyDescent="0.25">
      <c r="A1195" s="2">
        <v>92</v>
      </c>
      <c r="B1195" s="44">
        <v>44545</v>
      </c>
      <c r="C1195" s="3">
        <v>0.60138888888888886</v>
      </c>
      <c r="D1195" s="7" t="s">
        <v>29</v>
      </c>
      <c r="E1195" s="8" t="s">
        <v>725</v>
      </c>
      <c r="G1195" s="3" cm="1">
        <f t="array" ref="G1195">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195" s="3" t="str">
        <f>IF(ch_table[[#This Row],[Subject 1]]&lt;&gt;"House rose", "",SUMIF(ch_table[Day], ch_table[[#This Row],[Day]], ch_table[Duration]))</f>
        <v/>
      </c>
      <c r="I1195" s="40">
        <f>SUM(INDEX(ch_table[Duration],1):ch_table[[#This Row],[Duration]])</f>
        <v>30.100694444444542</v>
      </c>
      <c r="J1195" s="3" cm="1">
        <f t="array" ref="J11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5" s="3" t="str" cm="1">
        <f t="array" ref="K11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5" s="3" t="str">
        <f>IF(ch_table[[#This Row],[Subject 1]]&lt;&gt;"House rose", "",SUMIF(ch_table[Day], ch_table[[#This Row],[Day]], ch_table[AAT]))</f>
        <v/>
      </c>
      <c r="M1195" s="38">
        <f>SUM(INDEX(ch_table[AAT],1):ch_table[[#This Row],[AAT]])</f>
        <v>2.0270833333333327</v>
      </c>
    </row>
    <row r="1196" spans="1:13" x14ac:dyDescent="0.25">
      <c r="A1196" s="2">
        <v>92</v>
      </c>
      <c r="B1196" s="44">
        <v>44545</v>
      </c>
      <c r="C1196" s="3">
        <v>0.62291666666666667</v>
      </c>
      <c r="D1196" s="7" t="s">
        <v>17</v>
      </c>
      <c r="E1196" s="8" t="s">
        <v>726</v>
      </c>
      <c r="F1196" s="8" t="s">
        <v>15</v>
      </c>
      <c r="G1196" s="3" cm="1">
        <f t="array" ref="G119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196" s="3" t="str">
        <f>IF(ch_table[[#This Row],[Subject 1]]&lt;&gt;"House rose", "",SUMIF(ch_table[Day], ch_table[[#This Row],[Day]], ch_table[Duration]))</f>
        <v/>
      </c>
      <c r="I1196" s="40">
        <f>SUM(INDEX(ch_table[Duration],1):ch_table[[#This Row],[Duration]])</f>
        <v>30.101388888888987</v>
      </c>
      <c r="J1196" s="3" cm="1">
        <f t="array" ref="J11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6" s="3" t="str" cm="1">
        <f t="array" ref="K11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6" s="3" t="str">
        <f>IF(ch_table[[#This Row],[Subject 1]]&lt;&gt;"House rose", "",SUMIF(ch_table[Day], ch_table[[#This Row],[Day]], ch_table[AAT]))</f>
        <v/>
      </c>
      <c r="M1196" s="38">
        <f>SUM(INDEX(ch_table[AAT],1):ch_table[[#This Row],[AAT]])</f>
        <v>2.0270833333333327</v>
      </c>
    </row>
    <row r="1197" spans="1:13" x14ac:dyDescent="0.25">
      <c r="A1197" s="2">
        <v>92</v>
      </c>
      <c r="B1197" s="44">
        <v>44545</v>
      </c>
      <c r="C1197" s="3">
        <v>0.62361111111111112</v>
      </c>
      <c r="D1197" s="7" t="s">
        <v>230</v>
      </c>
      <c r="E1197" s="8" t="s">
        <v>727</v>
      </c>
      <c r="G1197" s="3" cm="1">
        <f t="array" ref="G119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197" s="3" t="str">
        <f>IF(ch_table[[#This Row],[Subject 1]]&lt;&gt;"House rose", "",SUMIF(ch_table[Day], ch_table[[#This Row],[Day]], ch_table[Duration]))</f>
        <v/>
      </c>
      <c r="I1197" s="40">
        <f>SUM(INDEX(ch_table[Duration],1):ch_table[[#This Row],[Duration]])</f>
        <v>30.10833333333343</v>
      </c>
      <c r="J1197" s="3" cm="1">
        <f t="array" ref="J11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7" s="3" t="str" cm="1">
        <f t="array" ref="K11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7" s="3" t="str">
        <f>IF(ch_table[[#This Row],[Subject 1]]&lt;&gt;"House rose", "",SUMIF(ch_table[Day], ch_table[[#This Row],[Day]], ch_table[AAT]))</f>
        <v/>
      </c>
      <c r="M1197" s="38">
        <f>SUM(INDEX(ch_table[AAT],1):ch_table[[#This Row],[AAT]])</f>
        <v>2.0270833333333327</v>
      </c>
    </row>
    <row r="1198" spans="1:13" x14ac:dyDescent="0.25">
      <c r="A1198" s="2">
        <v>92</v>
      </c>
      <c r="B1198" s="44">
        <v>44545</v>
      </c>
      <c r="C1198" s="3">
        <v>0.63055555555555554</v>
      </c>
      <c r="D1198" s="7" t="s">
        <v>123</v>
      </c>
      <c r="E1198" s="8" t="s">
        <v>728</v>
      </c>
      <c r="F1198" s="8" t="s">
        <v>159</v>
      </c>
      <c r="G1198" s="3" cm="1">
        <f t="array" ref="G1198">IF(MIN(ROW(ch_table[[Day]:[AAT session total (cum.)]]))+ROWS(ch_table[[Day]:[AAT session total (cum.)]])-1=ROW(),"",IF(ch_table[[#This Row],[Subject 1]]="House rose","", IF(INDEX(ch_table[[#All],[Time]],ROW()+1)="","",(IF(INDEX(ch_table[[#All],[Time]],ROW()+1)&lt;ch_table[[#This Row],[Time]],INDEX(ch_table[[#All],[Time]],ROW()+1)+1,INDEX(ch_table[[#All],[Time]],ROW()+1))-ch_table[[#This Row],[Time]]))))</f>
        <v>3.3333333333333326E-2</v>
      </c>
      <c r="H1198" s="3" t="str">
        <f>IF(ch_table[[#This Row],[Subject 1]]&lt;&gt;"House rose", "",SUMIF(ch_table[Day], ch_table[[#This Row],[Day]], ch_table[Duration]))</f>
        <v/>
      </c>
      <c r="I1198" s="40">
        <f>SUM(INDEX(ch_table[Duration],1):ch_table[[#This Row],[Duration]])</f>
        <v>30.141666666666765</v>
      </c>
      <c r="J1198" s="3" cm="1">
        <f t="array" ref="J11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8" s="3" t="str" cm="1">
        <f t="array" ref="K11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8" s="3" t="str">
        <f>IF(ch_table[[#This Row],[Subject 1]]&lt;&gt;"House rose", "",SUMIF(ch_table[Day], ch_table[[#This Row],[Day]], ch_table[AAT]))</f>
        <v/>
      </c>
      <c r="M1198" s="38">
        <f>SUM(INDEX(ch_table[AAT],1):ch_table[[#This Row],[AAT]])</f>
        <v>2.0270833333333327</v>
      </c>
    </row>
    <row r="1199" spans="1:13" x14ac:dyDescent="0.25">
      <c r="A1199" s="2">
        <v>92</v>
      </c>
      <c r="B1199" s="44">
        <v>44545</v>
      </c>
      <c r="C1199" s="3">
        <v>0.66388888888888886</v>
      </c>
      <c r="D1199" s="7" t="s">
        <v>23</v>
      </c>
      <c r="G1199" s="3" t="str" cm="1">
        <f t="array" ref="G1199">IF(MIN(ROW(ch_table[[Day]:[AAT session total (cum.)]]))+ROWS(ch_table[[Day]:[AAT session total (cum.)]])-1=ROW(),"",IF(ch_table[[#This Row],[Subject 1]]="House rose","", IF(INDEX(ch_table[[#All],[Time]],ROW()+1)="","",(IF(INDEX(ch_table[[#All],[Time]],ROW()+1)&lt;ch_table[[#This Row],[Time]],INDEX(ch_table[[#All],[Time]],ROW()+1)+1,INDEX(ch_table[[#All],[Time]],ROW()+1))-ch_table[[#This Row],[Time]]))))</f>
        <v/>
      </c>
      <c r="H1199" s="3">
        <f>IF(ch_table[[#This Row],[Subject 1]]&lt;&gt;"House rose", "",SUMIF(ch_table[Day], ch_table[[#This Row],[Day]], ch_table[Duration]))</f>
        <v>0.18472222222222218</v>
      </c>
      <c r="I1199" s="40">
        <f>SUM(INDEX(ch_table[Duration],1):ch_table[[#This Row],[Duration]])</f>
        <v>30.141666666666765</v>
      </c>
      <c r="J1199" s="3" cm="1">
        <f t="array" ref="J11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199" s="3" t="str" cm="1">
        <f t="array" ref="K11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199" s="3">
        <f>IF(ch_table[[#This Row],[Subject 1]]&lt;&gt;"House rose", "",SUMIF(ch_table[Day], ch_table[[#This Row],[Day]], ch_table[AAT]))</f>
        <v>0</v>
      </c>
      <c r="M1199" s="38">
        <f>SUM(INDEX(ch_table[AAT],1):ch_table[[#This Row],[AAT]])</f>
        <v>2.0270833333333327</v>
      </c>
    </row>
    <row r="1200" spans="1:13" x14ac:dyDescent="0.25">
      <c r="A1200" s="2">
        <v>93</v>
      </c>
      <c r="B1200" s="44">
        <v>44546</v>
      </c>
      <c r="C1200" s="3">
        <v>0.39583333333333331</v>
      </c>
      <c r="D1200" s="7" t="s">
        <v>24</v>
      </c>
      <c r="G1200" s="3" cm="1">
        <f t="array" ref="G120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00" s="3" t="str">
        <f>IF(ch_table[[#This Row],[Subject 1]]&lt;&gt;"House rose", "",SUMIF(ch_table[Day], ch_table[[#This Row],[Day]], ch_table[Duration]))</f>
        <v/>
      </c>
      <c r="I1200" s="40">
        <f>SUM(INDEX(ch_table[Duration],1):ch_table[[#This Row],[Duration]])</f>
        <v>30.144444444444542</v>
      </c>
      <c r="J1200" s="3" cm="1">
        <f t="array" ref="J12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0" s="3" t="str" cm="1">
        <f t="array" ref="K12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0" s="3" t="str">
        <f>IF(ch_table[[#This Row],[Subject 1]]&lt;&gt;"House rose", "",SUMIF(ch_table[Day], ch_table[[#This Row],[Day]], ch_table[AAT]))</f>
        <v/>
      </c>
      <c r="M1200" s="38">
        <f>SUM(INDEX(ch_table[AAT],1):ch_table[[#This Row],[AAT]])</f>
        <v>2.0270833333333327</v>
      </c>
    </row>
    <row r="1201" spans="1:13" x14ac:dyDescent="0.25">
      <c r="A1201" s="2">
        <v>93</v>
      </c>
      <c r="B1201" s="44">
        <v>44546</v>
      </c>
      <c r="C1201" s="3">
        <v>0.39861111111111108</v>
      </c>
      <c r="D1201" s="7" t="s">
        <v>44</v>
      </c>
      <c r="E1201" s="8" t="s">
        <v>212</v>
      </c>
      <c r="G1201" s="3" cm="1">
        <f t="array" ref="G1201">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201" s="3" t="str">
        <f>IF(ch_table[[#This Row],[Subject 1]]&lt;&gt;"House rose", "",SUMIF(ch_table[Day], ch_table[[#This Row],[Day]], ch_table[Duration]))</f>
        <v/>
      </c>
      <c r="I1201" s="40">
        <f>SUM(INDEX(ch_table[Duration],1):ch_table[[#This Row],[Duration]])</f>
        <v>30.174305555555652</v>
      </c>
      <c r="J1201" s="3" cm="1">
        <f t="array" ref="J12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1" s="3" t="str" cm="1">
        <f t="array" ref="K12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1" s="3" t="str">
        <f>IF(ch_table[[#This Row],[Subject 1]]&lt;&gt;"House rose", "",SUMIF(ch_table[Day], ch_table[[#This Row],[Day]], ch_table[AAT]))</f>
        <v/>
      </c>
      <c r="M1201" s="38">
        <f>SUM(INDEX(ch_table[AAT],1):ch_table[[#This Row],[AAT]])</f>
        <v>2.0270833333333327</v>
      </c>
    </row>
    <row r="1202" spans="1:13" x14ac:dyDescent="0.25">
      <c r="A1202" s="2">
        <v>93</v>
      </c>
      <c r="B1202" s="44">
        <v>44546</v>
      </c>
      <c r="C1202" s="3">
        <v>0.4284722222222222</v>
      </c>
      <c r="D1202" s="7" t="s">
        <v>53</v>
      </c>
      <c r="E1202" s="8" t="s">
        <v>212</v>
      </c>
      <c r="G1202" s="3" cm="1">
        <f t="array" ref="G1202">IF(MIN(ROW(ch_table[[Day]:[AAT session total (cum.)]]))+ROWS(ch_table[[Day]:[AAT session total (cum.)]])-1=ROW(),"",IF(ch_table[[#This Row],[Subject 1]]="House rose","", IF(INDEX(ch_table[[#All],[Time]],ROW()+1)="","",(IF(INDEX(ch_table[[#All],[Time]],ROW()+1)&lt;ch_table[[#This Row],[Time]],INDEX(ch_table[[#All],[Time]],ROW()+1)+1,INDEX(ch_table[[#All],[Time]],ROW()+1))-ch_table[[#This Row],[Time]]))))</f>
        <v>1.1805555555555569E-2</v>
      </c>
      <c r="H1202" s="3" t="str">
        <f>IF(ch_table[[#This Row],[Subject 1]]&lt;&gt;"House rose", "",SUMIF(ch_table[Day], ch_table[[#This Row],[Day]], ch_table[Duration]))</f>
        <v/>
      </c>
      <c r="I1202" s="40">
        <f>SUM(INDEX(ch_table[Duration],1):ch_table[[#This Row],[Duration]])</f>
        <v>30.186111111111206</v>
      </c>
      <c r="J1202" s="3" cm="1">
        <f t="array" ref="J12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2" s="3" t="str" cm="1">
        <f t="array" ref="K12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2" s="3" t="str">
        <f>IF(ch_table[[#This Row],[Subject 1]]&lt;&gt;"House rose", "",SUMIF(ch_table[Day], ch_table[[#This Row],[Day]], ch_table[AAT]))</f>
        <v/>
      </c>
      <c r="M1202" s="38">
        <f>SUM(INDEX(ch_table[AAT],1):ch_table[[#This Row],[AAT]])</f>
        <v>2.0270833333333327</v>
      </c>
    </row>
    <row r="1203" spans="1:13" ht="45" x14ac:dyDescent="0.25">
      <c r="A1203" s="2">
        <v>93</v>
      </c>
      <c r="B1203" s="44">
        <v>44546</v>
      </c>
      <c r="C1203" s="3">
        <v>0.44027777777777777</v>
      </c>
      <c r="D1203" s="7" t="s">
        <v>27</v>
      </c>
      <c r="E1203" s="8" t="s">
        <v>729</v>
      </c>
      <c r="G1203" s="3" cm="1">
        <f t="array" ref="G1203">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203" s="3" t="str">
        <f>IF(ch_table[[#This Row],[Subject 1]]&lt;&gt;"House rose", "",SUMIF(ch_table[Day], ch_table[[#This Row],[Day]], ch_table[Duration]))</f>
        <v/>
      </c>
      <c r="I1203" s="40">
        <f>SUM(INDEX(ch_table[Duration],1):ch_table[[#This Row],[Duration]])</f>
        <v>30.214583333333429</v>
      </c>
      <c r="J1203" s="3" cm="1">
        <f t="array" ref="J12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3" s="3" t="str" cm="1">
        <f t="array" ref="K12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3" s="3" t="str">
        <f>IF(ch_table[[#This Row],[Subject 1]]&lt;&gt;"House rose", "",SUMIF(ch_table[Day], ch_table[[#This Row],[Day]], ch_table[AAT]))</f>
        <v/>
      </c>
      <c r="M1203" s="38">
        <f>SUM(INDEX(ch_table[AAT],1):ch_table[[#This Row],[AAT]])</f>
        <v>2.0270833333333327</v>
      </c>
    </row>
    <row r="1204" spans="1:13" ht="45" x14ac:dyDescent="0.25">
      <c r="A1204" s="2">
        <v>93</v>
      </c>
      <c r="B1204" s="44">
        <v>44546</v>
      </c>
      <c r="C1204" s="3">
        <v>0.46875</v>
      </c>
      <c r="D1204" s="7" t="s">
        <v>27</v>
      </c>
      <c r="E1204" s="8" t="s">
        <v>730</v>
      </c>
      <c r="G1204" s="3" cm="1">
        <f t="array" ref="G1204">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204" s="3" t="str">
        <f>IF(ch_table[[#This Row],[Subject 1]]&lt;&gt;"House rose", "",SUMIF(ch_table[Day], ch_table[[#This Row],[Day]], ch_table[Duration]))</f>
        <v/>
      </c>
      <c r="I1204" s="40">
        <f>SUM(INDEX(ch_table[Duration],1):ch_table[[#This Row],[Duration]])</f>
        <v>30.236111111111207</v>
      </c>
      <c r="J1204" s="3" cm="1">
        <f t="array" ref="J12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4" s="3" t="str" cm="1">
        <f t="array" ref="K12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4" s="3" t="str">
        <f>IF(ch_table[[#This Row],[Subject 1]]&lt;&gt;"House rose", "",SUMIF(ch_table[Day], ch_table[[#This Row],[Day]], ch_table[AAT]))</f>
        <v/>
      </c>
      <c r="M1204" s="38">
        <f>SUM(INDEX(ch_table[AAT],1):ch_table[[#This Row],[AAT]])</f>
        <v>2.0270833333333327</v>
      </c>
    </row>
    <row r="1205" spans="1:13" x14ac:dyDescent="0.25">
      <c r="A1205" s="2">
        <v>93</v>
      </c>
      <c r="B1205" s="44">
        <v>44546</v>
      </c>
      <c r="C1205" s="3">
        <v>0.49027777777777781</v>
      </c>
      <c r="D1205" s="7" t="s">
        <v>35</v>
      </c>
      <c r="E1205" s="8" t="s">
        <v>380</v>
      </c>
      <c r="G1205" s="3" cm="1">
        <f t="array" ref="G1205">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1205" s="3" t="str">
        <f>IF(ch_table[[#This Row],[Subject 1]]&lt;&gt;"House rose", "",SUMIF(ch_table[Day], ch_table[[#This Row],[Day]], ch_table[Duration]))</f>
        <v/>
      </c>
      <c r="I1205" s="40">
        <f>SUM(INDEX(ch_table[Duration],1):ch_table[[#This Row],[Duration]])</f>
        <v>30.281944444444541</v>
      </c>
      <c r="J1205" s="3" cm="1">
        <f t="array" ref="J12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5" s="3" t="str" cm="1">
        <f t="array" ref="K12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5" s="3" t="str">
        <f>IF(ch_table[[#This Row],[Subject 1]]&lt;&gt;"House rose", "",SUMIF(ch_table[Day], ch_table[[#This Row],[Day]], ch_table[AAT]))</f>
        <v/>
      </c>
      <c r="M1205" s="38">
        <f>SUM(INDEX(ch_table[AAT],1):ch_table[[#This Row],[AAT]])</f>
        <v>2.0270833333333327</v>
      </c>
    </row>
    <row r="1206" spans="1:13" ht="60" x14ac:dyDescent="0.25">
      <c r="A1206" s="2">
        <v>93</v>
      </c>
      <c r="B1206" s="44">
        <v>44546</v>
      </c>
      <c r="C1206" s="3">
        <v>0.53611111111111109</v>
      </c>
      <c r="D1206" s="7" t="s">
        <v>185</v>
      </c>
      <c r="E1206" s="8" t="s">
        <v>731</v>
      </c>
      <c r="G1206" s="3" cm="1">
        <f t="array" ref="G1206">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206" s="3" t="str">
        <f>IF(ch_table[[#This Row],[Subject 1]]&lt;&gt;"House rose", "",SUMIF(ch_table[Day], ch_table[[#This Row],[Day]], ch_table[Duration]))</f>
        <v/>
      </c>
      <c r="I1206" s="40">
        <f>SUM(INDEX(ch_table[Duration],1):ch_table[[#This Row],[Duration]])</f>
        <v>30.296527777777875</v>
      </c>
      <c r="J1206" s="3" cm="1">
        <f t="array" ref="J12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6" s="3" t="str" cm="1">
        <f t="array" ref="K12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6" s="3" t="str">
        <f>IF(ch_table[[#This Row],[Subject 1]]&lt;&gt;"House rose", "",SUMIF(ch_table[Day], ch_table[[#This Row],[Day]], ch_table[AAT]))</f>
        <v/>
      </c>
      <c r="M1206" s="38">
        <f>SUM(INDEX(ch_table[AAT],1):ch_table[[#This Row],[AAT]])</f>
        <v>2.0270833333333327</v>
      </c>
    </row>
    <row r="1207" spans="1:13" x14ac:dyDescent="0.25">
      <c r="A1207" s="2">
        <v>93</v>
      </c>
      <c r="B1207" s="44">
        <v>44546</v>
      </c>
      <c r="C1207" s="3">
        <v>0.55069444444444449</v>
      </c>
      <c r="D1207" s="7" t="s">
        <v>187</v>
      </c>
      <c r="E1207" s="8" t="s">
        <v>732</v>
      </c>
      <c r="G1207" s="3" cm="1">
        <f t="array" ref="G1207">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0.12569444444444444</v>
      </c>
      <c r="H1207" s="3" t="str">
        <f>IF(ch_table[[#This Row],[Subject 1]]&lt;&gt;"House rose", "",SUMIF(ch_table[Day], ch_table[[#This Row],[Day]], ch_table[Duration]))</f>
        <v/>
      </c>
      <c r="I1207" s="40">
        <f>SUM(INDEX(ch_table[Duration],1):ch_table[[#This Row],[Duration]])</f>
        <v>30.42222222222232</v>
      </c>
      <c r="J1207" s="3" cm="1">
        <f t="array" ref="J12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7" s="3" t="str" cm="1">
        <f t="array" ref="K12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7" s="3" t="str">
        <f>IF(ch_table[[#This Row],[Subject 1]]&lt;&gt;"House rose", "",SUMIF(ch_table[Day], ch_table[[#This Row],[Day]], ch_table[AAT]))</f>
        <v/>
      </c>
      <c r="M1207" s="38">
        <f>SUM(INDEX(ch_table[AAT],1):ch_table[[#This Row],[AAT]])</f>
        <v>2.0270833333333327</v>
      </c>
    </row>
    <row r="1208" spans="1:13" x14ac:dyDescent="0.25">
      <c r="A1208" s="2">
        <v>93</v>
      </c>
      <c r="B1208" s="44">
        <v>44546</v>
      </c>
      <c r="C1208" s="3">
        <v>0.67638888888888893</v>
      </c>
      <c r="D1208" s="7" t="s">
        <v>21</v>
      </c>
      <c r="E1208" s="8" t="s">
        <v>733</v>
      </c>
      <c r="G1208" s="3" cm="1">
        <f t="array" ref="G1208">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208" s="3" t="str">
        <f>IF(ch_table[[#This Row],[Subject 1]]&lt;&gt;"House rose", "",SUMIF(ch_table[Day], ch_table[[#This Row],[Day]], ch_table[Duration]))</f>
        <v/>
      </c>
      <c r="I1208" s="40">
        <f>SUM(INDEX(ch_table[Duration],1):ch_table[[#This Row],[Duration]])</f>
        <v>30.438194444444541</v>
      </c>
      <c r="J1208" s="3" cm="1">
        <f t="array" ref="J12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8" s="3" t="str" cm="1">
        <f t="array" ref="K12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8" s="3" t="str">
        <f>IF(ch_table[[#This Row],[Subject 1]]&lt;&gt;"House rose", "",SUMIF(ch_table[Day], ch_table[[#This Row],[Day]], ch_table[AAT]))</f>
        <v/>
      </c>
      <c r="M1208" s="38">
        <f>SUM(INDEX(ch_table[AAT],1):ch_table[[#This Row],[AAT]])</f>
        <v>2.0270833333333327</v>
      </c>
    </row>
    <row r="1209" spans="1:13" x14ac:dyDescent="0.25">
      <c r="A1209" s="2">
        <v>93</v>
      </c>
      <c r="B1209" s="44">
        <v>44546</v>
      </c>
      <c r="C1209" s="3">
        <v>0.69236111111111109</v>
      </c>
      <c r="D1209" s="7" t="s">
        <v>23</v>
      </c>
      <c r="G1209" s="3" t="str" cm="1">
        <f t="array" ref="G1209">IF(MIN(ROW(ch_table[[Day]:[AAT session total (cum.)]]))+ROWS(ch_table[[Day]:[AAT session total (cum.)]])-1=ROW(),"",IF(ch_table[[#This Row],[Subject 1]]="House rose","", IF(INDEX(ch_table[[#All],[Time]],ROW()+1)="","",(IF(INDEX(ch_table[[#All],[Time]],ROW()+1)&lt;ch_table[[#This Row],[Time]],INDEX(ch_table[[#All],[Time]],ROW()+1)+1,INDEX(ch_table[[#All],[Time]],ROW()+1))-ch_table[[#This Row],[Time]]))))</f>
        <v/>
      </c>
      <c r="H1209" s="3">
        <f>IF(ch_table[[#This Row],[Subject 1]]&lt;&gt;"House rose", "",SUMIF(ch_table[Day], ch_table[[#This Row],[Day]], ch_table[Duration]))</f>
        <v>0.29652777777777778</v>
      </c>
      <c r="I1209" s="40">
        <f>SUM(INDEX(ch_table[Duration],1):ch_table[[#This Row],[Duration]])</f>
        <v>30.438194444444541</v>
      </c>
      <c r="J1209" s="3" cm="1">
        <f t="array" ref="J12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09" s="3" t="str" cm="1">
        <f t="array" ref="K12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09" s="3">
        <f>IF(ch_table[[#This Row],[Subject 1]]&lt;&gt;"House rose", "",SUMIF(ch_table[Day], ch_table[[#This Row],[Day]], ch_table[AAT]))</f>
        <v>0</v>
      </c>
      <c r="M1209" s="38">
        <f>SUM(INDEX(ch_table[AAT],1):ch_table[[#This Row],[AAT]])</f>
        <v>2.0270833333333327</v>
      </c>
    </row>
    <row r="1210" spans="1:13" x14ac:dyDescent="0.25">
      <c r="A1210" s="2">
        <v>94</v>
      </c>
      <c r="B1210" s="44">
        <v>44566</v>
      </c>
      <c r="C1210" s="3">
        <v>0.60416666666666663</v>
      </c>
      <c r="D1210" s="7" t="s">
        <v>24</v>
      </c>
      <c r="G1210" s="3" cm="1">
        <f t="array" ref="G1210">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210" s="3" t="str">
        <f>IF(ch_table[[#This Row],[Subject 1]]&lt;&gt;"House rose", "",SUMIF(ch_table[Day], ch_table[[#This Row],[Day]], ch_table[Duration]))</f>
        <v/>
      </c>
      <c r="I1210" s="40">
        <f>SUM(INDEX(ch_table[Duration],1):ch_table[[#This Row],[Duration]])</f>
        <v>30.440277777777876</v>
      </c>
      <c r="J1210" s="3" cm="1">
        <f t="array" ref="J12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0" s="3" t="str" cm="1">
        <f t="array" ref="K12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0" s="3" t="str">
        <f>IF(ch_table[[#This Row],[Subject 1]]&lt;&gt;"House rose", "",SUMIF(ch_table[Day], ch_table[[#This Row],[Day]], ch_table[AAT]))</f>
        <v/>
      </c>
      <c r="M1210" s="38">
        <f>SUM(INDEX(ch_table[AAT],1):ch_table[[#This Row],[AAT]])</f>
        <v>2.0270833333333327</v>
      </c>
    </row>
    <row r="1211" spans="1:13" x14ac:dyDescent="0.25">
      <c r="A1211" s="2">
        <v>94</v>
      </c>
      <c r="B1211" s="44">
        <v>44566</v>
      </c>
      <c r="C1211" s="3">
        <v>0.60625000000000007</v>
      </c>
      <c r="D1211" s="7" t="s">
        <v>192</v>
      </c>
      <c r="G1211" s="3" cm="1">
        <f t="array" ref="G1211">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1211" s="3" t="str">
        <f>IF(ch_table[[#This Row],[Subject 1]]&lt;&gt;"House rose", "",SUMIF(ch_table[Day], ch_table[[#This Row],[Day]], ch_table[Duration]))</f>
        <v/>
      </c>
      <c r="I1211" s="40">
        <f>SUM(INDEX(ch_table[Duration],1):ch_table[[#This Row],[Duration]])</f>
        <v>30.442361111111211</v>
      </c>
      <c r="J1211" s="3" cm="1">
        <f t="array" ref="J12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1" s="3" t="str" cm="1">
        <f t="array" ref="K12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1" s="3" t="str">
        <f>IF(ch_table[[#This Row],[Subject 1]]&lt;&gt;"House rose", "",SUMIF(ch_table[Day], ch_table[[#This Row],[Day]], ch_table[AAT]))</f>
        <v/>
      </c>
      <c r="M1211" s="38">
        <f>SUM(INDEX(ch_table[AAT],1):ch_table[[#This Row],[AAT]])</f>
        <v>2.0270833333333327</v>
      </c>
    </row>
    <row r="1212" spans="1:13" x14ac:dyDescent="0.25">
      <c r="A1212" s="2">
        <v>94</v>
      </c>
      <c r="B1212" s="44">
        <v>44566</v>
      </c>
      <c r="C1212" s="3">
        <v>0.60833333333333328</v>
      </c>
      <c r="D1212" s="7" t="s">
        <v>44</v>
      </c>
      <c r="E1212" s="8" t="s">
        <v>239</v>
      </c>
      <c r="G1212" s="3" cm="1">
        <f t="array" ref="G1212">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212" s="3" t="str">
        <f>IF(ch_table[[#This Row],[Subject 1]]&lt;&gt;"House rose", "",SUMIF(ch_table[Day], ch_table[[#This Row],[Day]], ch_table[Duration]))</f>
        <v/>
      </c>
      <c r="I1212" s="40">
        <f>SUM(INDEX(ch_table[Duration],1):ch_table[[#This Row],[Duration]])</f>
        <v>30.459027777777877</v>
      </c>
      <c r="J1212" s="3" cm="1">
        <f t="array" ref="J12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2" s="3" t="str" cm="1">
        <f t="array" ref="K12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2" s="3" t="str">
        <f>IF(ch_table[[#This Row],[Subject 1]]&lt;&gt;"House rose", "",SUMIF(ch_table[Day], ch_table[[#This Row],[Day]], ch_table[AAT]))</f>
        <v/>
      </c>
      <c r="M1212" s="38">
        <f>SUM(INDEX(ch_table[AAT],1):ch_table[[#This Row],[AAT]])</f>
        <v>2.0270833333333327</v>
      </c>
    </row>
    <row r="1213" spans="1:13" x14ac:dyDescent="0.25">
      <c r="A1213" s="2">
        <v>94</v>
      </c>
      <c r="B1213" s="44">
        <v>44566</v>
      </c>
      <c r="C1213" s="3">
        <v>0.625</v>
      </c>
      <c r="D1213" s="7" t="s">
        <v>44</v>
      </c>
      <c r="E1213" s="8" t="s">
        <v>448</v>
      </c>
      <c r="G1213" s="3" cm="1">
        <f t="array" ref="G1213">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3.0555555555555558E-2</v>
      </c>
      <c r="H1213" s="3" t="str">
        <f>IF(ch_table[[#This Row],[Subject 1]]&lt;&gt;"House rose", "",SUMIF(ch_table[Day], ch_table[[#This Row],[Day]], ch_table[Duration]))</f>
        <v/>
      </c>
      <c r="I1213" s="40">
        <f>SUM(INDEX(ch_table[Duration],1):ch_table[[#This Row],[Duration]])</f>
        <v>30.489583333333432</v>
      </c>
      <c r="J1213" s="3" cm="1">
        <f t="array" ref="J12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3" s="3" t="str" cm="1">
        <f t="array" ref="K12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3" s="3" t="str">
        <f>IF(ch_table[[#This Row],[Subject 1]]&lt;&gt;"House rose", "",SUMIF(ch_table[Day], ch_table[[#This Row],[Day]], ch_table[AAT]))</f>
        <v/>
      </c>
      <c r="M1213" s="38">
        <f>SUM(INDEX(ch_table[AAT],1):ch_table[[#This Row],[AAT]])</f>
        <v>2.0270833333333327</v>
      </c>
    </row>
    <row r="1214" spans="1:13" x14ac:dyDescent="0.25">
      <c r="A1214" s="2">
        <v>94</v>
      </c>
      <c r="B1214" s="44">
        <v>44566</v>
      </c>
      <c r="C1214" s="3">
        <v>0.65555555555555556</v>
      </c>
      <c r="D1214" s="7" t="s">
        <v>29</v>
      </c>
      <c r="E1214" s="8" t="s">
        <v>734</v>
      </c>
      <c r="G1214" s="3" cm="1">
        <f t="array" ref="G1214">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1214" s="3" t="str">
        <f>IF(ch_table[[#This Row],[Subject 1]]&lt;&gt;"House rose", "",SUMIF(ch_table[Day], ch_table[[#This Row],[Day]], ch_table[Duration]))</f>
        <v/>
      </c>
      <c r="I1214" s="40">
        <f>SUM(INDEX(ch_table[Duration],1):ch_table[[#This Row],[Duration]])</f>
        <v>30.553472222222322</v>
      </c>
      <c r="J1214" s="3" cm="1">
        <f t="array" ref="J12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4" s="3" t="str" cm="1">
        <f t="array" ref="K12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4" s="3" t="str">
        <f>IF(ch_table[[#This Row],[Subject 1]]&lt;&gt;"House rose", "",SUMIF(ch_table[Day], ch_table[[#This Row],[Day]], ch_table[AAT]))</f>
        <v/>
      </c>
      <c r="M1214" s="38">
        <f>SUM(INDEX(ch_table[AAT],1):ch_table[[#This Row],[AAT]])</f>
        <v>2.0270833333333327</v>
      </c>
    </row>
    <row r="1215" spans="1:13" ht="30" x14ac:dyDescent="0.25">
      <c r="A1215" s="2">
        <v>94</v>
      </c>
      <c r="B1215" s="44">
        <v>44566</v>
      </c>
      <c r="C1215" s="3">
        <v>0.71944444444444444</v>
      </c>
      <c r="D1215" s="7" t="s">
        <v>29</v>
      </c>
      <c r="E1215" s="8" t="s">
        <v>735</v>
      </c>
      <c r="G1215" s="3" cm="1">
        <f t="array" ref="G1215">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215" s="3" t="str">
        <f>IF(ch_table[[#This Row],[Subject 1]]&lt;&gt;"House rose", "",SUMIF(ch_table[Day], ch_table[[#This Row],[Day]], ch_table[Duration]))</f>
        <v/>
      </c>
      <c r="I1215" s="40">
        <f>SUM(INDEX(ch_table[Duration],1):ch_table[[#This Row],[Duration]])</f>
        <v>30.589583333333433</v>
      </c>
      <c r="J1215" s="3" cm="1">
        <f t="array" ref="J12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5" s="3" t="str" cm="1">
        <f t="array" ref="K12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5" s="3" t="str">
        <f>IF(ch_table[[#This Row],[Subject 1]]&lt;&gt;"House rose", "",SUMIF(ch_table[Day], ch_table[[#This Row],[Day]], ch_table[AAT]))</f>
        <v/>
      </c>
      <c r="M1215" s="38">
        <f>SUM(INDEX(ch_table[AAT],1):ch_table[[#This Row],[AAT]])</f>
        <v>2.0270833333333327</v>
      </c>
    </row>
    <row r="1216" spans="1:13" ht="30" x14ac:dyDescent="0.25">
      <c r="A1216" s="2">
        <v>94</v>
      </c>
      <c r="B1216" s="44">
        <v>44566</v>
      </c>
      <c r="C1216" s="3">
        <v>0.75555555555555554</v>
      </c>
      <c r="D1216" s="7" t="s">
        <v>29</v>
      </c>
      <c r="E1216" s="8" t="s">
        <v>736</v>
      </c>
      <c r="G1216" s="3" cm="1">
        <f t="array" ref="G1216">IF(MIN(ROW(ch_table[[Day]:[AAT session total (cum.)]]))+ROWS(ch_table[[Day]:[AAT session total (cum.)]])-1=ROW(),"",IF(ch_table[[#This Row],[Subject 1]]="House rose","", IF(INDEX(ch_table[[#All],[Time]],ROW()+1)="","",(IF(INDEX(ch_table[[#All],[Time]],ROW()+1)&lt;ch_table[[#This Row],[Time]],INDEX(ch_table[[#All],[Time]],ROW()+1)+1,INDEX(ch_table[[#All],[Time]],ROW()+1))-ch_table[[#This Row],[Time]]))))</f>
        <v>3.8888888888888862E-2</v>
      </c>
      <c r="H1216" s="3" t="str">
        <f>IF(ch_table[[#This Row],[Subject 1]]&lt;&gt;"House rose", "",SUMIF(ch_table[Day], ch_table[[#This Row],[Day]], ch_table[Duration]))</f>
        <v/>
      </c>
      <c r="I1216" s="40">
        <f>SUM(INDEX(ch_table[Duration],1):ch_table[[#This Row],[Duration]])</f>
        <v>30.628472222222321</v>
      </c>
      <c r="J1216" s="3" cm="1">
        <f t="array" ref="J12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6" s="3" t="str" cm="1">
        <f t="array" ref="K12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6" s="3" t="str">
        <f>IF(ch_table[[#This Row],[Subject 1]]&lt;&gt;"House rose", "",SUMIF(ch_table[Day], ch_table[[#This Row],[Day]], ch_table[AAT]))</f>
        <v/>
      </c>
      <c r="M1216" s="38">
        <f>SUM(INDEX(ch_table[AAT],1):ch_table[[#This Row],[AAT]])</f>
        <v>2.0270833333333327</v>
      </c>
    </row>
    <row r="1217" spans="1:13" ht="30" x14ac:dyDescent="0.25">
      <c r="A1217" s="2">
        <v>94</v>
      </c>
      <c r="B1217" s="44">
        <v>44566</v>
      </c>
      <c r="C1217" s="3">
        <v>0.7944444444444444</v>
      </c>
      <c r="D1217" s="7" t="s">
        <v>230</v>
      </c>
      <c r="E1217" s="8" t="s">
        <v>737</v>
      </c>
      <c r="G1217" s="3" cm="1">
        <f t="array" ref="G1217">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217" s="3" t="str">
        <f>IF(ch_table[[#This Row],[Subject 1]]&lt;&gt;"House rose", "",SUMIF(ch_table[Day], ch_table[[#This Row],[Day]], ch_table[Duration]))</f>
        <v/>
      </c>
      <c r="I1217" s="40">
        <f>SUM(INDEX(ch_table[Duration],1):ch_table[[#This Row],[Duration]])</f>
        <v>30.636111111111209</v>
      </c>
      <c r="J1217" s="3" cm="1">
        <f t="array" ref="J12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7" s="3" t="str" cm="1">
        <f t="array" ref="K12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7" s="3" t="str">
        <f>IF(ch_table[[#This Row],[Subject 1]]&lt;&gt;"House rose", "",SUMIF(ch_table[Day], ch_table[[#This Row],[Day]], ch_table[AAT]))</f>
        <v/>
      </c>
      <c r="M1217" s="38">
        <f>SUM(INDEX(ch_table[AAT],1):ch_table[[#This Row],[AAT]])</f>
        <v>2.0270833333333327</v>
      </c>
    </row>
    <row r="1218" spans="1:13" ht="30" x14ac:dyDescent="0.25">
      <c r="A1218" s="2">
        <v>94</v>
      </c>
      <c r="B1218" s="44">
        <v>44566</v>
      </c>
      <c r="C1218" s="3">
        <v>0.80208333333333337</v>
      </c>
      <c r="D1218" s="7" t="s">
        <v>123</v>
      </c>
      <c r="E1218" s="8" t="s">
        <v>738</v>
      </c>
      <c r="F1218" s="8" t="s">
        <v>159</v>
      </c>
      <c r="G1218" s="3" cm="1">
        <f t="array" ref="G1218">IF(MIN(ROW(ch_table[[Day]:[AAT session total (cum.)]]))+ROWS(ch_table[[Day]:[AAT session total (cum.)]])-1=ROW(),"",IF(ch_table[[#This Row],[Subject 1]]="House rose","", IF(INDEX(ch_table[[#All],[Time]],ROW()+1)="","",(IF(INDEX(ch_table[[#All],[Time]],ROW()+1)&lt;ch_table[[#This Row],[Time]],INDEX(ch_table[[#All],[Time]],ROW()+1)+1,INDEX(ch_table[[#All],[Time]],ROW()+1))-ch_table[[#This Row],[Time]]))))</f>
        <v>8.2638888888888928E-2</v>
      </c>
      <c r="H1218" s="3" t="str">
        <f>IF(ch_table[[#This Row],[Subject 1]]&lt;&gt;"House rose", "",SUMIF(ch_table[Day], ch_table[[#This Row],[Day]], ch_table[Duration]))</f>
        <v/>
      </c>
      <c r="I1218" s="40">
        <f>SUM(INDEX(ch_table[Duration],1):ch_table[[#This Row],[Duration]])</f>
        <v>30.718750000000099</v>
      </c>
      <c r="J1218" s="3" cm="1">
        <f t="array" ref="J12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8" s="3" t="str" cm="1">
        <f t="array" ref="K12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8" s="3" t="str">
        <f>IF(ch_table[[#This Row],[Subject 1]]&lt;&gt;"House rose", "",SUMIF(ch_table[Day], ch_table[[#This Row],[Day]], ch_table[AAT]))</f>
        <v/>
      </c>
      <c r="M1218" s="38">
        <f>SUM(INDEX(ch_table[AAT],1):ch_table[[#This Row],[AAT]])</f>
        <v>2.0270833333333327</v>
      </c>
    </row>
    <row r="1219" spans="1:13" ht="30" x14ac:dyDescent="0.25">
      <c r="A1219" s="2">
        <v>94</v>
      </c>
      <c r="B1219" s="44">
        <v>44566</v>
      </c>
      <c r="C1219" s="3">
        <v>0.8847222222222223</v>
      </c>
      <c r="D1219" s="7" t="s">
        <v>21</v>
      </c>
      <c r="E1219" s="8" t="s">
        <v>739</v>
      </c>
      <c r="G1219" s="3" cm="1">
        <f t="array" ref="G121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219" s="3" t="str">
        <f>IF(ch_table[[#This Row],[Subject 1]]&lt;&gt;"House rose", "",SUMIF(ch_table[Day], ch_table[[#This Row],[Day]], ch_table[Duration]))</f>
        <v/>
      </c>
      <c r="I1219" s="40">
        <f>SUM(INDEX(ch_table[Duration],1):ch_table[[#This Row],[Duration]])</f>
        <v>30.739583333333432</v>
      </c>
      <c r="J1219" s="3" cm="1">
        <f t="array" ref="J12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19" s="3" t="str" cm="1">
        <f t="array" ref="K12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19" s="3" t="str">
        <f>IF(ch_table[[#This Row],[Subject 1]]&lt;&gt;"House rose", "",SUMIF(ch_table[Day], ch_table[[#This Row],[Day]], ch_table[AAT]))</f>
        <v/>
      </c>
      <c r="M1219" s="38">
        <f>SUM(INDEX(ch_table[AAT],1):ch_table[[#This Row],[AAT]])</f>
        <v>2.0270833333333327</v>
      </c>
    </row>
    <row r="1220" spans="1:13" x14ac:dyDescent="0.25">
      <c r="A1220" s="2">
        <v>94</v>
      </c>
      <c r="B1220" s="44">
        <v>44566</v>
      </c>
      <c r="C1220" s="3">
        <v>0.90555555555555556</v>
      </c>
      <c r="D1220" s="7" t="s">
        <v>23</v>
      </c>
      <c r="G1220" s="3" t="str" cm="1">
        <f t="array" ref="G1220">IF(MIN(ROW(ch_table[[Day]:[AAT session total (cum.)]]))+ROWS(ch_table[[Day]:[AAT session total (cum.)]])-1=ROW(),"",IF(ch_table[[#This Row],[Subject 1]]="House rose","", IF(INDEX(ch_table[[#All],[Time]],ROW()+1)="","",(IF(INDEX(ch_table[[#All],[Time]],ROW()+1)&lt;ch_table[[#This Row],[Time]],INDEX(ch_table[[#All],[Time]],ROW()+1)+1,INDEX(ch_table[[#All],[Time]],ROW()+1))-ch_table[[#This Row],[Time]]))))</f>
        <v/>
      </c>
      <c r="H1220" s="3">
        <f>IF(ch_table[[#This Row],[Subject 1]]&lt;&gt;"House rose", "",SUMIF(ch_table[Day], ch_table[[#This Row],[Day]], ch_table[Duration]))</f>
        <v>0.30138888888888893</v>
      </c>
      <c r="I1220" s="40">
        <f>SUM(INDEX(ch_table[Duration],1):ch_table[[#This Row],[Duration]])</f>
        <v>30.739583333333432</v>
      </c>
      <c r="J1220" s="3" cm="1">
        <f t="array" ref="J12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20" s="3" t="str" cm="1">
        <f t="array" ref="K12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0" s="3">
        <f>IF(ch_table[[#This Row],[Subject 1]]&lt;&gt;"House rose", "",SUMIF(ch_table[Day], ch_table[[#This Row],[Day]], ch_table[AAT]))</f>
        <v>0</v>
      </c>
      <c r="M1220" s="38">
        <f>SUM(INDEX(ch_table[AAT],1):ch_table[[#This Row],[AAT]])</f>
        <v>2.0270833333333327</v>
      </c>
    </row>
    <row r="1221" spans="1:13" x14ac:dyDescent="0.25">
      <c r="A1221" s="2">
        <v>95</v>
      </c>
      <c r="B1221" s="44">
        <v>44567</v>
      </c>
      <c r="C1221" s="3">
        <v>0.39583333333333331</v>
      </c>
      <c r="D1221" s="7" t="s">
        <v>24</v>
      </c>
      <c r="G1221" s="3" cm="1">
        <f t="array" ref="G122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21" s="3" t="str">
        <f>IF(ch_table[[#This Row],[Subject 1]]&lt;&gt;"House rose", "",SUMIF(ch_table[Day], ch_table[[#This Row],[Day]], ch_table[Duration]))</f>
        <v/>
      </c>
      <c r="I1221" s="40">
        <f>SUM(INDEX(ch_table[Duration],1):ch_table[[#This Row],[Duration]])</f>
        <v>30.742361111111208</v>
      </c>
      <c r="J1221" s="3" cm="1">
        <f t="array" ref="J12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1" s="3" t="str" cm="1">
        <f t="array" ref="K12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1" s="3" t="str">
        <f>IF(ch_table[[#This Row],[Subject 1]]&lt;&gt;"House rose", "",SUMIF(ch_table[Day], ch_table[[#This Row],[Day]], ch_table[AAT]))</f>
        <v/>
      </c>
      <c r="M1221" s="38">
        <f>SUM(INDEX(ch_table[AAT],1):ch_table[[#This Row],[AAT]])</f>
        <v>2.0270833333333327</v>
      </c>
    </row>
    <row r="1222" spans="1:13" x14ac:dyDescent="0.25">
      <c r="A1222" s="2">
        <v>95</v>
      </c>
      <c r="B1222" s="44">
        <v>44567</v>
      </c>
      <c r="C1222" s="3">
        <v>0.39861111111111108</v>
      </c>
      <c r="D1222" s="7" t="s">
        <v>44</v>
      </c>
      <c r="E1222" s="8" t="s">
        <v>73</v>
      </c>
      <c r="G1222" s="3" cm="1">
        <f t="array" ref="G1222">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222" s="3" t="str">
        <f>IF(ch_table[[#This Row],[Subject 1]]&lt;&gt;"House rose", "",SUMIF(ch_table[Day], ch_table[[#This Row],[Day]], ch_table[Duration]))</f>
        <v/>
      </c>
      <c r="I1222" s="40">
        <f>SUM(INDEX(ch_table[Duration],1):ch_table[[#This Row],[Duration]])</f>
        <v>30.761111111111209</v>
      </c>
      <c r="J1222" s="3" cm="1">
        <f t="array" ref="J12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2" s="3" t="str" cm="1">
        <f t="array" ref="K12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2" s="3" t="str">
        <f>IF(ch_table[[#This Row],[Subject 1]]&lt;&gt;"House rose", "",SUMIF(ch_table[Day], ch_table[[#This Row],[Day]], ch_table[AAT]))</f>
        <v/>
      </c>
      <c r="M1222" s="38">
        <f>SUM(INDEX(ch_table[AAT],1):ch_table[[#This Row],[AAT]])</f>
        <v>2.0270833333333327</v>
      </c>
    </row>
    <row r="1223" spans="1:13" x14ac:dyDescent="0.25">
      <c r="A1223" s="2">
        <v>95</v>
      </c>
      <c r="B1223" s="44">
        <v>44567</v>
      </c>
      <c r="C1223" s="3">
        <v>0.41736111111111113</v>
      </c>
      <c r="D1223" s="7" t="s">
        <v>53</v>
      </c>
      <c r="E1223" s="8" t="s">
        <v>73</v>
      </c>
      <c r="G1223" s="3" cm="1">
        <f t="array" ref="G1223">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223" s="3" t="str">
        <f>IF(ch_table[[#This Row],[Subject 1]]&lt;&gt;"House rose", "",SUMIF(ch_table[Day], ch_table[[#This Row],[Day]], ch_table[Duration]))</f>
        <v/>
      </c>
      <c r="I1223" s="40">
        <f>SUM(INDEX(ch_table[Duration],1):ch_table[[#This Row],[Duration]])</f>
        <v>30.76736111111121</v>
      </c>
      <c r="J1223" s="3" cm="1">
        <f t="array" ref="J12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3" s="3" t="str" cm="1">
        <f t="array" ref="K12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3" s="3" t="str">
        <f>IF(ch_table[[#This Row],[Subject 1]]&lt;&gt;"House rose", "",SUMIF(ch_table[Day], ch_table[[#This Row],[Day]], ch_table[AAT]))</f>
        <v/>
      </c>
      <c r="M1223" s="38">
        <f>SUM(INDEX(ch_table[AAT],1):ch_table[[#This Row],[AAT]])</f>
        <v>2.0270833333333327</v>
      </c>
    </row>
    <row r="1224" spans="1:13" x14ac:dyDescent="0.25">
      <c r="A1224" s="2">
        <v>95</v>
      </c>
      <c r="B1224" s="44">
        <v>44567</v>
      </c>
      <c r="C1224" s="3">
        <v>0.4236111111111111</v>
      </c>
      <c r="D1224" s="7" t="s">
        <v>44</v>
      </c>
      <c r="E1224" s="8" t="s">
        <v>75</v>
      </c>
      <c r="G1224" s="3" cm="1">
        <f t="array" ref="G1224">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224" s="3" t="str">
        <f>IF(ch_table[[#This Row],[Subject 1]]&lt;&gt;"House rose", "",SUMIF(ch_table[Day], ch_table[[#This Row],[Day]], ch_table[Duration]))</f>
        <v/>
      </c>
      <c r="I1224" s="40">
        <f>SUM(INDEX(ch_table[Duration],1):ch_table[[#This Row],[Duration]])</f>
        <v>30.781944444444544</v>
      </c>
      <c r="J1224" s="3" cm="1">
        <f t="array" ref="J12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4" s="3" t="str" cm="1">
        <f t="array" ref="K12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4" s="3" t="str">
        <f>IF(ch_table[[#This Row],[Subject 1]]&lt;&gt;"House rose", "",SUMIF(ch_table[Day], ch_table[[#This Row],[Day]], ch_table[AAT]))</f>
        <v/>
      </c>
      <c r="M1224" s="38">
        <f>SUM(INDEX(ch_table[AAT],1):ch_table[[#This Row],[AAT]])</f>
        <v>2.0270833333333327</v>
      </c>
    </row>
    <row r="1225" spans="1:13" x14ac:dyDescent="0.25">
      <c r="A1225" s="2">
        <v>95</v>
      </c>
      <c r="B1225" s="44">
        <v>44567</v>
      </c>
      <c r="C1225" s="3">
        <v>0.4381944444444445</v>
      </c>
      <c r="D1225" s="7" t="s">
        <v>35</v>
      </c>
      <c r="E1225" s="8" t="s">
        <v>380</v>
      </c>
      <c r="G1225" s="3" cm="1">
        <f t="array" ref="G1225">IF(MIN(ROW(ch_table[[Day]:[AAT session total (cum.)]]))+ROWS(ch_table[[Day]:[AAT session total (cum.)]])-1=ROW(),"",IF(ch_table[[#This Row],[Subject 1]]="House rose","", IF(INDEX(ch_table[[#All],[Time]],ROW()+1)="","",(IF(INDEX(ch_table[[#All],[Time]],ROW()+1)&lt;ch_table[[#This Row],[Time]],INDEX(ch_table[[#All],[Time]],ROW()+1)+1,INDEX(ch_table[[#All],[Time]],ROW()+1))-ch_table[[#This Row],[Time]]))))</f>
        <v>5.4861111111111083E-2</v>
      </c>
      <c r="H1225" s="3" t="str">
        <f>IF(ch_table[[#This Row],[Subject 1]]&lt;&gt;"House rose", "",SUMIF(ch_table[Day], ch_table[[#This Row],[Day]], ch_table[Duration]))</f>
        <v/>
      </c>
      <c r="I1225" s="40">
        <f>SUM(INDEX(ch_table[Duration],1):ch_table[[#This Row],[Duration]])</f>
        <v>30.836805555555657</v>
      </c>
      <c r="J1225" s="3" cm="1">
        <f t="array" ref="J12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5" s="3" t="str" cm="1">
        <f t="array" ref="K12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5" s="3" t="str">
        <f>IF(ch_table[[#This Row],[Subject 1]]&lt;&gt;"House rose", "",SUMIF(ch_table[Day], ch_table[[#This Row],[Day]], ch_table[AAT]))</f>
        <v/>
      </c>
      <c r="M1225" s="38">
        <f>SUM(INDEX(ch_table[AAT],1):ch_table[[#This Row],[AAT]])</f>
        <v>2.0270833333333327</v>
      </c>
    </row>
    <row r="1226" spans="1:13" ht="30" x14ac:dyDescent="0.25">
      <c r="A1226" s="2">
        <v>95</v>
      </c>
      <c r="B1226" s="44">
        <v>44567</v>
      </c>
      <c r="C1226" s="3">
        <v>0.49305555555555558</v>
      </c>
      <c r="D1226" s="7" t="s">
        <v>29</v>
      </c>
      <c r="E1226" s="8" t="s">
        <v>740</v>
      </c>
      <c r="G1226" s="3" cm="1">
        <f t="array" ref="G1226">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226" s="3" t="str">
        <f>IF(ch_table[[#This Row],[Subject 1]]&lt;&gt;"House rose", "",SUMIF(ch_table[Day], ch_table[[#This Row],[Day]], ch_table[Duration]))</f>
        <v/>
      </c>
      <c r="I1226" s="40">
        <f>SUM(INDEX(ch_table[Duration],1):ch_table[[#This Row],[Duration]])</f>
        <v>30.879166666666769</v>
      </c>
      <c r="J1226" s="3" cm="1">
        <f t="array" ref="J12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6" s="3" t="str" cm="1">
        <f t="array" ref="K12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6" s="3" t="str">
        <f>IF(ch_table[[#This Row],[Subject 1]]&lt;&gt;"House rose", "",SUMIF(ch_table[Day], ch_table[[#This Row],[Day]], ch_table[AAT]))</f>
        <v/>
      </c>
      <c r="M1226" s="38">
        <f>SUM(INDEX(ch_table[AAT],1):ch_table[[#This Row],[AAT]])</f>
        <v>2.0270833333333327</v>
      </c>
    </row>
    <row r="1227" spans="1:13" ht="30" x14ac:dyDescent="0.25">
      <c r="A1227" s="2">
        <v>95</v>
      </c>
      <c r="B1227" s="44">
        <v>44567</v>
      </c>
      <c r="C1227" s="3">
        <v>0.53541666666666665</v>
      </c>
      <c r="D1227" s="7" t="s">
        <v>29</v>
      </c>
      <c r="E1227" s="8" t="s">
        <v>741</v>
      </c>
      <c r="G1227" s="3" cm="1">
        <f t="array" ref="G1227">IF(MIN(ROW(ch_table[[Day]:[AAT session total (cum.)]]))+ROWS(ch_table[[Day]:[AAT session total (cum.)]])-1=ROW(),"",IF(ch_table[[#This Row],[Subject 1]]="House rose","", IF(INDEX(ch_table[[#All],[Time]],ROW()+1)="","",(IF(INDEX(ch_table[[#All],[Time]],ROW()+1)&lt;ch_table[[#This Row],[Time]],INDEX(ch_table[[#All],[Time]],ROW()+1)+1,INDEX(ch_table[[#All],[Time]],ROW()+1))-ch_table[[#This Row],[Time]]))))</f>
        <v>4.4444444444444398E-2</v>
      </c>
      <c r="H1227" s="3" t="str">
        <f>IF(ch_table[[#This Row],[Subject 1]]&lt;&gt;"House rose", "",SUMIF(ch_table[Day], ch_table[[#This Row],[Day]], ch_table[Duration]))</f>
        <v/>
      </c>
      <c r="I1227" s="40">
        <f>SUM(INDEX(ch_table[Duration],1):ch_table[[#This Row],[Duration]])</f>
        <v>30.923611111111214</v>
      </c>
      <c r="J1227" s="3" cm="1">
        <f t="array" ref="J12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7" s="3" t="str" cm="1">
        <f t="array" ref="K12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7" s="3" t="str">
        <f>IF(ch_table[[#This Row],[Subject 1]]&lt;&gt;"House rose", "",SUMIF(ch_table[Day], ch_table[[#This Row],[Day]], ch_table[AAT]))</f>
        <v/>
      </c>
      <c r="M1227" s="38">
        <f>SUM(INDEX(ch_table[AAT],1):ch_table[[#This Row],[AAT]])</f>
        <v>2.0270833333333327</v>
      </c>
    </row>
    <row r="1228" spans="1:13" x14ac:dyDescent="0.25">
      <c r="A1228" s="2">
        <v>95</v>
      </c>
      <c r="B1228" s="44">
        <v>44567</v>
      </c>
      <c r="C1228" s="3">
        <v>0.57986111111111105</v>
      </c>
      <c r="D1228" s="7" t="s">
        <v>187</v>
      </c>
      <c r="E1228" s="8" t="s">
        <v>742</v>
      </c>
      <c r="G1228" s="3" cm="1">
        <f t="array" ref="G1228">IF(MIN(ROW(ch_table[[Day]:[AAT session total (cum.)]]))+ROWS(ch_table[[Day]:[AAT session total (cum.)]])-1=ROW(),"",IF(ch_table[[#This Row],[Subject 1]]="House rose","", IF(INDEX(ch_table[[#All],[Time]],ROW()+1)="","",(IF(INDEX(ch_table[[#All],[Time]],ROW()+1)&lt;ch_table[[#This Row],[Time]],INDEX(ch_table[[#All],[Time]],ROW()+1)+1,INDEX(ch_table[[#All],[Time]],ROW()+1))-ch_table[[#This Row],[Time]]))))</f>
        <v>0.12847222222222232</v>
      </c>
      <c r="H1228" s="3" t="str">
        <f>IF(ch_table[[#This Row],[Subject 1]]&lt;&gt;"House rose", "",SUMIF(ch_table[Day], ch_table[[#This Row],[Day]], ch_table[Duration]))</f>
        <v/>
      </c>
      <c r="I1228" s="40">
        <f>SUM(INDEX(ch_table[Duration],1):ch_table[[#This Row],[Duration]])</f>
        <v>31.052083333333435</v>
      </c>
      <c r="J1228" s="3" cm="1">
        <f t="array" ref="J12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8" s="3" t="str" cm="1">
        <f t="array" ref="K12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28" s="3" t="str">
        <f>IF(ch_table[[#This Row],[Subject 1]]&lt;&gt;"House rose", "",SUMIF(ch_table[Day], ch_table[[#This Row],[Day]], ch_table[AAT]))</f>
        <v/>
      </c>
      <c r="M1228" s="38">
        <f>SUM(INDEX(ch_table[AAT],1):ch_table[[#This Row],[AAT]])</f>
        <v>2.0270833333333327</v>
      </c>
    </row>
    <row r="1229" spans="1:13" x14ac:dyDescent="0.25">
      <c r="A1229" s="2">
        <v>95</v>
      </c>
      <c r="B1229" s="44">
        <v>44567</v>
      </c>
      <c r="C1229" s="3">
        <v>0.70833333333333337</v>
      </c>
      <c r="D1229" s="7" t="s">
        <v>21</v>
      </c>
      <c r="E1229" s="8" t="s">
        <v>743</v>
      </c>
      <c r="G1229" s="3" cm="1">
        <f t="array" ref="G1229">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229" s="3" t="str">
        <f>IF(ch_table[[#This Row],[Subject 1]]&lt;&gt;"House rose", "",SUMIF(ch_table[Day], ch_table[[#This Row],[Day]], ch_table[Duration]))</f>
        <v/>
      </c>
      <c r="I1229" s="40">
        <f>SUM(INDEX(ch_table[Duration],1):ch_table[[#This Row],[Duration]])</f>
        <v>31.072222222222322</v>
      </c>
      <c r="J1229" s="3" cm="1">
        <f t="array" ref="J12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29" s="3" cm="1">
        <f t="array" ref="K12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229" s="3" t="str">
        <f>IF(ch_table[[#This Row],[Subject 1]]&lt;&gt;"House rose", "",SUMIF(ch_table[Day], ch_table[[#This Row],[Day]], ch_table[AAT]))</f>
        <v/>
      </c>
      <c r="M1229" s="38">
        <f>SUM(INDEX(ch_table[AAT],1):ch_table[[#This Row],[AAT]])</f>
        <v>2.0472222222222216</v>
      </c>
    </row>
    <row r="1230" spans="1:13" x14ac:dyDescent="0.25">
      <c r="A1230" s="2">
        <v>95</v>
      </c>
      <c r="B1230" s="44">
        <v>44567</v>
      </c>
      <c r="C1230" s="3">
        <v>0.7284722222222223</v>
      </c>
      <c r="D1230" s="7" t="s">
        <v>23</v>
      </c>
      <c r="G1230" s="3" t="str" cm="1">
        <f t="array" ref="G1230">IF(MIN(ROW(ch_table[[Day]:[AAT session total (cum.)]]))+ROWS(ch_table[[Day]:[AAT session total (cum.)]])-1=ROW(),"",IF(ch_table[[#This Row],[Subject 1]]="House rose","", IF(INDEX(ch_table[[#All],[Time]],ROW()+1)="","",(IF(INDEX(ch_table[[#All],[Time]],ROW()+1)&lt;ch_table[[#This Row],[Time]],INDEX(ch_table[[#All],[Time]],ROW()+1)+1,INDEX(ch_table[[#All],[Time]],ROW()+1))-ch_table[[#This Row],[Time]]))))</f>
        <v/>
      </c>
      <c r="H1230" s="3">
        <f>IF(ch_table[[#This Row],[Subject 1]]&lt;&gt;"House rose", "",SUMIF(ch_table[Day], ch_table[[#This Row],[Day]], ch_table[Duration]))</f>
        <v>0.33263888888888898</v>
      </c>
      <c r="I1230" s="40">
        <f>SUM(INDEX(ch_table[Duration],1):ch_table[[#This Row],[Duration]])</f>
        <v>31.072222222222322</v>
      </c>
      <c r="J1230" s="3" cm="1">
        <f t="array" ref="J12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30" s="3" t="str" cm="1">
        <f t="array" ref="K12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0" s="3">
        <f>IF(ch_table[[#This Row],[Subject 1]]&lt;&gt;"House rose", "",SUMIF(ch_table[Day], ch_table[[#This Row],[Day]], ch_table[AAT]))</f>
        <v>2.0138888888888928E-2</v>
      </c>
      <c r="M1230" s="38">
        <f>SUM(INDEX(ch_table[AAT],1):ch_table[[#This Row],[AAT]])</f>
        <v>2.0472222222222216</v>
      </c>
    </row>
    <row r="1231" spans="1:13" x14ac:dyDescent="0.25">
      <c r="A1231" s="2">
        <v>96</v>
      </c>
      <c r="B1231" s="44">
        <v>44571</v>
      </c>
      <c r="C1231" s="3">
        <v>0.60416666666666663</v>
      </c>
      <c r="D1231" s="7" t="s">
        <v>24</v>
      </c>
      <c r="G1231" s="3" cm="1">
        <f t="array" ref="G123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31" s="3" t="str">
        <f>IF(ch_table[[#This Row],[Subject 1]]&lt;&gt;"House rose", "",SUMIF(ch_table[Day], ch_table[[#This Row],[Day]], ch_table[Duration]))</f>
        <v/>
      </c>
      <c r="I1231" s="40">
        <f>SUM(INDEX(ch_table[Duration],1):ch_table[[#This Row],[Duration]])</f>
        <v>31.075000000000099</v>
      </c>
      <c r="J1231" s="3" cm="1">
        <f t="array" ref="J12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1" s="3" t="str" cm="1">
        <f t="array" ref="K12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1" s="3" t="str">
        <f>IF(ch_table[[#This Row],[Subject 1]]&lt;&gt;"House rose", "",SUMIF(ch_table[Day], ch_table[[#This Row],[Day]], ch_table[AAT]))</f>
        <v/>
      </c>
      <c r="M1231" s="38">
        <f>SUM(INDEX(ch_table[AAT],1):ch_table[[#This Row],[AAT]])</f>
        <v>2.0472222222222216</v>
      </c>
    </row>
    <row r="1232" spans="1:13" x14ac:dyDescent="0.25">
      <c r="A1232" s="2">
        <v>96</v>
      </c>
      <c r="B1232" s="44">
        <v>44571</v>
      </c>
      <c r="C1232" s="3">
        <v>0.6069444444444444</v>
      </c>
      <c r="D1232" s="7" t="s">
        <v>17</v>
      </c>
      <c r="E1232" s="8" t="s">
        <v>744</v>
      </c>
      <c r="G1232" s="3" cm="1">
        <f t="array" ref="G123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232" s="3" t="str">
        <f>IF(ch_table[[#This Row],[Subject 1]]&lt;&gt;"House rose", "",SUMIF(ch_table[Day], ch_table[[#This Row],[Day]], ch_table[Duration]))</f>
        <v/>
      </c>
      <c r="I1232" s="40">
        <f>SUM(INDEX(ch_table[Duration],1):ch_table[[#This Row],[Duration]])</f>
        <v>31.076388888888989</v>
      </c>
      <c r="J1232" s="3" cm="1">
        <f t="array" ref="J12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2" s="3" t="str" cm="1">
        <f t="array" ref="K12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2" s="3" t="str">
        <f>IF(ch_table[[#This Row],[Subject 1]]&lt;&gt;"House rose", "",SUMIF(ch_table[Day], ch_table[[#This Row],[Day]], ch_table[AAT]))</f>
        <v/>
      </c>
      <c r="M1232" s="38">
        <f>SUM(INDEX(ch_table[AAT],1):ch_table[[#This Row],[AAT]])</f>
        <v>2.0472222222222216</v>
      </c>
    </row>
    <row r="1233" spans="1:13" x14ac:dyDescent="0.25">
      <c r="A1233" s="2">
        <v>96</v>
      </c>
      <c r="B1233" s="44">
        <v>44571</v>
      </c>
      <c r="C1233" s="3">
        <v>0.60833333333333328</v>
      </c>
      <c r="D1233" s="7" t="s">
        <v>44</v>
      </c>
      <c r="E1233" s="8" t="s">
        <v>80</v>
      </c>
      <c r="G1233" s="3" cm="1">
        <f t="array" ref="G1233">IF(MIN(ROW(ch_table[[Day]:[AAT session total (cum.)]]))+ROWS(ch_table[[Day]:[AAT session total (cum.)]])-1=ROW(),"",IF(ch_table[[#This Row],[Subject 1]]="House rose","", IF(INDEX(ch_table[[#All],[Time]],ROW()+1)="","",(IF(INDEX(ch_table[[#All],[Time]],ROW()+1)&lt;ch_table[[#This Row],[Time]],INDEX(ch_table[[#All],[Time]],ROW()+1)+1,INDEX(ch_table[[#All],[Time]],ROW()+1))-ch_table[[#This Row],[Time]]))))</f>
        <v>3.125E-2</v>
      </c>
      <c r="H1233" s="3" t="str">
        <f>IF(ch_table[[#This Row],[Subject 1]]&lt;&gt;"House rose", "",SUMIF(ch_table[Day], ch_table[[#This Row],[Day]], ch_table[Duration]))</f>
        <v/>
      </c>
      <c r="I1233" s="40">
        <f>SUM(INDEX(ch_table[Duration],1):ch_table[[#This Row],[Duration]])</f>
        <v>31.107638888888989</v>
      </c>
      <c r="J1233" s="3" cm="1">
        <f t="array" ref="J12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3" s="3" t="str" cm="1">
        <f t="array" ref="K12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3" s="3" t="str">
        <f>IF(ch_table[[#This Row],[Subject 1]]&lt;&gt;"House rose", "",SUMIF(ch_table[Day], ch_table[[#This Row],[Day]], ch_table[AAT]))</f>
        <v/>
      </c>
      <c r="M1233" s="38">
        <f>SUM(INDEX(ch_table[AAT],1):ch_table[[#This Row],[AAT]])</f>
        <v>2.0472222222222216</v>
      </c>
    </row>
    <row r="1234" spans="1:13" x14ac:dyDescent="0.25">
      <c r="A1234" s="2">
        <v>96</v>
      </c>
      <c r="B1234" s="44">
        <v>44571</v>
      </c>
      <c r="C1234" s="3">
        <v>0.63958333333333328</v>
      </c>
      <c r="D1234" s="7" t="s">
        <v>53</v>
      </c>
      <c r="E1234" s="8" t="s">
        <v>80</v>
      </c>
      <c r="G1234" s="3" cm="1">
        <f t="array" ref="G1234">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1234" s="3" t="str">
        <f>IF(ch_table[[#This Row],[Subject 1]]&lt;&gt;"House rose", "",SUMIF(ch_table[Day], ch_table[[#This Row],[Day]], ch_table[Duration]))</f>
        <v/>
      </c>
      <c r="I1234" s="40">
        <f>SUM(INDEX(ch_table[Duration],1):ch_table[[#This Row],[Duration]])</f>
        <v>31.116666666666767</v>
      </c>
      <c r="J1234" s="3" cm="1">
        <f t="array" ref="J12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4" s="3" t="str" cm="1">
        <f t="array" ref="K12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4" s="3" t="str">
        <f>IF(ch_table[[#This Row],[Subject 1]]&lt;&gt;"House rose", "",SUMIF(ch_table[Day], ch_table[[#This Row],[Day]], ch_table[AAT]))</f>
        <v/>
      </c>
      <c r="M1234" s="38">
        <f>SUM(INDEX(ch_table[AAT],1):ch_table[[#This Row],[AAT]])</f>
        <v>2.0472222222222216</v>
      </c>
    </row>
    <row r="1235" spans="1:13" ht="45" x14ac:dyDescent="0.25">
      <c r="A1235" s="2">
        <v>96</v>
      </c>
      <c r="B1235" s="44">
        <v>44571</v>
      </c>
      <c r="C1235" s="3">
        <v>0.64861111111111114</v>
      </c>
      <c r="D1235" s="7" t="s">
        <v>29</v>
      </c>
      <c r="E1235" s="8" t="s">
        <v>745</v>
      </c>
      <c r="G1235" s="3" cm="1">
        <f t="array" ref="G1235">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1235" s="3" t="str">
        <f>IF(ch_table[[#This Row],[Subject 1]]&lt;&gt;"House rose", "",SUMIF(ch_table[Day], ch_table[[#This Row],[Day]], ch_table[Duration]))</f>
        <v/>
      </c>
      <c r="I1235" s="40">
        <f>SUM(INDEX(ch_table[Duration],1):ch_table[[#This Row],[Duration]])</f>
        <v>31.181944444444543</v>
      </c>
      <c r="J1235" s="3" cm="1">
        <f t="array" ref="J12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5" s="3" t="str" cm="1">
        <f t="array" ref="K12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5" s="3" t="str">
        <f>IF(ch_table[[#This Row],[Subject 1]]&lt;&gt;"House rose", "",SUMIF(ch_table[Day], ch_table[[#This Row],[Day]], ch_table[AAT]))</f>
        <v/>
      </c>
      <c r="M1235" s="38">
        <f>SUM(INDEX(ch_table[AAT],1):ch_table[[#This Row],[AAT]])</f>
        <v>2.0472222222222216</v>
      </c>
    </row>
    <row r="1236" spans="1:13" x14ac:dyDescent="0.25">
      <c r="A1236" s="2">
        <v>96</v>
      </c>
      <c r="B1236" s="44">
        <v>44571</v>
      </c>
      <c r="C1236" s="3">
        <v>0.71388888888888891</v>
      </c>
      <c r="D1236" s="7" t="s">
        <v>85</v>
      </c>
      <c r="E1236" s="8" t="s">
        <v>746</v>
      </c>
      <c r="F1236" s="8" t="s">
        <v>60</v>
      </c>
      <c r="G1236" s="3" cm="1">
        <f t="array" ref="G1236">IF(MIN(ROW(ch_table[[Day]:[AAT session total (cum.)]]))+ROWS(ch_table[[Day]:[AAT session total (cum.)]])-1=ROW(),"",IF(ch_table[[#This Row],[Subject 1]]="House rose","", IF(INDEX(ch_table[[#All],[Time]],ROW()+1)="","",(IF(INDEX(ch_table[[#All],[Time]],ROW()+1)&lt;ch_table[[#This Row],[Time]],INDEX(ch_table[[#All],[Time]],ROW()+1)+1,INDEX(ch_table[[#All],[Time]],ROW()+1))-ch_table[[#This Row],[Time]]))))</f>
        <v>9.8611111111111094E-2</v>
      </c>
      <c r="H1236" s="3" t="str">
        <f>IF(ch_table[[#This Row],[Subject 1]]&lt;&gt;"House rose", "",SUMIF(ch_table[Day], ch_table[[#This Row],[Day]], ch_table[Duration]))</f>
        <v/>
      </c>
      <c r="I1236" s="40">
        <f>SUM(INDEX(ch_table[Duration],1):ch_table[[#This Row],[Duration]])</f>
        <v>31.280555555555654</v>
      </c>
      <c r="J1236" s="3" cm="1">
        <f t="array" ref="J12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6" s="3" t="str" cm="1">
        <f t="array" ref="K12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6" s="3" t="str">
        <f>IF(ch_table[[#This Row],[Subject 1]]&lt;&gt;"House rose", "",SUMIF(ch_table[Day], ch_table[[#This Row],[Day]], ch_table[AAT]))</f>
        <v/>
      </c>
      <c r="M1236" s="38">
        <f>SUM(INDEX(ch_table[AAT],1):ch_table[[#This Row],[AAT]])</f>
        <v>2.0472222222222216</v>
      </c>
    </row>
    <row r="1237" spans="1:13" x14ac:dyDescent="0.25">
      <c r="A1237" s="2">
        <v>96</v>
      </c>
      <c r="B1237" s="44">
        <v>44571</v>
      </c>
      <c r="C1237" s="3">
        <v>0.8125</v>
      </c>
      <c r="D1237" s="7" t="s">
        <v>259</v>
      </c>
      <c r="E1237" s="8" t="s">
        <v>747</v>
      </c>
      <c r="F1237" s="8" t="s">
        <v>60</v>
      </c>
      <c r="G1237" s="3" cm="1">
        <f t="array" ref="G1237">IF(MIN(ROW(ch_table[[Day]:[AAT session total (cum.)]]))+ROWS(ch_table[[Day]:[AAT session total (cum.)]])-1=ROW(),"",IF(ch_table[[#This Row],[Subject 1]]="House rose","", IF(INDEX(ch_table[[#All],[Time]],ROW()+1)="","",(IF(INDEX(ch_table[[#All],[Time]],ROW()+1)&lt;ch_table[[#This Row],[Time]],INDEX(ch_table[[#All],[Time]],ROW()+1)+1,INDEX(ch_table[[#All],[Time]],ROW()+1))-ch_table[[#This Row],[Time]]))))</f>
        <v>3.125E-2</v>
      </c>
      <c r="H1237" s="3" t="str">
        <f>IF(ch_table[[#This Row],[Subject 1]]&lt;&gt;"House rose", "",SUMIF(ch_table[Day], ch_table[[#This Row],[Day]], ch_table[Duration]))</f>
        <v/>
      </c>
      <c r="I1237" s="40">
        <f>SUM(INDEX(ch_table[Duration],1):ch_table[[#This Row],[Duration]])</f>
        <v>31.311805555555654</v>
      </c>
      <c r="J1237" s="3" cm="1">
        <f t="array" ref="J12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7" s="3" t="str" cm="1">
        <f t="array" ref="K12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37" s="3" t="str">
        <f>IF(ch_table[[#This Row],[Subject 1]]&lt;&gt;"House rose", "",SUMIF(ch_table[Day], ch_table[[#This Row],[Day]], ch_table[AAT]))</f>
        <v/>
      </c>
      <c r="M1237" s="38">
        <f>SUM(INDEX(ch_table[AAT],1):ch_table[[#This Row],[AAT]])</f>
        <v>2.0472222222222216</v>
      </c>
    </row>
    <row r="1238" spans="1:13" x14ac:dyDescent="0.25">
      <c r="A1238" s="2">
        <v>96</v>
      </c>
      <c r="B1238" s="44">
        <v>44571</v>
      </c>
      <c r="C1238" s="3">
        <v>0.84375</v>
      </c>
      <c r="D1238" s="7" t="s">
        <v>125</v>
      </c>
      <c r="E1238" s="8" t="s">
        <v>748</v>
      </c>
      <c r="G1238" s="3" cm="1">
        <f t="array" ref="G1238">IF(MIN(ROW(ch_table[[Day]:[AAT session total (cum.)]]))+ROWS(ch_table[[Day]:[AAT session total (cum.)]])-1=ROW(),"",IF(ch_table[[#This Row],[Subject 1]]="House rose","", IF(INDEX(ch_table[[#All],[Time]],ROW()+1)="","",(IF(INDEX(ch_table[[#All],[Time]],ROW()+1)&lt;ch_table[[#This Row],[Time]],INDEX(ch_table[[#All],[Time]],ROW()+1)+1,INDEX(ch_table[[#All],[Time]],ROW()+1))-ch_table[[#This Row],[Time]]))))</f>
        <v>8.333333333333337E-2</v>
      </c>
      <c r="H1238" s="3" t="str">
        <f>IF(ch_table[[#This Row],[Subject 1]]&lt;&gt;"House rose", "",SUMIF(ch_table[Day], ch_table[[#This Row],[Day]], ch_table[Duration]))</f>
        <v/>
      </c>
      <c r="I1238" s="40">
        <f>SUM(INDEX(ch_table[Duration],1):ch_table[[#This Row],[Duration]])</f>
        <v>31.395138888888987</v>
      </c>
      <c r="J1238" s="3" cm="1">
        <f t="array" ref="J12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8" s="3" cm="1">
        <f t="array" ref="K12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1238" s="3" t="str">
        <f>IF(ch_table[[#This Row],[Subject 1]]&lt;&gt;"House rose", "",SUMIF(ch_table[Day], ch_table[[#This Row],[Day]], ch_table[AAT]))</f>
        <v/>
      </c>
      <c r="M1238" s="38">
        <f>SUM(INDEX(ch_table[AAT],1):ch_table[[#This Row],[AAT]])</f>
        <v>2.0576388888888886</v>
      </c>
    </row>
    <row r="1239" spans="1:13" ht="30" x14ac:dyDescent="0.25">
      <c r="A1239" s="2">
        <v>96</v>
      </c>
      <c r="B1239" s="44">
        <v>44571</v>
      </c>
      <c r="C1239" s="3">
        <v>0.92708333333333337</v>
      </c>
      <c r="D1239" s="7" t="s">
        <v>21</v>
      </c>
      <c r="E1239" s="8" t="s">
        <v>749</v>
      </c>
      <c r="G1239" s="3" cm="1">
        <f t="array" ref="G1239">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239" s="3" t="str">
        <f>IF(ch_table[[#This Row],[Subject 1]]&lt;&gt;"House rose", "",SUMIF(ch_table[Day], ch_table[[#This Row],[Day]], ch_table[Duration]))</f>
        <v/>
      </c>
      <c r="I1239" s="40">
        <f>SUM(INDEX(ch_table[Duration],1):ch_table[[#This Row],[Duration]])</f>
        <v>31.406944444444541</v>
      </c>
      <c r="J1239" s="3" cm="1">
        <f t="array" ref="J12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39" s="3" cm="1">
        <f t="array" ref="K12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1.1805555555555625E-2</v>
      </c>
      <c r="L1239" s="3" t="str">
        <f>IF(ch_table[[#This Row],[Subject 1]]&lt;&gt;"House rose", "",SUMIF(ch_table[Day], ch_table[[#This Row],[Day]], ch_table[AAT]))</f>
        <v/>
      </c>
      <c r="M1239" s="38">
        <f>SUM(INDEX(ch_table[AAT],1):ch_table[[#This Row],[AAT]])</f>
        <v>2.0694444444444442</v>
      </c>
    </row>
    <row r="1240" spans="1:13" x14ac:dyDescent="0.25">
      <c r="A1240" s="2">
        <v>96</v>
      </c>
      <c r="B1240" s="44">
        <v>44571</v>
      </c>
      <c r="C1240" s="3">
        <v>0.93888888888888899</v>
      </c>
      <c r="D1240" s="7" t="s">
        <v>23</v>
      </c>
      <c r="G1240" s="3" t="str" cm="1">
        <f t="array" ref="G1240">IF(MIN(ROW(ch_table[[Day]:[AAT session total (cum.)]]))+ROWS(ch_table[[Day]:[AAT session total (cum.)]])-1=ROW(),"",IF(ch_table[[#This Row],[Subject 1]]="House rose","", IF(INDEX(ch_table[[#All],[Time]],ROW()+1)="","",(IF(INDEX(ch_table[[#All],[Time]],ROW()+1)&lt;ch_table[[#This Row],[Time]],INDEX(ch_table[[#All],[Time]],ROW()+1)+1,INDEX(ch_table[[#All],[Time]],ROW()+1))-ch_table[[#This Row],[Time]]))))</f>
        <v/>
      </c>
      <c r="H1240" s="3">
        <f>IF(ch_table[[#This Row],[Subject 1]]&lt;&gt;"House rose", "",SUMIF(ch_table[Day], ch_table[[#This Row],[Day]], ch_table[Duration]))</f>
        <v>0.33472222222222237</v>
      </c>
      <c r="I1240" s="40">
        <f>SUM(INDEX(ch_table[Duration],1):ch_table[[#This Row],[Duration]])</f>
        <v>31.406944444444541</v>
      </c>
      <c r="J1240" s="3" cm="1">
        <f t="array" ref="J12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40" s="3" t="str" cm="1">
        <f t="array" ref="K12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0" s="3">
        <f>IF(ch_table[[#This Row],[Subject 1]]&lt;&gt;"House rose", "",SUMIF(ch_table[Day], ch_table[[#This Row],[Day]], ch_table[AAT]))</f>
        <v>2.2222222222222365E-2</v>
      </c>
      <c r="M1240" s="38">
        <f>SUM(INDEX(ch_table[AAT],1):ch_table[[#This Row],[AAT]])</f>
        <v>2.0694444444444442</v>
      </c>
    </row>
    <row r="1241" spans="1:13" x14ac:dyDescent="0.25">
      <c r="A1241" s="2">
        <v>97</v>
      </c>
      <c r="B1241" s="44">
        <v>44572</v>
      </c>
      <c r="C1241" s="3">
        <v>0.47916666666666669</v>
      </c>
      <c r="D1241" s="7" t="s">
        <v>24</v>
      </c>
      <c r="G1241" s="3" cm="1">
        <f t="array" ref="G1241">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241" s="3" t="str">
        <f>IF(ch_table[[#This Row],[Subject 1]]&lt;&gt;"House rose", "",SUMIF(ch_table[Day], ch_table[[#This Row],[Day]], ch_table[Duration]))</f>
        <v/>
      </c>
      <c r="I1241" s="40">
        <f>SUM(INDEX(ch_table[Duration],1):ch_table[[#This Row],[Duration]])</f>
        <v>31.409027777777876</v>
      </c>
      <c r="J1241" s="3" cm="1">
        <f t="array" ref="J12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1" s="3" t="str" cm="1">
        <f t="array" ref="K12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1" s="3" t="str">
        <f>IF(ch_table[[#This Row],[Subject 1]]&lt;&gt;"House rose", "",SUMIF(ch_table[Day], ch_table[[#This Row],[Day]], ch_table[AAT]))</f>
        <v/>
      </c>
      <c r="M1241" s="38">
        <f>SUM(INDEX(ch_table[AAT],1):ch_table[[#This Row],[AAT]])</f>
        <v>2.0694444444444442</v>
      </c>
    </row>
    <row r="1242" spans="1:13" x14ac:dyDescent="0.25">
      <c r="A1242" s="2">
        <v>97</v>
      </c>
      <c r="B1242" s="44">
        <v>44572</v>
      </c>
      <c r="C1242" s="3">
        <v>0.48125000000000001</v>
      </c>
      <c r="D1242" s="7" t="s">
        <v>44</v>
      </c>
      <c r="E1242" s="8" t="s">
        <v>89</v>
      </c>
      <c r="G1242" s="3" cm="1">
        <f t="array" ref="G1242">IF(MIN(ROW(ch_table[[Day]:[AAT session total (cum.)]]))+ROWS(ch_table[[Day]:[AAT session total (cum.)]])-1=ROW(),"",IF(ch_table[[#This Row],[Subject 1]]="House rose","", IF(INDEX(ch_table[[#All],[Time]],ROW()+1)="","",(IF(INDEX(ch_table[[#All],[Time]],ROW()+1)&lt;ch_table[[#This Row],[Time]],INDEX(ch_table[[#All],[Time]],ROW()+1)+1,INDEX(ch_table[[#All],[Time]],ROW()+1))-ch_table[[#This Row],[Time]]))))</f>
        <v>2.9861111111111172E-2</v>
      </c>
      <c r="H1242" s="3" t="str">
        <f>IF(ch_table[[#This Row],[Subject 1]]&lt;&gt;"House rose", "",SUMIF(ch_table[Day], ch_table[[#This Row],[Day]], ch_table[Duration]))</f>
        <v/>
      </c>
      <c r="I1242" s="40">
        <f>SUM(INDEX(ch_table[Duration],1):ch_table[[#This Row],[Duration]])</f>
        <v>31.438888888888986</v>
      </c>
      <c r="J1242" s="3" cm="1">
        <f t="array" ref="J12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2" s="3" t="str" cm="1">
        <f t="array" ref="K12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2" s="3" t="str">
        <f>IF(ch_table[[#This Row],[Subject 1]]&lt;&gt;"House rose", "",SUMIF(ch_table[Day], ch_table[[#This Row],[Day]], ch_table[AAT]))</f>
        <v/>
      </c>
      <c r="M1242" s="38">
        <f>SUM(INDEX(ch_table[AAT],1):ch_table[[#This Row],[AAT]])</f>
        <v>2.0694444444444442</v>
      </c>
    </row>
    <row r="1243" spans="1:13" x14ac:dyDescent="0.25">
      <c r="A1243" s="2">
        <v>97</v>
      </c>
      <c r="B1243" s="44">
        <v>44572</v>
      </c>
      <c r="C1243" s="3">
        <v>0.51111111111111118</v>
      </c>
      <c r="D1243" s="7" t="s">
        <v>53</v>
      </c>
      <c r="E1243" s="8" t="s">
        <v>89</v>
      </c>
      <c r="G1243" s="3" cm="1">
        <f t="array" ref="G1243">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243" s="3" t="str">
        <f>IF(ch_table[[#This Row],[Subject 1]]&lt;&gt;"House rose", "",SUMIF(ch_table[Day], ch_table[[#This Row],[Day]], ch_table[Duration]))</f>
        <v/>
      </c>
      <c r="I1243" s="40">
        <f>SUM(INDEX(ch_table[Duration],1):ch_table[[#This Row],[Duration]])</f>
        <v>31.450000000000095</v>
      </c>
      <c r="J1243" s="3" cm="1">
        <f t="array" ref="J12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3" s="3" t="str" cm="1">
        <f t="array" ref="K12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3" s="3" t="str">
        <f>IF(ch_table[[#This Row],[Subject 1]]&lt;&gt;"House rose", "",SUMIF(ch_table[Day], ch_table[[#This Row],[Day]], ch_table[AAT]))</f>
        <v/>
      </c>
      <c r="M1243" s="38">
        <f>SUM(INDEX(ch_table[AAT],1):ch_table[[#This Row],[AAT]])</f>
        <v>2.0694444444444442</v>
      </c>
    </row>
    <row r="1244" spans="1:13" ht="30" x14ac:dyDescent="0.25">
      <c r="A1244" s="2">
        <v>97</v>
      </c>
      <c r="B1244" s="44">
        <v>44572</v>
      </c>
      <c r="C1244" s="3">
        <v>0.52222222222222225</v>
      </c>
      <c r="D1244" s="7" t="s">
        <v>27</v>
      </c>
      <c r="E1244" s="8" t="s">
        <v>750</v>
      </c>
      <c r="G1244" s="3" cm="1">
        <f t="array" ref="G1244">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1244" s="3" t="str">
        <f>IF(ch_table[[#This Row],[Subject 1]]&lt;&gt;"House rose", "",SUMIF(ch_table[Day], ch_table[[#This Row],[Day]], ch_table[Duration]))</f>
        <v/>
      </c>
      <c r="I1244" s="40">
        <f>SUM(INDEX(ch_table[Duration],1):ch_table[[#This Row],[Duration]])</f>
        <v>31.505555555555652</v>
      </c>
      <c r="J1244" s="3" cm="1">
        <f t="array" ref="J12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4" s="3" t="str" cm="1">
        <f t="array" ref="K12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4" s="3" t="str">
        <f>IF(ch_table[[#This Row],[Subject 1]]&lt;&gt;"House rose", "",SUMIF(ch_table[Day], ch_table[[#This Row],[Day]], ch_table[AAT]))</f>
        <v/>
      </c>
      <c r="M1244" s="38">
        <f>SUM(INDEX(ch_table[AAT],1):ch_table[[#This Row],[AAT]])</f>
        <v>2.0694444444444442</v>
      </c>
    </row>
    <row r="1245" spans="1:13" ht="30" x14ac:dyDescent="0.25">
      <c r="A1245" s="2">
        <v>97</v>
      </c>
      <c r="B1245" s="44">
        <v>44572</v>
      </c>
      <c r="C1245" s="3">
        <v>0.57777777777777783</v>
      </c>
      <c r="D1245" s="7" t="s">
        <v>230</v>
      </c>
      <c r="E1245" s="8" t="s">
        <v>751</v>
      </c>
      <c r="G1245" s="3" cm="1">
        <f t="array" ref="G124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245" s="3" t="str">
        <f>IF(ch_table[[#This Row],[Subject 1]]&lt;&gt;"House rose", "",SUMIF(ch_table[Day], ch_table[[#This Row],[Day]], ch_table[Duration]))</f>
        <v/>
      </c>
      <c r="I1245" s="40">
        <f>SUM(INDEX(ch_table[Duration],1):ch_table[[#This Row],[Duration]])</f>
        <v>31.513888888888985</v>
      </c>
      <c r="J1245" s="3" cm="1">
        <f t="array" ref="J12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5" s="3" t="str" cm="1">
        <f t="array" ref="K12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5" s="3" t="str">
        <f>IF(ch_table[[#This Row],[Subject 1]]&lt;&gt;"House rose", "",SUMIF(ch_table[Day], ch_table[[#This Row],[Day]], ch_table[AAT]))</f>
        <v/>
      </c>
      <c r="M1245" s="38">
        <f>SUM(INDEX(ch_table[AAT],1):ch_table[[#This Row],[AAT]])</f>
        <v>2.0694444444444442</v>
      </c>
    </row>
    <row r="1246" spans="1:13" x14ac:dyDescent="0.25">
      <c r="A1246" s="2">
        <v>97</v>
      </c>
      <c r="B1246" s="44">
        <v>44572</v>
      </c>
      <c r="C1246" s="3">
        <v>0.58611111111111114</v>
      </c>
      <c r="D1246" s="7" t="s">
        <v>423</v>
      </c>
      <c r="E1246" s="8" t="s">
        <v>752</v>
      </c>
      <c r="F1246" s="8" t="s">
        <v>60</v>
      </c>
      <c r="G1246" s="3" cm="1">
        <f t="array" ref="G1246">IF(MIN(ROW(ch_table[[Day]:[AAT session total (cum.)]]))+ROWS(ch_table[[Day]:[AAT session total (cum.)]])-1=ROW(),"",IF(ch_table[[#This Row],[Subject 1]]="House rose","", IF(INDEX(ch_table[[#All],[Time]],ROW()+1)="","",(IF(INDEX(ch_table[[#All],[Time]],ROW()+1)&lt;ch_table[[#This Row],[Time]],INDEX(ch_table[[#All],[Time]],ROW()+1)+1,INDEX(ch_table[[#All],[Time]],ROW()+1))-ch_table[[#This Row],[Time]]))))</f>
        <v>0.12083333333333324</v>
      </c>
      <c r="H1246" s="3" t="str">
        <f>IF(ch_table[[#This Row],[Subject 1]]&lt;&gt;"House rose", "",SUMIF(ch_table[Day], ch_table[[#This Row],[Day]], ch_table[Duration]))</f>
        <v/>
      </c>
      <c r="I1246" s="40">
        <f>SUM(INDEX(ch_table[Duration],1):ch_table[[#This Row],[Duration]])</f>
        <v>31.634722222222319</v>
      </c>
      <c r="J1246" s="3" cm="1">
        <f t="array" ref="J12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6" s="3" t="str" cm="1">
        <f t="array" ref="K12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6" s="3" t="str">
        <f>IF(ch_table[[#This Row],[Subject 1]]&lt;&gt;"House rose", "",SUMIF(ch_table[Day], ch_table[[#This Row],[Day]], ch_table[AAT]))</f>
        <v/>
      </c>
      <c r="M1246" s="38">
        <f>SUM(INDEX(ch_table[AAT],1):ch_table[[#This Row],[AAT]])</f>
        <v>2.0694444444444442</v>
      </c>
    </row>
    <row r="1247" spans="1:13" x14ac:dyDescent="0.25">
      <c r="A1247" s="2">
        <v>97</v>
      </c>
      <c r="B1247" s="44">
        <v>44572</v>
      </c>
      <c r="C1247" s="3">
        <v>0.70694444444444438</v>
      </c>
      <c r="D1247" s="7" t="s">
        <v>423</v>
      </c>
      <c r="E1247" s="8" t="s">
        <v>753</v>
      </c>
      <c r="F1247" s="8" t="s">
        <v>60</v>
      </c>
      <c r="G1247" s="3" cm="1">
        <f t="array" ref="G1247">IF(MIN(ROW(ch_table[[Day]:[AAT session total (cum.)]]))+ROWS(ch_table[[Day]:[AAT session total (cum.)]])-1=ROW(),"",IF(ch_table[[#This Row],[Subject 1]]="House rose","", IF(INDEX(ch_table[[#All],[Time]],ROW()+1)="","",(IF(INDEX(ch_table[[#All],[Time]],ROW()+1)&lt;ch_table[[#This Row],[Time]],INDEX(ch_table[[#All],[Time]],ROW()+1)+1,INDEX(ch_table[[#All],[Time]],ROW()+1))-ch_table[[#This Row],[Time]]))))</f>
        <v>9.3055555555555558E-2</v>
      </c>
      <c r="H1247" s="3" t="str">
        <f>IF(ch_table[[#This Row],[Subject 1]]&lt;&gt;"House rose", "",SUMIF(ch_table[Day], ch_table[[#This Row],[Day]], ch_table[Duration]))</f>
        <v/>
      </c>
      <c r="I1247" s="40">
        <f>SUM(INDEX(ch_table[Duration],1):ch_table[[#This Row],[Duration]])</f>
        <v>31.727777777777874</v>
      </c>
      <c r="J1247" s="3" cm="1">
        <f t="array" ref="J12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7" s="3" cm="1">
        <f t="array" ref="K12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8.3333333333333037E-3</v>
      </c>
      <c r="L1247" s="3" t="str">
        <f>IF(ch_table[[#This Row],[Subject 1]]&lt;&gt;"House rose", "",SUMIF(ch_table[Day], ch_table[[#This Row],[Day]], ch_table[AAT]))</f>
        <v/>
      </c>
      <c r="M1247" s="38">
        <f>SUM(INDEX(ch_table[AAT],1):ch_table[[#This Row],[AAT]])</f>
        <v>2.0777777777777775</v>
      </c>
    </row>
    <row r="1248" spans="1:13" x14ac:dyDescent="0.25">
      <c r="A1248" s="2">
        <v>97</v>
      </c>
      <c r="B1248" s="44">
        <v>44572</v>
      </c>
      <c r="C1248" s="3">
        <v>0.79999999999999993</v>
      </c>
      <c r="D1248" s="7" t="s">
        <v>21</v>
      </c>
      <c r="E1248" s="8" t="s">
        <v>754</v>
      </c>
      <c r="G1248" s="3" cm="1">
        <f t="array" ref="G1248">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248" s="3" t="str">
        <f>IF(ch_table[[#This Row],[Subject 1]]&lt;&gt;"House rose", "",SUMIF(ch_table[Day], ch_table[[#This Row],[Day]], ch_table[Duration]))</f>
        <v/>
      </c>
      <c r="I1248" s="40">
        <f>SUM(INDEX(ch_table[Duration],1):ch_table[[#This Row],[Duration]])</f>
        <v>31.747916666666761</v>
      </c>
      <c r="J1248" s="3" cm="1">
        <f t="array" ref="J12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8" s="3" cm="1">
        <f t="array" ref="K12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248" s="3" t="str">
        <f>IF(ch_table[[#This Row],[Subject 1]]&lt;&gt;"House rose", "",SUMIF(ch_table[Day], ch_table[[#This Row],[Day]], ch_table[AAT]))</f>
        <v/>
      </c>
      <c r="M1248" s="38">
        <f>SUM(INDEX(ch_table[AAT],1):ch_table[[#This Row],[AAT]])</f>
        <v>2.0979166666666664</v>
      </c>
    </row>
    <row r="1249" spans="1:13" x14ac:dyDescent="0.25">
      <c r="A1249" s="2">
        <v>97</v>
      </c>
      <c r="B1249" s="44">
        <v>44572</v>
      </c>
      <c r="C1249" s="3">
        <v>0.82013888888888886</v>
      </c>
      <c r="D1249" s="7" t="s">
        <v>23</v>
      </c>
      <c r="G1249" s="3" t="str" cm="1">
        <f t="array" ref="G1249">IF(MIN(ROW(ch_table[[Day]:[AAT session total (cum.)]]))+ROWS(ch_table[[Day]:[AAT session total (cum.)]])-1=ROW(),"",IF(ch_table[[#This Row],[Subject 1]]="House rose","", IF(INDEX(ch_table[[#All],[Time]],ROW()+1)="","",(IF(INDEX(ch_table[[#All],[Time]],ROW()+1)&lt;ch_table[[#This Row],[Time]],INDEX(ch_table[[#All],[Time]],ROW()+1)+1,INDEX(ch_table[[#All],[Time]],ROW()+1))-ch_table[[#This Row],[Time]]))))</f>
        <v/>
      </c>
      <c r="H1249" s="3">
        <f>IF(ch_table[[#This Row],[Subject 1]]&lt;&gt;"House rose", "",SUMIF(ch_table[Day], ch_table[[#This Row],[Day]], ch_table[Duration]))</f>
        <v>0.34097222222222218</v>
      </c>
      <c r="I1249" s="40">
        <f>SUM(INDEX(ch_table[Duration],1):ch_table[[#This Row],[Duration]])</f>
        <v>31.747916666666761</v>
      </c>
      <c r="J1249" s="3" cm="1">
        <f t="array" ref="J12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49" s="3" t="str" cm="1">
        <f t="array" ref="K12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49" s="3">
        <f>IF(ch_table[[#This Row],[Subject 1]]&lt;&gt;"House rose", "",SUMIF(ch_table[Day], ch_table[[#This Row],[Day]], ch_table[AAT]))</f>
        <v>2.8472222222222232E-2</v>
      </c>
      <c r="M1249" s="38">
        <f>SUM(INDEX(ch_table[AAT],1):ch_table[[#This Row],[AAT]])</f>
        <v>2.0979166666666664</v>
      </c>
    </row>
    <row r="1250" spans="1:13" x14ac:dyDescent="0.25">
      <c r="A1250" s="2">
        <v>98</v>
      </c>
      <c r="B1250" s="44">
        <v>44573</v>
      </c>
      <c r="C1250" s="3">
        <v>0.47916666666666669</v>
      </c>
      <c r="D1250" s="7" t="s">
        <v>24</v>
      </c>
      <c r="G1250" s="3" cm="1">
        <f t="array" ref="G125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250" s="3" t="str">
        <f>IF(ch_table[[#This Row],[Subject 1]]&lt;&gt;"House rose", "",SUMIF(ch_table[Day], ch_table[[#This Row],[Day]], ch_table[Duration]))</f>
        <v/>
      </c>
      <c r="I1250" s="40">
        <f>SUM(INDEX(ch_table[Duration],1):ch_table[[#This Row],[Duration]])</f>
        <v>31.750000000000096</v>
      </c>
      <c r="J1250" s="3" cm="1">
        <f t="array" ref="J12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0" s="3" t="str" cm="1">
        <f t="array" ref="K12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0" s="3" t="str">
        <f>IF(ch_table[[#This Row],[Subject 1]]&lt;&gt;"House rose", "",SUMIF(ch_table[Day], ch_table[[#This Row],[Day]], ch_table[AAT]))</f>
        <v/>
      </c>
      <c r="M1250" s="38">
        <f>SUM(INDEX(ch_table[AAT],1):ch_table[[#This Row],[AAT]])</f>
        <v>2.0979166666666664</v>
      </c>
    </row>
    <row r="1251" spans="1:13" x14ac:dyDescent="0.25">
      <c r="A1251" s="2">
        <v>98</v>
      </c>
      <c r="B1251" s="44">
        <v>44573</v>
      </c>
      <c r="C1251" s="3">
        <v>0.48125000000000001</v>
      </c>
      <c r="D1251" s="7" t="s">
        <v>44</v>
      </c>
      <c r="E1251" s="8" t="s">
        <v>96</v>
      </c>
      <c r="G1251" s="3" cm="1">
        <f t="array" ref="G125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251" s="3" t="str">
        <f>IF(ch_table[[#This Row],[Subject 1]]&lt;&gt;"House rose", "",SUMIF(ch_table[Day], ch_table[[#This Row],[Day]], ch_table[Duration]))</f>
        <v/>
      </c>
      <c r="I1251" s="40">
        <f>SUM(INDEX(ch_table[Duration],1):ch_table[[#This Row],[Duration]])</f>
        <v>31.763888888888985</v>
      </c>
      <c r="J1251" s="3" cm="1">
        <f t="array" ref="J12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1" s="3" t="str" cm="1">
        <f t="array" ref="K12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1" s="3" t="str">
        <f>IF(ch_table[[#This Row],[Subject 1]]&lt;&gt;"House rose", "",SUMIF(ch_table[Day], ch_table[[#This Row],[Day]], ch_table[AAT]))</f>
        <v/>
      </c>
      <c r="M1251" s="38">
        <f>SUM(INDEX(ch_table[AAT],1):ch_table[[#This Row],[AAT]])</f>
        <v>2.0979166666666664</v>
      </c>
    </row>
    <row r="1252" spans="1:13" x14ac:dyDescent="0.25">
      <c r="A1252" s="2">
        <v>98</v>
      </c>
      <c r="B1252" s="44">
        <v>44573</v>
      </c>
      <c r="C1252" s="3">
        <v>0.49513888888888885</v>
      </c>
      <c r="D1252" s="7" t="s">
        <v>53</v>
      </c>
      <c r="E1252" s="8" t="s">
        <v>96</v>
      </c>
      <c r="G1252" s="3" cm="1">
        <f t="array" ref="G125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252" s="3" t="str">
        <f>IF(ch_table[[#This Row],[Subject 1]]&lt;&gt;"House rose", "",SUMIF(ch_table[Day], ch_table[[#This Row],[Day]], ch_table[Duration]))</f>
        <v/>
      </c>
      <c r="I1252" s="40">
        <f>SUM(INDEX(ch_table[Duration],1):ch_table[[#This Row],[Duration]])</f>
        <v>31.768055555555652</v>
      </c>
      <c r="J1252" s="3" cm="1">
        <f t="array" ref="J12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2" s="3" t="str" cm="1">
        <f t="array" ref="K12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2" s="3" t="str">
        <f>IF(ch_table[[#This Row],[Subject 1]]&lt;&gt;"House rose", "",SUMIF(ch_table[Day], ch_table[[#This Row],[Day]], ch_table[AAT]))</f>
        <v/>
      </c>
      <c r="M1252" s="38">
        <f>SUM(INDEX(ch_table[AAT],1):ch_table[[#This Row],[AAT]])</f>
        <v>2.0979166666666664</v>
      </c>
    </row>
    <row r="1253" spans="1:13" x14ac:dyDescent="0.25">
      <c r="A1253" s="2">
        <v>98</v>
      </c>
      <c r="B1253" s="44">
        <v>44573</v>
      </c>
      <c r="C1253" s="3">
        <v>0.4993055555555555</v>
      </c>
      <c r="D1253" s="7" t="s">
        <v>44</v>
      </c>
      <c r="E1253" s="8" t="s">
        <v>448</v>
      </c>
      <c r="G1253" s="3" cm="1">
        <f t="array" ref="G1253">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1253" s="3" t="str">
        <f>IF(ch_table[[#This Row],[Subject 1]]&lt;&gt;"House rose", "",SUMIF(ch_table[Day], ch_table[[#This Row],[Day]], ch_table[Duration]))</f>
        <v/>
      </c>
      <c r="I1253" s="40">
        <f>SUM(INDEX(ch_table[Duration],1):ch_table[[#This Row],[Duration]])</f>
        <v>31.798611111111207</v>
      </c>
      <c r="J1253" s="3" cm="1">
        <f t="array" ref="J12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3" s="3" t="str" cm="1">
        <f t="array" ref="K12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3" s="3" t="str">
        <f>IF(ch_table[[#This Row],[Subject 1]]&lt;&gt;"House rose", "",SUMIF(ch_table[Day], ch_table[[#This Row],[Day]], ch_table[AAT]))</f>
        <v/>
      </c>
      <c r="M1253" s="38">
        <f>SUM(INDEX(ch_table[AAT],1):ch_table[[#This Row],[AAT]])</f>
        <v>2.0979166666666664</v>
      </c>
    </row>
    <row r="1254" spans="1:13" ht="45" x14ac:dyDescent="0.25">
      <c r="A1254" s="2">
        <v>98</v>
      </c>
      <c r="B1254" s="44">
        <v>44573</v>
      </c>
      <c r="C1254" s="3">
        <v>0.52986111111111112</v>
      </c>
      <c r="D1254" s="7" t="s">
        <v>27</v>
      </c>
      <c r="E1254" s="8" t="s">
        <v>755</v>
      </c>
      <c r="G1254" s="3" cm="1">
        <f t="array" ref="G1254">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254" s="3" t="str">
        <f>IF(ch_table[[#This Row],[Subject 1]]&lt;&gt;"House rose", "",SUMIF(ch_table[Day], ch_table[[#This Row],[Day]], ch_table[Duration]))</f>
        <v/>
      </c>
      <c r="I1254" s="40">
        <f>SUM(INDEX(ch_table[Duration],1):ch_table[[#This Row],[Duration]])</f>
        <v>31.83680555555565</v>
      </c>
      <c r="J1254" s="3" cm="1">
        <f t="array" ref="J12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4" s="3" t="str" cm="1">
        <f t="array" ref="K12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4" s="3" t="str">
        <f>IF(ch_table[[#This Row],[Subject 1]]&lt;&gt;"House rose", "",SUMIF(ch_table[Day], ch_table[[#This Row],[Day]], ch_table[AAT]))</f>
        <v/>
      </c>
      <c r="M1254" s="38">
        <f>SUM(INDEX(ch_table[AAT],1):ch_table[[#This Row],[AAT]])</f>
        <v>2.0979166666666664</v>
      </c>
    </row>
    <row r="1255" spans="1:13" ht="60" x14ac:dyDescent="0.25">
      <c r="A1255" s="2">
        <v>98</v>
      </c>
      <c r="B1255" s="44">
        <v>44573</v>
      </c>
      <c r="C1255" s="3">
        <v>0.56805555555555554</v>
      </c>
      <c r="D1255" s="7" t="s">
        <v>27</v>
      </c>
      <c r="E1255" s="8" t="s">
        <v>756</v>
      </c>
      <c r="G1255" s="3" cm="1">
        <f t="array" ref="G1255">IF(MIN(ROW(ch_table[[Day]:[AAT session total (cum.)]]))+ROWS(ch_table[[Day]:[AAT session total (cum.)]])-1=ROW(),"",IF(ch_table[[#This Row],[Subject 1]]="House rose","", IF(INDEX(ch_table[[#All],[Time]],ROW()+1)="","",(IF(INDEX(ch_table[[#All],[Time]],ROW()+1)&lt;ch_table[[#This Row],[Time]],INDEX(ch_table[[#All],[Time]],ROW()+1)+1,INDEX(ch_table[[#All],[Time]],ROW()+1))-ch_table[[#This Row],[Time]]))))</f>
        <v>3.8194444444444531E-2</v>
      </c>
      <c r="H1255" s="3" t="str">
        <f>IF(ch_table[[#This Row],[Subject 1]]&lt;&gt;"House rose", "",SUMIF(ch_table[Day], ch_table[[#This Row],[Day]], ch_table[Duration]))</f>
        <v/>
      </c>
      <c r="I1255" s="40">
        <f>SUM(INDEX(ch_table[Duration],1):ch_table[[#This Row],[Duration]])</f>
        <v>31.875000000000092</v>
      </c>
      <c r="J1255" s="3" cm="1">
        <f t="array" ref="J12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5" s="3" t="str" cm="1">
        <f t="array" ref="K12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5" s="3" t="str">
        <f>IF(ch_table[[#This Row],[Subject 1]]&lt;&gt;"House rose", "",SUMIF(ch_table[Day], ch_table[[#This Row],[Day]], ch_table[AAT]))</f>
        <v/>
      </c>
      <c r="M1255" s="38">
        <f>SUM(INDEX(ch_table[AAT],1):ch_table[[#This Row],[AAT]])</f>
        <v>2.0979166666666664</v>
      </c>
    </row>
    <row r="1256" spans="1:13" x14ac:dyDescent="0.25">
      <c r="A1256" s="2">
        <v>98</v>
      </c>
      <c r="B1256" s="44">
        <v>44573</v>
      </c>
      <c r="C1256" s="3">
        <v>0.60625000000000007</v>
      </c>
      <c r="D1256" s="7" t="s">
        <v>230</v>
      </c>
      <c r="E1256" s="8" t="s">
        <v>757</v>
      </c>
      <c r="G1256" s="3" cm="1">
        <f t="array" ref="G1256">IF(MIN(ROW(ch_table[[Day]:[AAT session total (cum.)]]))+ROWS(ch_table[[Day]:[AAT session total (cum.)]])-1=ROW(),"",IF(ch_table[[#This Row],[Subject 1]]="House rose","", IF(INDEX(ch_table[[#All],[Time]],ROW()+1)="","",(IF(INDEX(ch_table[[#All],[Time]],ROW()+1)&lt;ch_table[[#This Row],[Time]],INDEX(ch_table[[#All],[Time]],ROW()+1)+1,INDEX(ch_table[[#All],[Time]],ROW()+1))-ch_table[[#This Row],[Time]]))))</f>
        <v>7.6388888888887507E-3</v>
      </c>
      <c r="H1256" s="3" t="str">
        <f>IF(ch_table[[#This Row],[Subject 1]]&lt;&gt;"House rose", "",SUMIF(ch_table[Day], ch_table[[#This Row],[Day]], ch_table[Duration]))</f>
        <v/>
      </c>
      <c r="I1256" s="40">
        <f>SUM(INDEX(ch_table[Duration],1):ch_table[[#This Row],[Duration]])</f>
        <v>31.88263888888898</v>
      </c>
      <c r="J1256" s="3" cm="1">
        <f t="array" ref="J12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6" s="3" t="str" cm="1">
        <f t="array" ref="K12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6" s="3" t="str">
        <f>IF(ch_table[[#This Row],[Subject 1]]&lt;&gt;"House rose", "",SUMIF(ch_table[Day], ch_table[[#This Row],[Day]], ch_table[AAT]))</f>
        <v/>
      </c>
      <c r="M1256" s="38">
        <f>SUM(INDEX(ch_table[AAT],1):ch_table[[#This Row],[AAT]])</f>
        <v>2.0979166666666664</v>
      </c>
    </row>
    <row r="1257" spans="1:13" x14ac:dyDescent="0.25">
      <c r="A1257" s="2">
        <v>98</v>
      </c>
      <c r="B1257" s="44">
        <v>44573</v>
      </c>
      <c r="C1257" s="3">
        <v>0.61388888888888882</v>
      </c>
      <c r="D1257" s="7" t="s">
        <v>85</v>
      </c>
      <c r="E1257" s="8" t="s">
        <v>758</v>
      </c>
      <c r="G1257" s="3" cm="1">
        <f t="array" ref="G1257">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257" s="3" t="str">
        <f>IF(ch_table[[#This Row],[Subject 1]]&lt;&gt;"House rose", "",SUMIF(ch_table[Day], ch_table[[#This Row],[Day]], ch_table[Duration]))</f>
        <v/>
      </c>
      <c r="I1257" s="40">
        <f>SUM(INDEX(ch_table[Duration],1):ch_table[[#This Row],[Duration]])</f>
        <v>31.903472222222312</v>
      </c>
      <c r="J1257" s="3" cm="1">
        <f t="array" ref="J12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7" s="3" t="str" cm="1">
        <f t="array" ref="K12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7" s="3" t="str">
        <f>IF(ch_table[[#This Row],[Subject 1]]&lt;&gt;"House rose", "",SUMIF(ch_table[Day], ch_table[[#This Row],[Day]], ch_table[AAT]))</f>
        <v/>
      </c>
      <c r="M1257" s="38">
        <f>SUM(INDEX(ch_table[AAT],1):ch_table[[#This Row],[AAT]])</f>
        <v>2.0979166666666664</v>
      </c>
    </row>
    <row r="1258" spans="1:13" x14ac:dyDescent="0.25">
      <c r="A1258" s="2">
        <v>98</v>
      </c>
      <c r="B1258" s="44">
        <v>44573</v>
      </c>
      <c r="C1258" s="3">
        <v>0.63472222222222219</v>
      </c>
      <c r="D1258" s="7" t="s">
        <v>259</v>
      </c>
      <c r="E1258" s="8" t="s">
        <v>759</v>
      </c>
      <c r="G1258" s="3" cm="1">
        <f t="array" ref="G1258">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258" s="3" t="str">
        <f>IF(ch_table[[#This Row],[Subject 1]]&lt;&gt;"House rose", "",SUMIF(ch_table[Day], ch_table[[#This Row],[Day]], ch_table[Duration]))</f>
        <v/>
      </c>
      <c r="I1258" s="40">
        <f>SUM(INDEX(ch_table[Duration],1):ch_table[[#This Row],[Duration]])</f>
        <v>31.9111111111112</v>
      </c>
      <c r="J1258" s="3" cm="1">
        <f t="array" ref="J12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8" s="3" t="str" cm="1">
        <f t="array" ref="K12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8" s="3" t="str">
        <f>IF(ch_table[[#This Row],[Subject 1]]&lt;&gt;"House rose", "",SUMIF(ch_table[Day], ch_table[[#This Row],[Day]], ch_table[AAT]))</f>
        <v/>
      </c>
      <c r="M1258" s="38">
        <f>SUM(INDEX(ch_table[AAT],1):ch_table[[#This Row],[AAT]])</f>
        <v>2.0979166666666664</v>
      </c>
    </row>
    <row r="1259" spans="1:13" ht="30" x14ac:dyDescent="0.25">
      <c r="A1259" s="2">
        <v>98</v>
      </c>
      <c r="B1259" s="44">
        <v>44573</v>
      </c>
      <c r="C1259" s="3">
        <v>0.64236111111111105</v>
      </c>
      <c r="D1259" s="7" t="s">
        <v>255</v>
      </c>
      <c r="E1259" s="8" t="s">
        <v>760</v>
      </c>
      <c r="G1259" s="3" cm="1">
        <f t="array" ref="G1259">IF(MIN(ROW(ch_table[[Day]:[AAT session total (cum.)]]))+ROWS(ch_table[[Day]:[AAT session total (cum.)]])-1=ROW(),"",IF(ch_table[[#This Row],[Subject 1]]="House rose","", IF(INDEX(ch_table[[#All],[Time]],ROW()+1)="","",(IF(INDEX(ch_table[[#All],[Time]],ROW()+1)&lt;ch_table[[#This Row],[Time]],INDEX(ch_table[[#All],[Time]],ROW()+1)+1,INDEX(ch_table[[#All],[Time]],ROW()+1))-ch_table[[#This Row],[Time]]))))</f>
        <v>4.1666666666667629E-3</v>
      </c>
      <c r="H1259" s="3" t="str">
        <f>IF(ch_table[[#This Row],[Subject 1]]&lt;&gt;"House rose", "",SUMIF(ch_table[Day], ch_table[[#This Row],[Day]], ch_table[Duration]))</f>
        <v/>
      </c>
      <c r="I1259" s="40">
        <f>SUM(INDEX(ch_table[Duration],1):ch_table[[#This Row],[Duration]])</f>
        <v>31.915277777777867</v>
      </c>
      <c r="J1259" s="3" cm="1">
        <f t="array" ref="J12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59" s="3" t="str" cm="1">
        <f t="array" ref="K12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59" s="3" t="str">
        <f>IF(ch_table[[#This Row],[Subject 1]]&lt;&gt;"House rose", "",SUMIF(ch_table[Day], ch_table[[#This Row],[Day]], ch_table[AAT]))</f>
        <v/>
      </c>
      <c r="M1259" s="38">
        <f>SUM(INDEX(ch_table[AAT],1):ch_table[[#This Row],[AAT]])</f>
        <v>2.0979166666666664</v>
      </c>
    </row>
    <row r="1260" spans="1:13" x14ac:dyDescent="0.25">
      <c r="A1260" s="2">
        <v>98</v>
      </c>
      <c r="B1260" s="44">
        <v>44573</v>
      </c>
      <c r="C1260" s="3">
        <v>0.64652777777777781</v>
      </c>
      <c r="D1260" s="7" t="s">
        <v>23</v>
      </c>
      <c r="G1260" s="3" t="str" cm="1">
        <f t="array" ref="G1260">IF(MIN(ROW(ch_table[[Day]:[AAT session total (cum.)]]))+ROWS(ch_table[[Day]:[AAT session total (cum.)]])-1=ROW(),"",IF(ch_table[[#This Row],[Subject 1]]="House rose","", IF(INDEX(ch_table[[#All],[Time]],ROW()+1)="","",(IF(INDEX(ch_table[[#All],[Time]],ROW()+1)&lt;ch_table[[#This Row],[Time]],INDEX(ch_table[[#All],[Time]],ROW()+1)+1,INDEX(ch_table[[#All],[Time]],ROW()+1))-ch_table[[#This Row],[Time]]))))</f>
        <v/>
      </c>
      <c r="H1260" s="3">
        <f>IF(ch_table[[#This Row],[Subject 1]]&lt;&gt;"House rose", "",SUMIF(ch_table[Day], ch_table[[#This Row],[Day]], ch_table[Duration]))</f>
        <v>0.16736111111111113</v>
      </c>
      <c r="I1260" s="40">
        <f>SUM(INDEX(ch_table[Duration],1):ch_table[[#This Row],[Duration]])</f>
        <v>31.915277777777867</v>
      </c>
      <c r="J1260" s="3" cm="1">
        <f t="array" ref="J12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60" s="3" t="str" cm="1">
        <f t="array" ref="K12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0" s="3">
        <f>IF(ch_table[[#This Row],[Subject 1]]&lt;&gt;"House rose", "",SUMIF(ch_table[Day], ch_table[[#This Row],[Day]], ch_table[AAT]))</f>
        <v>0</v>
      </c>
      <c r="M1260" s="38">
        <f>SUM(INDEX(ch_table[AAT],1):ch_table[[#This Row],[AAT]])</f>
        <v>2.0979166666666664</v>
      </c>
    </row>
    <row r="1261" spans="1:13" x14ac:dyDescent="0.25">
      <c r="A1261" s="2">
        <v>99</v>
      </c>
      <c r="B1261" s="44">
        <v>44574</v>
      </c>
      <c r="C1261" s="3">
        <v>0.39583333333333331</v>
      </c>
      <c r="D1261" s="7" t="s">
        <v>24</v>
      </c>
      <c r="G1261" s="3" cm="1">
        <f t="array" ref="G126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61" s="3" t="str">
        <f>IF(ch_table[[#This Row],[Subject 1]]&lt;&gt;"House rose", "",SUMIF(ch_table[Day], ch_table[[#This Row],[Day]], ch_table[Duration]))</f>
        <v/>
      </c>
      <c r="I1261" s="40">
        <f>SUM(INDEX(ch_table[Duration],1):ch_table[[#This Row],[Duration]])</f>
        <v>31.918055555555643</v>
      </c>
      <c r="J1261" s="3" cm="1">
        <f t="array" ref="J12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1" s="3" t="str" cm="1">
        <f t="array" ref="K12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1" s="3" t="str">
        <f>IF(ch_table[[#This Row],[Subject 1]]&lt;&gt;"House rose", "",SUMIF(ch_table[Day], ch_table[[#This Row],[Day]], ch_table[AAT]))</f>
        <v/>
      </c>
      <c r="M1261" s="38">
        <f>SUM(INDEX(ch_table[AAT],1):ch_table[[#This Row],[AAT]])</f>
        <v>2.0979166666666664</v>
      </c>
    </row>
    <row r="1262" spans="1:13" ht="30" x14ac:dyDescent="0.25">
      <c r="A1262" s="2">
        <v>99</v>
      </c>
      <c r="B1262" s="44">
        <v>44574</v>
      </c>
      <c r="C1262" s="3">
        <v>0.39861111111111108</v>
      </c>
      <c r="D1262" s="7" t="s">
        <v>44</v>
      </c>
      <c r="E1262" s="8" t="s">
        <v>100</v>
      </c>
      <c r="G1262" s="3" cm="1">
        <f t="array" ref="G1262">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262" s="3" t="str">
        <f>IF(ch_table[[#This Row],[Subject 1]]&lt;&gt;"House rose", "",SUMIF(ch_table[Day], ch_table[[#This Row],[Day]], ch_table[Duration]))</f>
        <v/>
      </c>
      <c r="I1262" s="40">
        <f>SUM(INDEX(ch_table[Duration],1):ch_table[[#This Row],[Duration]])</f>
        <v>31.93958333333342</v>
      </c>
      <c r="J1262" s="3" cm="1">
        <f t="array" ref="J12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2" s="3" t="str" cm="1">
        <f t="array" ref="K12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2" s="3" t="str">
        <f>IF(ch_table[[#This Row],[Subject 1]]&lt;&gt;"House rose", "",SUMIF(ch_table[Day], ch_table[[#This Row],[Day]], ch_table[AAT]))</f>
        <v/>
      </c>
      <c r="M1262" s="38">
        <f>SUM(INDEX(ch_table[AAT],1):ch_table[[#This Row],[AAT]])</f>
        <v>2.0979166666666664</v>
      </c>
    </row>
    <row r="1263" spans="1:13" ht="30" x14ac:dyDescent="0.25">
      <c r="A1263" s="2">
        <v>99</v>
      </c>
      <c r="B1263" s="44">
        <v>44574</v>
      </c>
      <c r="C1263" s="3">
        <v>0.4201388888888889</v>
      </c>
      <c r="D1263" s="7" t="s">
        <v>53</v>
      </c>
      <c r="E1263" s="8" t="s">
        <v>100</v>
      </c>
      <c r="G1263" s="3" cm="1">
        <f t="array" ref="G1263">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1263" s="3" t="str">
        <f>IF(ch_table[[#This Row],[Subject 1]]&lt;&gt;"House rose", "",SUMIF(ch_table[Day], ch_table[[#This Row],[Day]], ch_table[Duration]))</f>
        <v/>
      </c>
      <c r="I1263" s="40">
        <f>SUM(INDEX(ch_table[Duration],1):ch_table[[#This Row],[Duration]])</f>
        <v>31.956944444444531</v>
      </c>
      <c r="J1263" s="3" cm="1">
        <f t="array" ref="J12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3" s="3" t="str" cm="1">
        <f t="array" ref="K12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3" s="3" t="str">
        <f>IF(ch_table[[#This Row],[Subject 1]]&lt;&gt;"House rose", "",SUMIF(ch_table[Day], ch_table[[#This Row],[Day]], ch_table[AAT]))</f>
        <v/>
      </c>
      <c r="M1263" s="38">
        <f>SUM(INDEX(ch_table[AAT],1):ch_table[[#This Row],[AAT]])</f>
        <v>2.0979166666666664</v>
      </c>
    </row>
    <row r="1264" spans="1:13" ht="60" x14ac:dyDescent="0.25">
      <c r="A1264" s="2">
        <v>99</v>
      </c>
      <c r="B1264" s="44">
        <v>44574</v>
      </c>
      <c r="C1264" s="3">
        <v>0.4375</v>
      </c>
      <c r="D1264" s="7" t="s">
        <v>27</v>
      </c>
      <c r="E1264" s="8" t="s">
        <v>761</v>
      </c>
      <c r="G1264" s="3" cm="1">
        <f t="array" ref="G1264">IF(MIN(ROW(ch_table[[Day]:[AAT session total (cum.)]]))+ROWS(ch_table[[Day]:[AAT session total (cum.)]])-1=ROW(),"",IF(ch_table[[#This Row],[Subject 1]]="House rose","", IF(INDEX(ch_table[[#All],[Time]],ROW()+1)="","",(IF(INDEX(ch_table[[#All],[Time]],ROW()+1)&lt;ch_table[[#This Row],[Time]],INDEX(ch_table[[#All],[Time]],ROW()+1)+1,INDEX(ch_table[[#All],[Time]],ROW()+1))-ch_table[[#This Row],[Time]]))))</f>
        <v>2.0138888888888873E-2</v>
      </c>
      <c r="H1264" s="3" t="str">
        <f>IF(ch_table[[#This Row],[Subject 1]]&lt;&gt;"House rose", "",SUMIF(ch_table[Day], ch_table[[#This Row],[Day]], ch_table[Duration]))</f>
        <v/>
      </c>
      <c r="I1264" s="40">
        <f>SUM(INDEX(ch_table[Duration],1):ch_table[[#This Row],[Duration]])</f>
        <v>31.977083333333418</v>
      </c>
      <c r="J1264" s="3" cm="1">
        <f t="array" ref="J12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4" s="3" t="str" cm="1">
        <f t="array" ref="K12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4" s="3" t="str">
        <f>IF(ch_table[[#This Row],[Subject 1]]&lt;&gt;"House rose", "",SUMIF(ch_table[Day], ch_table[[#This Row],[Day]], ch_table[AAT]))</f>
        <v/>
      </c>
      <c r="M1264" s="38">
        <f>SUM(INDEX(ch_table[AAT],1):ch_table[[#This Row],[AAT]])</f>
        <v>2.0979166666666664</v>
      </c>
    </row>
    <row r="1265" spans="1:13" x14ac:dyDescent="0.25">
      <c r="A1265" s="2">
        <v>99</v>
      </c>
      <c r="B1265" s="44">
        <v>44574</v>
      </c>
      <c r="C1265" s="3">
        <v>0.45763888888888887</v>
      </c>
      <c r="D1265" s="7" t="s">
        <v>35</v>
      </c>
      <c r="E1265" s="8" t="s">
        <v>380</v>
      </c>
      <c r="G1265" s="3" cm="1">
        <f t="array" ref="G1265">IF(MIN(ROW(ch_table[[Day]:[AAT session total (cum.)]]))+ROWS(ch_table[[Day]:[AAT session total (cum.)]])-1=ROW(),"",IF(ch_table[[#This Row],[Subject 1]]="House rose","", IF(INDEX(ch_table[[#All],[Time]],ROW()+1)="","",(IF(INDEX(ch_table[[#All],[Time]],ROW()+1)&lt;ch_table[[#This Row],[Time]],INDEX(ch_table[[#All],[Time]],ROW()+1)+1,INDEX(ch_table[[#All],[Time]],ROW()+1))-ch_table[[#This Row],[Time]]))))</f>
        <v>4.8611111111111105E-2</v>
      </c>
      <c r="H1265" s="3" t="str">
        <f>IF(ch_table[[#This Row],[Subject 1]]&lt;&gt;"House rose", "",SUMIF(ch_table[Day], ch_table[[#This Row],[Day]], ch_table[Duration]))</f>
        <v/>
      </c>
      <c r="I1265" s="40">
        <f>SUM(INDEX(ch_table[Duration],1):ch_table[[#This Row],[Duration]])</f>
        <v>32.025694444444532</v>
      </c>
      <c r="J1265" s="3" cm="1">
        <f t="array" ref="J12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5" s="3" t="str" cm="1">
        <f t="array" ref="K12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5" s="3" t="str">
        <f>IF(ch_table[[#This Row],[Subject 1]]&lt;&gt;"House rose", "",SUMIF(ch_table[Day], ch_table[[#This Row],[Day]], ch_table[AAT]))</f>
        <v/>
      </c>
      <c r="M1265" s="38">
        <f>SUM(INDEX(ch_table[AAT],1):ch_table[[#This Row],[AAT]])</f>
        <v>2.0979166666666664</v>
      </c>
    </row>
    <row r="1266" spans="1:13" ht="30" x14ac:dyDescent="0.25">
      <c r="A1266" s="2">
        <v>99</v>
      </c>
      <c r="B1266" s="44">
        <v>44574</v>
      </c>
      <c r="C1266" s="3">
        <v>0.50624999999999998</v>
      </c>
      <c r="D1266" s="7" t="s">
        <v>29</v>
      </c>
      <c r="E1266" s="8" t="s">
        <v>221</v>
      </c>
      <c r="G1266" s="3" cm="1">
        <f t="array" ref="G1266">IF(MIN(ROW(ch_table[[Day]:[AAT session total (cum.)]]))+ROWS(ch_table[[Day]:[AAT session total (cum.)]])-1=ROW(),"",IF(ch_table[[#This Row],[Subject 1]]="House rose","", IF(INDEX(ch_table[[#All],[Time]],ROW()+1)="","",(IF(INDEX(ch_table[[#All],[Time]],ROW()+1)&lt;ch_table[[#This Row],[Time]],INDEX(ch_table[[#All],[Time]],ROW()+1)+1,INDEX(ch_table[[#All],[Time]],ROW()+1))-ch_table[[#This Row],[Time]]))))</f>
        <v>4.1666666666666741E-2</v>
      </c>
      <c r="H1266" s="3" t="str">
        <f>IF(ch_table[[#This Row],[Subject 1]]&lt;&gt;"House rose", "",SUMIF(ch_table[Day], ch_table[[#This Row],[Day]], ch_table[Duration]))</f>
        <v/>
      </c>
      <c r="I1266" s="40">
        <f>SUM(INDEX(ch_table[Duration],1):ch_table[[#This Row],[Duration]])</f>
        <v>32.067361111111197</v>
      </c>
      <c r="J1266" s="3" cm="1">
        <f t="array" ref="J12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6" s="3" t="str" cm="1">
        <f t="array" ref="K12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6" s="3" t="str">
        <f>IF(ch_table[[#This Row],[Subject 1]]&lt;&gt;"House rose", "",SUMIF(ch_table[Day], ch_table[[#This Row],[Day]], ch_table[AAT]))</f>
        <v/>
      </c>
      <c r="M1266" s="38">
        <f>SUM(INDEX(ch_table[AAT],1):ch_table[[#This Row],[AAT]])</f>
        <v>2.0979166666666664</v>
      </c>
    </row>
    <row r="1267" spans="1:13" ht="30" x14ac:dyDescent="0.25">
      <c r="A1267" s="2">
        <v>99</v>
      </c>
      <c r="B1267" s="44">
        <v>44574</v>
      </c>
      <c r="C1267" s="3">
        <v>0.54791666666666672</v>
      </c>
      <c r="D1267" s="7" t="s">
        <v>92</v>
      </c>
      <c r="E1267" s="8" t="s">
        <v>762</v>
      </c>
      <c r="G1267" s="3" cm="1">
        <f t="array" ref="G1267">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267" s="3" t="str">
        <f>IF(ch_table[[#This Row],[Subject 1]]&lt;&gt;"House rose", "",SUMIF(ch_table[Day], ch_table[[#This Row],[Day]], ch_table[Duration]))</f>
        <v/>
      </c>
      <c r="I1267" s="40">
        <f>SUM(INDEX(ch_table[Duration],1):ch_table[[#This Row],[Duration]])</f>
        <v>32.071527777777867</v>
      </c>
      <c r="J1267" s="3" cm="1">
        <f t="array" ref="J12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7" s="3" t="str" cm="1">
        <f t="array" ref="K12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7" s="3" t="str">
        <f>IF(ch_table[[#This Row],[Subject 1]]&lt;&gt;"House rose", "",SUMIF(ch_table[Day], ch_table[[#This Row],[Day]], ch_table[AAT]))</f>
        <v/>
      </c>
      <c r="M1267" s="38">
        <f>SUM(INDEX(ch_table[AAT],1):ch_table[[#This Row],[AAT]])</f>
        <v>2.0979166666666664</v>
      </c>
    </row>
    <row r="1268" spans="1:13" ht="75" x14ac:dyDescent="0.25">
      <c r="A1268" s="2">
        <v>99</v>
      </c>
      <c r="B1268" s="44">
        <v>44574</v>
      </c>
      <c r="C1268" s="3">
        <v>0.55208333333333337</v>
      </c>
      <c r="D1268" s="7" t="s">
        <v>185</v>
      </c>
      <c r="E1268" s="8" t="s">
        <v>763</v>
      </c>
      <c r="G1268" s="3" cm="1">
        <f t="array" ref="G1268">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268" s="3" t="str">
        <f>IF(ch_table[[#This Row],[Subject 1]]&lt;&gt;"House rose", "",SUMIF(ch_table[Day], ch_table[[#This Row],[Day]], ch_table[Duration]))</f>
        <v/>
      </c>
      <c r="I1268" s="40">
        <f>SUM(INDEX(ch_table[Duration],1):ch_table[[#This Row],[Duration]])</f>
        <v>32.088888888888981</v>
      </c>
      <c r="J1268" s="3" cm="1">
        <f t="array" ref="J12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8" s="3" t="str" cm="1">
        <f t="array" ref="K12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8" s="3" t="str">
        <f>IF(ch_table[[#This Row],[Subject 1]]&lt;&gt;"House rose", "",SUMIF(ch_table[Day], ch_table[[#This Row],[Day]], ch_table[AAT]))</f>
        <v/>
      </c>
      <c r="M1268" s="38">
        <f>SUM(INDEX(ch_table[AAT],1):ch_table[[#This Row],[AAT]])</f>
        <v>2.0979166666666664</v>
      </c>
    </row>
    <row r="1269" spans="1:13" x14ac:dyDescent="0.25">
      <c r="A1269" s="2">
        <v>99</v>
      </c>
      <c r="B1269" s="44">
        <v>44574</v>
      </c>
      <c r="C1269" s="3">
        <v>0.56944444444444442</v>
      </c>
      <c r="D1269" s="7" t="s">
        <v>187</v>
      </c>
      <c r="E1269" s="8" t="s">
        <v>764</v>
      </c>
      <c r="G1269" s="3" cm="1">
        <f t="array" ref="G1269">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269" s="3" t="str">
        <f>IF(ch_table[[#This Row],[Subject 1]]&lt;&gt;"House rose", "",SUMIF(ch_table[Day], ch_table[[#This Row],[Day]], ch_table[Duration]))</f>
        <v/>
      </c>
      <c r="I1269" s="40">
        <f>SUM(INDEX(ch_table[Duration],1):ch_table[[#This Row],[Duration]])</f>
        <v>32.105555555555647</v>
      </c>
      <c r="J1269" s="3" cm="1">
        <f t="array" ref="J12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69" s="3" t="str" cm="1">
        <f t="array" ref="K12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69" s="3" t="str">
        <f>IF(ch_table[[#This Row],[Subject 1]]&lt;&gt;"House rose", "",SUMIF(ch_table[Day], ch_table[[#This Row],[Day]], ch_table[AAT]))</f>
        <v/>
      </c>
      <c r="M1269" s="38">
        <f>SUM(INDEX(ch_table[AAT],1):ch_table[[#This Row],[AAT]])</f>
        <v>2.0979166666666664</v>
      </c>
    </row>
    <row r="1270" spans="1:13" x14ac:dyDescent="0.25">
      <c r="A1270" s="2">
        <v>99</v>
      </c>
      <c r="B1270" s="44">
        <v>44574</v>
      </c>
      <c r="C1270" s="3">
        <v>0.58611111111111114</v>
      </c>
      <c r="D1270" s="7" t="s">
        <v>133</v>
      </c>
      <c r="E1270" s="8" t="s">
        <v>136</v>
      </c>
      <c r="F1270" s="8" t="s">
        <v>15</v>
      </c>
      <c r="G1270" s="3" cm="1">
        <f t="array" ref="G127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270" s="3" t="str">
        <f>IF(ch_table[[#This Row],[Subject 1]]&lt;&gt;"House rose", "",SUMIF(ch_table[Day], ch_table[[#This Row],[Day]], ch_table[Duration]))</f>
        <v/>
      </c>
      <c r="I1270" s="40">
        <f>SUM(INDEX(ch_table[Duration],1):ch_table[[#This Row],[Duration]])</f>
        <v>32.106250000000088</v>
      </c>
      <c r="J1270" s="3" cm="1">
        <f t="array" ref="J12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0" s="3" t="str" cm="1">
        <f t="array" ref="K12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0" s="3" t="str">
        <f>IF(ch_table[[#This Row],[Subject 1]]&lt;&gt;"House rose", "",SUMIF(ch_table[Day], ch_table[[#This Row],[Day]], ch_table[AAT]))</f>
        <v/>
      </c>
      <c r="M1270" s="38">
        <f>SUM(INDEX(ch_table[AAT],1):ch_table[[#This Row],[AAT]])</f>
        <v>2.0979166666666664</v>
      </c>
    </row>
    <row r="1271" spans="1:13" x14ac:dyDescent="0.25">
      <c r="A1271" s="2">
        <v>99</v>
      </c>
      <c r="B1271" s="44">
        <v>44574</v>
      </c>
      <c r="C1271" s="3">
        <v>0.58680555555555558</v>
      </c>
      <c r="D1271" s="7" t="s">
        <v>187</v>
      </c>
      <c r="E1271" s="8" t="s">
        <v>765</v>
      </c>
      <c r="G1271" s="3" cm="1">
        <f t="array" ref="G1271">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271" s="3" t="str">
        <f>IF(ch_table[[#This Row],[Subject 1]]&lt;&gt;"House rose", "",SUMIF(ch_table[Day], ch_table[[#This Row],[Day]], ch_table[Duration]))</f>
        <v/>
      </c>
      <c r="I1271" s="40">
        <f>SUM(INDEX(ch_table[Duration],1):ch_table[[#This Row],[Duration]])</f>
        <v>32.14097222222231</v>
      </c>
      <c r="J1271" s="3" cm="1">
        <f t="array" ref="J12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1" s="3" t="str" cm="1">
        <f t="array" ref="K12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1" s="3" t="str">
        <f>IF(ch_table[[#This Row],[Subject 1]]&lt;&gt;"House rose", "",SUMIF(ch_table[Day], ch_table[[#This Row],[Day]], ch_table[AAT]))</f>
        <v/>
      </c>
      <c r="M1271" s="38">
        <f>SUM(INDEX(ch_table[AAT],1):ch_table[[#This Row],[AAT]])</f>
        <v>2.0979166666666664</v>
      </c>
    </row>
    <row r="1272" spans="1:13" x14ac:dyDescent="0.25">
      <c r="A1272" s="2">
        <v>99</v>
      </c>
      <c r="B1272" s="44">
        <v>44574</v>
      </c>
      <c r="C1272" s="3">
        <v>0.62152777777777779</v>
      </c>
      <c r="D1272" s="7" t="s">
        <v>187</v>
      </c>
      <c r="E1272" s="8" t="s">
        <v>766</v>
      </c>
      <c r="G1272" s="3" cm="1">
        <f t="array" ref="G1272">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272" s="3" t="str">
        <f>IF(ch_table[[#This Row],[Subject 1]]&lt;&gt;"House rose", "",SUMIF(ch_table[Day], ch_table[[#This Row],[Day]], ch_table[Duration]))</f>
        <v/>
      </c>
      <c r="I1272" s="40">
        <f>SUM(INDEX(ch_table[Duration],1):ch_table[[#This Row],[Duration]])</f>
        <v>32.148611111111201</v>
      </c>
      <c r="J1272" s="3" cm="1">
        <f t="array" ref="J12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2" s="3" t="str" cm="1">
        <f t="array" ref="K12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2" s="3" t="str">
        <f>IF(ch_table[[#This Row],[Subject 1]]&lt;&gt;"House rose", "",SUMIF(ch_table[Day], ch_table[[#This Row],[Day]], ch_table[AAT]))</f>
        <v/>
      </c>
      <c r="M1272" s="38">
        <f>SUM(INDEX(ch_table[AAT],1):ch_table[[#This Row],[AAT]])</f>
        <v>2.0979166666666664</v>
      </c>
    </row>
    <row r="1273" spans="1:13" x14ac:dyDescent="0.25">
      <c r="A1273" s="2">
        <v>99</v>
      </c>
      <c r="B1273" s="44">
        <v>44574</v>
      </c>
      <c r="C1273" s="3">
        <v>0.62916666666666665</v>
      </c>
      <c r="D1273" s="7" t="s">
        <v>133</v>
      </c>
      <c r="E1273" s="8" t="s">
        <v>136</v>
      </c>
      <c r="F1273" s="8" t="s">
        <v>15</v>
      </c>
      <c r="G1273" s="3" cm="1">
        <f t="array" ref="G127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273" s="3" t="str">
        <f>IF(ch_table[[#This Row],[Subject 1]]&lt;&gt;"House rose", "",SUMIF(ch_table[Day], ch_table[[#This Row],[Day]], ch_table[Duration]))</f>
        <v/>
      </c>
      <c r="I1273" s="40">
        <f>SUM(INDEX(ch_table[Duration],1):ch_table[[#This Row],[Duration]])</f>
        <v>32.149305555555642</v>
      </c>
      <c r="J1273" s="3" cm="1">
        <f t="array" ref="J12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3" s="3" t="str" cm="1">
        <f t="array" ref="K12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3" s="3" t="str">
        <f>IF(ch_table[[#This Row],[Subject 1]]&lt;&gt;"House rose", "",SUMIF(ch_table[Day], ch_table[[#This Row],[Day]], ch_table[AAT]))</f>
        <v/>
      </c>
      <c r="M1273" s="38">
        <f>SUM(INDEX(ch_table[AAT],1):ch_table[[#This Row],[AAT]])</f>
        <v>2.0979166666666664</v>
      </c>
    </row>
    <row r="1274" spans="1:13" x14ac:dyDescent="0.25">
      <c r="A1274" s="2">
        <v>99</v>
      </c>
      <c r="B1274" s="44">
        <v>44574</v>
      </c>
      <c r="C1274" s="3">
        <v>0.62986111111111109</v>
      </c>
      <c r="D1274" s="7" t="s">
        <v>187</v>
      </c>
      <c r="E1274" s="8" t="s">
        <v>767</v>
      </c>
      <c r="G1274" s="3" cm="1">
        <f t="array" ref="G1274">IF(MIN(ROW(ch_table[[Day]:[AAT session total (cum.)]]))+ROWS(ch_table[[Day]:[AAT session total (cum.)]])-1=ROW(),"",IF(ch_table[[#This Row],[Subject 1]]="House rose","", IF(INDEX(ch_table[[#All],[Time]],ROW()+1)="","",(IF(INDEX(ch_table[[#All],[Time]],ROW()+1)&lt;ch_table[[#This Row],[Time]],INDEX(ch_table[[#All],[Time]],ROW()+1)+1,INDEX(ch_table[[#All],[Time]],ROW()+1))-ch_table[[#This Row],[Time]]))))</f>
        <v>7.9166666666666607E-2</v>
      </c>
      <c r="H1274" s="3" t="str">
        <f>IF(ch_table[[#This Row],[Subject 1]]&lt;&gt;"House rose", "",SUMIF(ch_table[Day], ch_table[[#This Row],[Day]], ch_table[Duration]))</f>
        <v/>
      </c>
      <c r="I1274" s="40">
        <f>SUM(INDEX(ch_table[Duration],1):ch_table[[#This Row],[Duration]])</f>
        <v>32.228472222222308</v>
      </c>
      <c r="J1274" s="3" cm="1">
        <f t="array" ref="J12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4" s="3" cm="1">
        <f t="array" ref="K12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6.9444444444433095E-4</v>
      </c>
      <c r="L1274" s="3" t="str">
        <f>IF(ch_table[[#This Row],[Subject 1]]&lt;&gt;"House rose", "",SUMIF(ch_table[Day], ch_table[[#This Row],[Day]], ch_table[AAT]))</f>
        <v/>
      </c>
      <c r="M1274" s="38">
        <f>SUM(INDEX(ch_table[AAT],1):ch_table[[#This Row],[AAT]])</f>
        <v>2.0986111111111105</v>
      </c>
    </row>
    <row r="1275" spans="1:13" ht="30" x14ac:dyDescent="0.25">
      <c r="A1275" s="2">
        <v>99</v>
      </c>
      <c r="B1275" s="44">
        <v>44574</v>
      </c>
      <c r="C1275" s="3">
        <v>0.7090277777777777</v>
      </c>
      <c r="D1275" s="7" t="s">
        <v>21</v>
      </c>
      <c r="E1275" s="8" t="s">
        <v>768</v>
      </c>
      <c r="G1275" s="3" cm="1">
        <f t="array" ref="G1275">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275" s="3" t="str">
        <f>IF(ch_table[[#This Row],[Subject 1]]&lt;&gt;"House rose", "",SUMIF(ch_table[Day], ch_table[[#This Row],[Day]], ch_table[Duration]))</f>
        <v/>
      </c>
      <c r="I1275" s="40">
        <f>SUM(INDEX(ch_table[Duration],1):ch_table[[#This Row],[Duration]])</f>
        <v>32.248611111111195</v>
      </c>
      <c r="J1275" s="3" cm="1">
        <f t="array" ref="J12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5" s="3" cm="1">
        <f t="array" ref="K12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275" s="3" t="str">
        <f>IF(ch_table[[#This Row],[Subject 1]]&lt;&gt;"House rose", "",SUMIF(ch_table[Day], ch_table[[#This Row],[Day]], ch_table[AAT]))</f>
        <v/>
      </c>
      <c r="M1275" s="38">
        <f>SUM(INDEX(ch_table[AAT],1):ch_table[[#This Row],[AAT]])</f>
        <v>2.1187499999999995</v>
      </c>
    </row>
    <row r="1276" spans="1:13" x14ac:dyDescent="0.25">
      <c r="A1276" s="2">
        <v>99</v>
      </c>
      <c r="B1276" s="44">
        <v>44574</v>
      </c>
      <c r="C1276" s="3">
        <v>0.72916666666666663</v>
      </c>
      <c r="D1276" s="7" t="s">
        <v>23</v>
      </c>
      <c r="G1276" s="3" t="str" cm="1">
        <f t="array" ref="G1276">IF(MIN(ROW(ch_table[[Day]:[AAT session total (cum.)]]))+ROWS(ch_table[[Day]:[AAT session total (cum.)]])-1=ROW(),"",IF(ch_table[[#This Row],[Subject 1]]="House rose","", IF(INDEX(ch_table[[#All],[Time]],ROW()+1)="","",(IF(INDEX(ch_table[[#All],[Time]],ROW()+1)&lt;ch_table[[#This Row],[Time]],INDEX(ch_table[[#All],[Time]],ROW()+1)+1,INDEX(ch_table[[#All],[Time]],ROW()+1))-ch_table[[#This Row],[Time]]))))</f>
        <v/>
      </c>
      <c r="H1276" s="3">
        <f>IF(ch_table[[#This Row],[Subject 1]]&lt;&gt;"House rose", "",SUMIF(ch_table[Day], ch_table[[#This Row],[Day]], ch_table[Duration]))</f>
        <v>0.33333333333333331</v>
      </c>
      <c r="I1276" s="40">
        <f>SUM(INDEX(ch_table[Duration],1):ch_table[[#This Row],[Duration]])</f>
        <v>32.248611111111195</v>
      </c>
      <c r="J1276" s="3" cm="1">
        <f t="array" ref="J12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276" s="3" t="str" cm="1">
        <f t="array" ref="K12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6" s="3">
        <f>IF(ch_table[[#This Row],[Subject 1]]&lt;&gt;"House rose", "",SUMIF(ch_table[Day], ch_table[[#This Row],[Day]], ch_table[AAT]))</f>
        <v>2.0833333333333259E-2</v>
      </c>
      <c r="M1276" s="38">
        <f>SUM(INDEX(ch_table[AAT],1):ch_table[[#This Row],[AAT]])</f>
        <v>2.1187499999999995</v>
      </c>
    </row>
    <row r="1277" spans="1:13" x14ac:dyDescent="0.25">
      <c r="A1277" s="2">
        <v>100</v>
      </c>
      <c r="B1277" s="44">
        <v>44575</v>
      </c>
      <c r="C1277" s="3">
        <v>0.39583333333333331</v>
      </c>
      <c r="D1277" s="7" t="s">
        <v>24</v>
      </c>
      <c r="G1277" s="3" cm="1">
        <f t="array" ref="G1277">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277" s="3" t="str">
        <f>IF(ch_table[[#This Row],[Subject 1]]&lt;&gt;"House rose", "",SUMIF(ch_table[Day], ch_table[[#This Row],[Day]], ch_table[Duration]))</f>
        <v/>
      </c>
      <c r="I1277" s="40">
        <f>SUM(INDEX(ch_table[Duration],1):ch_table[[#This Row],[Duration]])</f>
        <v>32.250694444444527</v>
      </c>
      <c r="J1277" s="3" cm="1">
        <f t="array" ref="J12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77" s="3" t="str" cm="1">
        <f t="array" ref="K12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7" s="3" t="str">
        <f>IF(ch_table[[#This Row],[Subject 1]]&lt;&gt;"House rose", "",SUMIF(ch_table[Day], ch_table[[#This Row],[Day]], ch_table[AAT]))</f>
        <v/>
      </c>
      <c r="M1277" s="38">
        <f>SUM(INDEX(ch_table[AAT],1):ch_table[[#This Row],[AAT]])</f>
        <v>2.1187499999999995</v>
      </c>
    </row>
    <row r="1278" spans="1:13" x14ac:dyDescent="0.25">
      <c r="A1278" s="2">
        <v>100</v>
      </c>
      <c r="B1278" s="44">
        <v>44575</v>
      </c>
      <c r="C1278" s="3">
        <v>0.3979166666666667</v>
      </c>
      <c r="D1278" s="7" t="s">
        <v>489</v>
      </c>
      <c r="E1278" s="8" t="s">
        <v>490</v>
      </c>
      <c r="G1278" s="3" cm="1">
        <f t="array" ref="G1278">IF(MIN(ROW(ch_table[[Day]:[AAT session total (cum.)]]))+ROWS(ch_table[[Day]:[AAT session total (cum.)]])-1=ROW(),"",IF(ch_table[[#This Row],[Subject 1]]="House rose","", IF(INDEX(ch_table[[#All],[Time]],ROW()+1)="","",(IF(INDEX(ch_table[[#All],[Time]],ROW()+1)&lt;ch_table[[#This Row],[Time]],INDEX(ch_table[[#All],[Time]],ROW()+1)+1,INDEX(ch_table[[#All],[Time]],ROW()+1))-ch_table[[#This Row],[Time]]))))</f>
        <v>2.0833333333332704E-3</v>
      </c>
      <c r="H1278" s="3" t="str">
        <f>IF(ch_table[[#This Row],[Subject 1]]&lt;&gt;"House rose", "",SUMIF(ch_table[Day], ch_table[[#This Row],[Day]], ch_table[Duration]))</f>
        <v/>
      </c>
      <c r="I1278" s="40">
        <f>SUM(INDEX(ch_table[Duration],1):ch_table[[#This Row],[Duration]])</f>
        <v>32.252777777777858</v>
      </c>
      <c r="J1278" s="3" cm="1">
        <f t="array" ref="J12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78" s="3" t="str" cm="1">
        <f t="array" ref="K12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8" s="3" t="str">
        <f>IF(ch_table[[#This Row],[Subject 1]]&lt;&gt;"House rose", "",SUMIF(ch_table[Day], ch_table[[#This Row],[Day]], ch_table[AAT]))</f>
        <v/>
      </c>
      <c r="M1278" s="38">
        <f>SUM(INDEX(ch_table[AAT],1):ch_table[[#This Row],[AAT]])</f>
        <v>2.1187499999999995</v>
      </c>
    </row>
    <row r="1279" spans="1:13" x14ac:dyDescent="0.25">
      <c r="A1279" s="2">
        <v>100</v>
      </c>
      <c r="B1279" s="44">
        <v>44575</v>
      </c>
      <c r="C1279" s="3">
        <v>0.39999999999999997</v>
      </c>
      <c r="D1279" s="7" t="s">
        <v>85</v>
      </c>
      <c r="E1279" s="8" t="s">
        <v>769</v>
      </c>
      <c r="F1279" s="8" t="s">
        <v>402</v>
      </c>
      <c r="G1279" s="3" cm="1">
        <f t="array" ref="G1279">IF(MIN(ROW(ch_table[[Day]:[AAT session total (cum.)]]))+ROWS(ch_table[[Day]:[AAT session total (cum.)]])-1=ROW(),"",IF(ch_table[[#This Row],[Subject 1]]="House rose","", IF(INDEX(ch_table[[#All],[Time]],ROW()+1)="","",(IF(INDEX(ch_table[[#All],[Time]],ROW()+1)&lt;ch_table[[#This Row],[Time]],INDEX(ch_table[[#All],[Time]],ROW()+1)+1,INDEX(ch_table[[#All],[Time]],ROW()+1))-ch_table[[#This Row],[Time]]))))</f>
        <v>8.6111111111111138E-2</v>
      </c>
      <c r="H1279" s="3" t="str">
        <f>IF(ch_table[[#This Row],[Subject 1]]&lt;&gt;"House rose", "",SUMIF(ch_table[Day], ch_table[[#This Row],[Day]], ch_table[Duration]))</f>
        <v/>
      </c>
      <c r="I1279" s="40">
        <f>SUM(INDEX(ch_table[Duration],1):ch_table[[#This Row],[Duration]])</f>
        <v>32.338888888888967</v>
      </c>
      <c r="J1279" s="3" cm="1">
        <f t="array" ref="J12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79" s="3" t="str" cm="1">
        <f t="array" ref="K12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79" s="3" t="str">
        <f>IF(ch_table[[#This Row],[Subject 1]]&lt;&gt;"House rose", "",SUMIF(ch_table[Day], ch_table[[#This Row],[Day]], ch_table[AAT]))</f>
        <v/>
      </c>
      <c r="M1279" s="38">
        <f>SUM(INDEX(ch_table[AAT],1):ch_table[[#This Row],[AAT]])</f>
        <v>2.1187499999999995</v>
      </c>
    </row>
    <row r="1280" spans="1:13" x14ac:dyDescent="0.25">
      <c r="A1280" s="2">
        <v>100</v>
      </c>
      <c r="B1280" s="44">
        <v>44575</v>
      </c>
      <c r="C1280" s="3">
        <v>0.4861111111111111</v>
      </c>
      <c r="D1280" s="7" t="s">
        <v>259</v>
      </c>
      <c r="E1280" s="8" t="s">
        <v>769</v>
      </c>
      <c r="F1280" s="8" t="s">
        <v>402</v>
      </c>
      <c r="G1280" s="3" cm="1">
        <f t="array" ref="G128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280" s="3" t="str">
        <f>IF(ch_table[[#This Row],[Subject 1]]&lt;&gt;"House rose", "",SUMIF(ch_table[Day], ch_table[[#This Row],[Day]], ch_table[Duration]))</f>
        <v/>
      </c>
      <c r="I1280" s="40">
        <f>SUM(INDEX(ch_table[Duration],1):ch_table[[#This Row],[Duration]])</f>
        <v>32.339583333333408</v>
      </c>
      <c r="J1280" s="3" cm="1">
        <f t="array" ref="J12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80" s="3" t="str" cm="1">
        <f t="array" ref="K12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0" s="3" t="str">
        <f>IF(ch_table[[#This Row],[Subject 1]]&lt;&gt;"House rose", "",SUMIF(ch_table[Day], ch_table[[#This Row],[Day]], ch_table[AAT]))</f>
        <v/>
      </c>
      <c r="M1280" s="38">
        <f>SUM(INDEX(ch_table[AAT],1):ch_table[[#This Row],[AAT]])</f>
        <v>2.1187499999999995</v>
      </c>
    </row>
    <row r="1281" spans="1:13" x14ac:dyDescent="0.25">
      <c r="A1281" s="2">
        <v>100</v>
      </c>
      <c r="B1281" s="44">
        <v>44575</v>
      </c>
      <c r="C1281" s="3">
        <v>0.48680555555555555</v>
      </c>
      <c r="D1281" s="7" t="s">
        <v>85</v>
      </c>
      <c r="E1281" s="8" t="s">
        <v>770</v>
      </c>
      <c r="F1281" s="8" t="s">
        <v>402</v>
      </c>
      <c r="G1281" s="3" cm="1">
        <f t="array" ref="G1281">IF(MIN(ROW(ch_table[[Day]:[AAT session total (cum.)]]))+ROWS(ch_table[[Day]:[AAT session total (cum.)]])-1=ROW(),"",IF(ch_table[[#This Row],[Subject 1]]="House rose","", IF(INDEX(ch_table[[#All],[Time]],ROW()+1)="","",(IF(INDEX(ch_table[[#All],[Time]],ROW()+1)&lt;ch_table[[#This Row],[Time]],INDEX(ch_table[[#All],[Time]],ROW()+1)+1,INDEX(ch_table[[#All],[Time]],ROW()+1))-ch_table[[#This Row],[Time]]))))</f>
        <v>5.0694444444444431E-2</v>
      </c>
      <c r="H1281" s="3" t="str">
        <f>IF(ch_table[[#This Row],[Subject 1]]&lt;&gt;"House rose", "",SUMIF(ch_table[Day], ch_table[[#This Row],[Day]], ch_table[Duration]))</f>
        <v/>
      </c>
      <c r="I1281" s="40">
        <f>SUM(INDEX(ch_table[Duration],1):ch_table[[#This Row],[Duration]])</f>
        <v>32.390277777777854</v>
      </c>
      <c r="J1281" s="3" cm="1">
        <f t="array" ref="J12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81" s="3" t="str" cm="1">
        <f t="array" ref="K12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1" s="3" t="str">
        <f>IF(ch_table[[#This Row],[Subject 1]]&lt;&gt;"House rose", "",SUMIF(ch_table[Day], ch_table[[#This Row],[Day]], ch_table[AAT]))</f>
        <v/>
      </c>
      <c r="M1281" s="38">
        <f>SUM(INDEX(ch_table[AAT],1):ch_table[[#This Row],[AAT]])</f>
        <v>2.1187499999999995</v>
      </c>
    </row>
    <row r="1282" spans="1:13" x14ac:dyDescent="0.25">
      <c r="A1282" s="2">
        <v>100</v>
      </c>
      <c r="B1282" s="44">
        <v>44575</v>
      </c>
      <c r="C1282" s="3">
        <v>0.53749999999999998</v>
      </c>
      <c r="D1282" s="7" t="s">
        <v>259</v>
      </c>
      <c r="E1282" s="8" t="s">
        <v>770</v>
      </c>
      <c r="F1282" s="8" t="s">
        <v>402</v>
      </c>
      <c r="G1282" s="3" cm="1">
        <f t="array" ref="G128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282" s="3" t="str">
        <f>IF(ch_table[[#This Row],[Subject 1]]&lt;&gt;"House rose", "",SUMIF(ch_table[Day], ch_table[[#This Row],[Day]], ch_table[Duration]))</f>
        <v/>
      </c>
      <c r="I1282" s="40">
        <f>SUM(INDEX(ch_table[Duration],1):ch_table[[#This Row],[Duration]])</f>
        <v>32.390972222222295</v>
      </c>
      <c r="J1282" s="3" cm="1">
        <f t="array" ref="J12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82" s="3" t="str" cm="1">
        <f t="array" ref="K12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2" s="3" t="str">
        <f>IF(ch_table[[#This Row],[Subject 1]]&lt;&gt;"House rose", "",SUMIF(ch_table[Day], ch_table[[#This Row],[Day]], ch_table[AAT]))</f>
        <v/>
      </c>
      <c r="M1282" s="38">
        <f>SUM(INDEX(ch_table[AAT],1):ch_table[[#This Row],[AAT]])</f>
        <v>2.1187499999999995</v>
      </c>
    </row>
    <row r="1283" spans="1:13" x14ac:dyDescent="0.25">
      <c r="A1283" s="2">
        <v>100</v>
      </c>
      <c r="B1283" s="44">
        <v>44575</v>
      </c>
      <c r="C1283" s="3">
        <v>0.53819444444444442</v>
      </c>
      <c r="D1283" s="7" t="s">
        <v>123</v>
      </c>
      <c r="E1283" s="8" t="s">
        <v>771</v>
      </c>
      <c r="F1283" s="8" t="s">
        <v>525</v>
      </c>
      <c r="G1283" s="3" cm="1">
        <f t="array" ref="G1283">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1283" s="3" t="str">
        <f>IF(ch_table[[#This Row],[Subject 1]]&lt;&gt;"House rose", "",SUMIF(ch_table[Day], ch_table[[#This Row],[Day]], ch_table[Duration]))</f>
        <v/>
      </c>
      <c r="I1283" s="40">
        <f>SUM(INDEX(ch_table[Duration],1):ch_table[[#This Row],[Duration]])</f>
        <v>32.443750000000072</v>
      </c>
      <c r="J1283" s="3" cm="1">
        <f t="array" ref="J12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83" s="3" t="str" cm="1">
        <f t="array" ref="K12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3" s="3" t="str">
        <f>IF(ch_table[[#This Row],[Subject 1]]&lt;&gt;"House rose", "",SUMIF(ch_table[Day], ch_table[[#This Row],[Day]], ch_table[AAT]))</f>
        <v/>
      </c>
      <c r="M1283" s="38">
        <f>SUM(INDEX(ch_table[AAT],1):ch_table[[#This Row],[AAT]])</f>
        <v>2.1187499999999995</v>
      </c>
    </row>
    <row r="1284" spans="1:13" x14ac:dyDescent="0.25">
      <c r="A1284" s="2">
        <v>100</v>
      </c>
      <c r="B1284" s="44">
        <v>44575</v>
      </c>
      <c r="C1284" s="3">
        <v>0.59097222222222223</v>
      </c>
      <c r="D1284" s="7" t="s">
        <v>123</v>
      </c>
      <c r="E1284" s="8" t="s">
        <v>772</v>
      </c>
      <c r="F1284" s="8" t="s">
        <v>402</v>
      </c>
      <c r="G1284" s="3" cm="1">
        <f t="array" ref="G1284">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284" s="3" t="str">
        <f>IF(ch_table[[#This Row],[Subject 1]]&lt;&gt;"House rose", "",SUMIF(ch_table[Day], ch_table[[#This Row],[Day]], ch_table[Duration]))</f>
        <v/>
      </c>
      <c r="I1284" s="40">
        <f>SUM(INDEX(ch_table[Duration],1):ch_table[[#This Row],[Duration]])</f>
        <v>32.46388888888896</v>
      </c>
      <c r="J1284" s="3" cm="1">
        <f t="array" ref="J12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84" s="3" cm="1">
        <f t="array" ref="K12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6.9444444444440867E-3</v>
      </c>
      <c r="L1284" s="3" t="str">
        <f>IF(ch_table[[#This Row],[Subject 1]]&lt;&gt;"House rose", "",SUMIF(ch_table[Day], ch_table[[#This Row],[Day]], ch_table[AAT]))</f>
        <v/>
      </c>
      <c r="M1284" s="38">
        <f>SUM(INDEX(ch_table[AAT],1):ch_table[[#This Row],[AAT]])</f>
        <v>2.1256944444444437</v>
      </c>
    </row>
    <row r="1285" spans="1:13" x14ac:dyDescent="0.25">
      <c r="A1285" s="2">
        <v>100</v>
      </c>
      <c r="B1285" s="44">
        <v>44575</v>
      </c>
      <c r="C1285" s="3">
        <v>0.61111111111111105</v>
      </c>
      <c r="D1285" s="7" t="s">
        <v>21</v>
      </c>
      <c r="E1285" s="8" t="s">
        <v>773</v>
      </c>
      <c r="G1285" s="3" cm="1">
        <f t="array" ref="G1285">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285" s="3" t="str">
        <f>IF(ch_table[[#This Row],[Subject 1]]&lt;&gt;"House rose", "",SUMIF(ch_table[Day], ch_table[[#This Row],[Day]], ch_table[Duration]))</f>
        <v/>
      </c>
      <c r="I1285" s="40">
        <f>SUM(INDEX(ch_table[Duration],1):ch_table[[#This Row],[Duration]])</f>
        <v>32.477083333333404</v>
      </c>
      <c r="J1285" s="3" cm="1">
        <f t="array" ref="J12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85" s="3" cm="1">
        <f t="array" ref="K12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1.3194444444444509E-2</v>
      </c>
      <c r="L1285" s="3" t="str">
        <f>IF(ch_table[[#This Row],[Subject 1]]&lt;&gt;"House rose", "",SUMIF(ch_table[Day], ch_table[[#This Row],[Day]], ch_table[AAT]))</f>
        <v/>
      </c>
      <c r="M1285" s="38">
        <f>SUM(INDEX(ch_table[AAT],1):ch_table[[#This Row],[AAT]])</f>
        <v>2.1388888888888884</v>
      </c>
    </row>
    <row r="1286" spans="1:13" x14ac:dyDescent="0.25">
      <c r="A1286" s="2">
        <v>100</v>
      </c>
      <c r="B1286" s="44">
        <v>44575</v>
      </c>
      <c r="C1286" s="3">
        <v>0.62430555555555556</v>
      </c>
      <c r="D1286" s="7" t="s">
        <v>23</v>
      </c>
      <c r="G1286" s="3" t="str" cm="1">
        <f t="array" ref="G1286">IF(MIN(ROW(ch_table[[Day]:[AAT session total (cum.)]]))+ROWS(ch_table[[Day]:[AAT session total (cum.)]])-1=ROW(),"",IF(ch_table[[#This Row],[Subject 1]]="House rose","", IF(INDEX(ch_table[[#All],[Time]],ROW()+1)="","",(IF(INDEX(ch_table[[#All],[Time]],ROW()+1)&lt;ch_table[[#This Row],[Time]],INDEX(ch_table[[#All],[Time]],ROW()+1)+1,INDEX(ch_table[[#All],[Time]],ROW()+1))-ch_table[[#This Row],[Time]]))))</f>
        <v/>
      </c>
      <c r="H1286" s="3">
        <f>IF(ch_table[[#This Row],[Subject 1]]&lt;&gt;"House rose", "",SUMIF(ch_table[Day], ch_table[[#This Row],[Day]], ch_table[Duration]))</f>
        <v>0.22847222222222224</v>
      </c>
      <c r="I1286" s="40">
        <f>SUM(INDEX(ch_table[Duration],1):ch_table[[#This Row],[Duration]])</f>
        <v>32.477083333333404</v>
      </c>
      <c r="J1286" s="3" cm="1">
        <f t="array" ref="J12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286" s="3" t="str" cm="1">
        <f t="array" ref="K12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6" s="3">
        <f>IF(ch_table[[#This Row],[Subject 1]]&lt;&gt;"House rose", "",SUMIF(ch_table[Day], ch_table[[#This Row],[Day]], ch_table[AAT]))</f>
        <v>2.0138888888888595E-2</v>
      </c>
      <c r="M1286" s="38">
        <f>SUM(INDEX(ch_table[AAT],1):ch_table[[#This Row],[AAT]])</f>
        <v>2.1388888888888884</v>
      </c>
    </row>
    <row r="1287" spans="1:13" x14ac:dyDescent="0.25">
      <c r="A1287" s="2">
        <v>101</v>
      </c>
      <c r="B1287" s="44">
        <v>44578</v>
      </c>
      <c r="C1287" s="3">
        <v>0.60416666666666663</v>
      </c>
      <c r="D1287" s="7" t="s">
        <v>24</v>
      </c>
      <c r="G1287" s="3" cm="1">
        <f t="array" ref="G1287">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287" s="3" t="str">
        <f>IF(ch_table[[#This Row],[Subject 1]]&lt;&gt;"House rose", "",SUMIF(ch_table[Day], ch_table[[#This Row],[Day]], ch_table[Duration]))</f>
        <v/>
      </c>
      <c r="I1287" s="40">
        <f>SUM(INDEX(ch_table[Duration],1):ch_table[[#This Row],[Duration]])</f>
        <v>32.479166666666735</v>
      </c>
      <c r="J1287" s="3" cm="1">
        <f t="array" ref="J12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87" s="3" t="str" cm="1">
        <f t="array" ref="K12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7" s="3" t="str">
        <f>IF(ch_table[[#This Row],[Subject 1]]&lt;&gt;"House rose", "",SUMIF(ch_table[Day], ch_table[[#This Row],[Day]], ch_table[AAT]))</f>
        <v/>
      </c>
      <c r="M1287" s="38">
        <f>SUM(INDEX(ch_table[AAT],1):ch_table[[#This Row],[AAT]])</f>
        <v>2.1388888888888884</v>
      </c>
    </row>
    <row r="1288" spans="1:13" x14ac:dyDescent="0.25">
      <c r="A1288" s="2">
        <v>101</v>
      </c>
      <c r="B1288" s="44">
        <v>44578</v>
      </c>
      <c r="C1288" s="3">
        <v>0.60625000000000007</v>
      </c>
      <c r="D1288" s="7" t="s">
        <v>44</v>
      </c>
      <c r="E1288" s="8" t="s">
        <v>107</v>
      </c>
      <c r="G1288" s="3" cm="1">
        <f t="array" ref="G1288">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288" s="3" t="str">
        <f>IF(ch_table[[#This Row],[Subject 1]]&lt;&gt;"House rose", "",SUMIF(ch_table[Day], ch_table[[#This Row],[Day]], ch_table[Duration]))</f>
        <v/>
      </c>
      <c r="I1288" s="40">
        <f>SUM(INDEX(ch_table[Duration],1):ch_table[[#This Row],[Duration]])</f>
        <v>32.509027777777845</v>
      </c>
      <c r="J1288" s="3" cm="1">
        <f t="array" ref="J12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88" s="3" t="str" cm="1">
        <f t="array" ref="K12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8" s="3" t="str">
        <f>IF(ch_table[[#This Row],[Subject 1]]&lt;&gt;"House rose", "",SUMIF(ch_table[Day], ch_table[[#This Row],[Day]], ch_table[AAT]))</f>
        <v/>
      </c>
      <c r="M1288" s="38">
        <f>SUM(INDEX(ch_table[AAT],1):ch_table[[#This Row],[AAT]])</f>
        <v>2.1388888888888884</v>
      </c>
    </row>
    <row r="1289" spans="1:13" x14ac:dyDescent="0.25">
      <c r="A1289" s="2">
        <v>101</v>
      </c>
      <c r="B1289" s="44">
        <v>44578</v>
      </c>
      <c r="C1289" s="3">
        <v>0.63611111111111118</v>
      </c>
      <c r="D1289" s="7" t="s">
        <v>53</v>
      </c>
      <c r="E1289" s="8" t="s">
        <v>107</v>
      </c>
      <c r="G1289" s="3" cm="1">
        <f t="array" ref="G1289">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289" s="3" t="str">
        <f>IF(ch_table[[#This Row],[Subject 1]]&lt;&gt;"House rose", "",SUMIF(ch_table[Day], ch_table[[#This Row],[Day]], ch_table[Duration]))</f>
        <v/>
      </c>
      <c r="I1289" s="40">
        <f>SUM(INDEX(ch_table[Duration],1):ch_table[[#This Row],[Duration]])</f>
        <v>32.521527777777848</v>
      </c>
      <c r="J1289" s="3" cm="1">
        <f t="array" ref="J12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89" s="3" t="str" cm="1">
        <f t="array" ref="K12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89" s="3" t="str">
        <f>IF(ch_table[[#This Row],[Subject 1]]&lt;&gt;"House rose", "",SUMIF(ch_table[Day], ch_table[[#This Row],[Day]], ch_table[AAT]))</f>
        <v/>
      </c>
      <c r="M1289" s="38">
        <f>SUM(INDEX(ch_table[AAT],1):ch_table[[#This Row],[AAT]])</f>
        <v>2.1388888888888884</v>
      </c>
    </row>
    <row r="1290" spans="1:13" ht="30" x14ac:dyDescent="0.25">
      <c r="A1290" s="2">
        <v>101</v>
      </c>
      <c r="B1290" s="44">
        <v>44578</v>
      </c>
      <c r="C1290" s="3">
        <v>0.64861111111111114</v>
      </c>
      <c r="D1290" s="7" t="s">
        <v>29</v>
      </c>
      <c r="E1290" s="8" t="s">
        <v>478</v>
      </c>
      <c r="G1290" s="3" cm="1">
        <f t="array" ref="G1290">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290" s="3" t="str">
        <f>IF(ch_table[[#This Row],[Subject 1]]&lt;&gt;"House rose", "",SUMIF(ch_table[Day], ch_table[[#This Row],[Day]], ch_table[Duration]))</f>
        <v/>
      </c>
      <c r="I1290" s="40">
        <f>SUM(INDEX(ch_table[Duration],1):ch_table[[#This Row],[Duration]])</f>
        <v>32.55763888888896</v>
      </c>
      <c r="J1290" s="3" cm="1">
        <f t="array" ref="J12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0" s="3" t="str" cm="1">
        <f t="array" ref="K12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0" s="3" t="str">
        <f>IF(ch_table[[#This Row],[Subject 1]]&lt;&gt;"House rose", "",SUMIF(ch_table[Day], ch_table[[#This Row],[Day]], ch_table[AAT]))</f>
        <v/>
      </c>
      <c r="M1290" s="38">
        <f>SUM(INDEX(ch_table[AAT],1):ch_table[[#This Row],[AAT]])</f>
        <v>2.1388888888888884</v>
      </c>
    </row>
    <row r="1291" spans="1:13" ht="30" x14ac:dyDescent="0.25">
      <c r="A1291" s="2">
        <v>101</v>
      </c>
      <c r="B1291" s="44">
        <v>44578</v>
      </c>
      <c r="C1291" s="3">
        <v>0.68472222222222223</v>
      </c>
      <c r="D1291" s="7" t="s">
        <v>29</v>
      </c>
      <c r="E1291" s="8" t="s">
        <v>774</v>
      </c>
      <c r="G1291" s="3" cm="1">
        <f t="array" ref="G1291">IF(MIN(ROW(ch_table[[Day]:[AAT session total (cum.)]]))+ROWS(ch_table[[Day]:[AAT session total (cum.)]])-1=ROW(),"",IF(ch_table[[#This Row],[Subject 1]]="House rose","", IF(INDEX(ch_table[[#All],[Time]],ROW()+1)="","",(IF(INDEX(ch_table[[#All],[Time]],ROW()+1)&lt;ch_table[[#This Row],[Time]],INDEX(ch_table[[#All],[Time]],ROW()+1)+1,INDEX(ch_table[[#All],[Time]],ROW()+1))-ch_table[[#This Row],[Time]]))))</f>
        <v>5.4861111111111138E-2</v>
      </c>
      <c r="H1291" s="3" t="str">
        <f>IF(ch_table[[#This Row],[Subject 1]]&lt;&gt;"House rose", "",SUMIF(ch_table[Day], ch_table[[#This Row],[Day]], ch_table[Duration]))</f>
        <v/>
      </c>
      <c r="I1291" s="40">
        <f>SUM(INDEX(ch_table[Duration],1):ch_table[[#This Row],[Duration]])</f>
        <v>32.612500000000068</v>
      </c>
      <c r="J1291" s="3" cm="1">
        <f t="array" ref="J12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1" s="3" t="str" cm="1">
        <f t="array" ref="K12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1" s="3" t="str">
        <f>IF(ch_table[[#This Row],[Subject 1]]&lt;&gt;"House rose", "",SUMIF(ch_table[Day], ch_table[[#This Row],[Day]], ch_table[AAT]))</f>
        <v/>
      </c>
      <c r="M1291" s="38">
        <f>SUM(INDEX(ch_table[AAT],1):ch_table[[#This Row],[AAT]])</f>
        <v>2.1388888888888884</v>
      </c>
    </row>
    <row r="1292" spans="1:13" x14ac:dyDescent="0.25">
      <c r="A1292" s="2">
        <v>101</v>
      </c>
      <c r="B1292" s="44">
        <v>44578</v>
      </c>
      <c r="C1292" s="3">
        <v>0.73958333333333337</v>
      </c>
      <c r="D1292" s="7" t="s">
        <v>29</v>
      </c>
      <c r="E1292" s="8" t="s">
        <v>775</v>
      </c>
      <c r="G1292" s="3" cm="1">
        <f t="array" ref="G1292">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1292" s="3" t="str">
        <f>IF(ch_table[[#This Row],[Subject 1]]&lt;&gt;"House rose", "",SUMIF(ch_table[Day], ch_table[[#This Row],[Day]], ch_table[Duration]))</f>
        <v/>
      </c>
      <c r="I1292" s="40">
        <f>SUM(INDEX(ch_table[Duration],1):ch_table[[#This Row],[Duration]])</f>
        <v>32.649305555555621</v>
      </c>
      <c r="J1292" s="3" cm="1">
        <f t="array" ref="J12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2" s="3" t="str" cm="1">
        <f t="array" ref="K12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2" s="3" t="str">
        <f>IF(ch_table[[#This Row],[Subject 1]]&lt;&gt;"House rose", "",SUMIF(ch_table[Day], ch_table[[#This Row],[Day]], ch_table[AAT]))</f>
        <v/>
      </c>
      <c r="M1292" s="38">
        <f>SUM(INDEX(ch_table[AAT],1):ch_table[[#This Row],[AAT]])</f>
        <v>2.1388888888888884</v>
      </c>
    </row>
    <row r="1293" spans="1:13" x14ac:dyDescent="0.25">
      <c r="A1293" s="2">
        <v>101</v>
      </c>
      <c r="B1293" s="44">
        <v>44578</v>
      </c>
      <c r="C1293" s="3">
        <v>0.77638888888888891</v>
      </c>
      <c r="D1293" s="7" t="s">
        <v>85</v>
      </c>
      <c r="E1293" s="8" t="s">
        <v>776</v>
      </c>
      <c r="F1293" s="8" t="s">
        <v>60</v>
      </c>
      <c r="G1293" s="3" cm="1">
        <f t="array" ref="G1293">IF(MIN(ROW(ch_table[[Day]:[AAT session total (cum.)]]))+ROWS(ch_table[[Day]:[AAT session total (cum.)]])-1=ROW(),"",IF(ch_table[[#This Row],[Subject 1]]="House rose","", IF(INDEX(ch_table[[#All],[Time]],ROW()+1)="","",(IF(INDEX(ch_table[[#All],[Time]],ROW()+1)&lt;ch_table[[#This Row],[Time]],INDEX(ch_table[[#All],[Time]],ROW()+1)+1,INDEX(ch_table[[#All],[Time]],ROW()+1))-ch_table[[#This Row],[Time]]))))</f>
        <v>0.14027777777777772</v>
      </c>
      <c r="H1293" s="3" t="str">
        <f>IF(ch_table[[#This Row],[Subject 1]]&lt;&gt;"House rose", "",SUMIF(ch_table[Day], ch_table[[#This Row],[Day]], ch_table[Duration]))</f>
        <v/>
      </c>
      <c r="I1293" s="40">
        <f>SUM(INDEX(ch_table[Duration],1):ch_table[[#This Row],[Duration]])</f>
        <v>32.789583333333397</v>
      </c>
      <c r="J1293" s="3" cm="1">
        <f t="array" ref="J12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3" s="3" t="str" cm="1">
        <f t="array" ref="K12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3" s="3" t="str">
        <f>IF(ch_table[[#This Row],[Subject 1]]&lt;&gt;"House rose", "",SUMIF(ch_table[Day], ch_table[[#This Row],[Day]], ch_table[AAT]))</f>
        <v/>
      </c>
      <c r="M1293" s="38">
        <f>SUM(INDEX(ch_table[AAT],1):ch_table[[#This Row],[AAT]])</f>
        <v>2.1388888888888884</v>
      </c>
    </row>
    <row r="1294" spans="1:13" x14ac:dyDescent="0.25">
      <c r="A1294" s="2">
        <v>101</v>
      </c>
      <c r="B1294" s="44">
        <v>44578</v>
      </c>
      <c r="C1294" s="3">
        <v>0.91666666666666663</v>
      </c>
      <c r="D1294" s="7" t="s">
        <v>259</v>
      </c>
      <c r="E1294" s="8" t="s">
        <v>776</v>
      </c>
      <c r="F1294" s="8" t="s">
        <v>60</v>
      </c>
      <c r="G1294" s="3" cm="1">
        <f t="array" ref="G1294">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294" s="3" t="str">
        <f>IF(ch_table[[#This Row],[Subject 1]]&lt;&gt;"House rose", "",SUMIF(ch_table[Day], ch_table[[#This Row],[Day]], ch_table[Duration]))</f>
        <v/>
      </c>
      <c r="I1294" s="40">
        <f>SUM(INDEX(ch_table[Duration],1):ch_table[[#This Row],[Duration]])</f>
        <v>32.797222222222288</v>
      </c>
      <c r="J1294" s="3" cm="1">
        <f t="array" ref="J12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4" s="3" cm="1">
        <f t="array" ref="K12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7.6388888888889728E-3</v>
      </c>
      <c r="L1294" s="3" t="str">
        <f>IF(ch_table[[#This Row],[Subject 1]]&lt;&gt;"House rose", "",SUMIF(ch_table[Day], ch_table[[#This Row],[Day]], ch_table[AAT]))</f>
        <v/>
      </c>
      <c r="M1294" s="38">
        <f>SUM(INDEX(ch_table[AAT],1):ch_table[[#This Row],[AAT]])</f>
        <v>2.1465277777777771</v>
      </c>
    </row>
    <row r="1295" spans="1:13" x14ac:dyDescent="0.25">
      <c r="A1295" s="2">
        <v>101</v>
      </c>
      <c r="B1295" s="44">
        <v>44578</v>
      </c>
      <c r="C1295" s="3">
        <v>0.9243055555555556</v>
      </c>
      <c r="D1295" s="7" t="s">
        <v>61</v>
      </c>
      <c r="E1295" s="8" t="s">
        <v>777</v>
      </c>
      <c r="G1295" s="3" cm="1">
        <f t="array" ref="G1295">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295" s="3" t="str">
        <f>IF(ch_table[[#This Row],[Subject 1]]&lt;&gt;"House rose", "",SUMIF(ch_table[Day], ch_table[[#This Row],[Day]], ch_table[Duration]))</f>
        <v/>
      </c>
      <c r="I1295" s="40">
        <f>SUM(INDEX(ch_table[Duration],1):ch_table[[#This Row],[Duration]])</f>
        <v>32.798611111111178</v>
      </c>
      <c r="J1295" s="3" cm="1">
        <f t="array" ref="J12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5" s="3" cm="1">
        <f t="array" ref="K12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295" s="3" t="str">
        <f>IF(ch_table[[#This Row],[Subject 1]]&lt;&gt;"House rose", "",SUMIF(ch_table[Day], ch_table[[#This Row],[Day]], ch_table[AAT]))</f>
        <v/>
      </c>
      <c r="M1295" s="38">
        <f>SUM(INDEX(ch_table[AAT],1):ch_table[[#This Row],[AAT]])</f>
        <v>2.1479166666666658</v>
      </c>
    </row>
    <row r="1296" spans="1:13" x14ac:dyDescent="0.25">
      <c r="A1296" s="2">
        <v>101</v>
      </c>
      <c r="B1296" s="44">
        <v>44578</v>
      </c>
      <c r="C1296" s="3">
        <v>0.92569444444444438</v>
      </c>
      <c r="D1296" s="7" t="s">
        <v>21</v>
      </c>
      <c r="E1296" s="8" t="s">
        <v>778</v>
      </c>
      <c r="G1296" s="3" cm="1">
        <f t="array" ref="G1296">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296" s="3" t="str">
        <f>IF(ch_table[[#This Row],[Subject 1]]&lt;&gt;"House rose", "",SUMIF(ch_table[Day], ch_table[[#This Row],[Day]], ch_table[Duration]))</f>
        <v/>
      </c>
      <c r="I1296" s="40">
        <f>SUM(INDEX(ch_table[Duration],1):ch_table[[#This Row],[Duration]])</f>
        <v>32.818750000000065</v>
      </c>
      <c r="J1296" s="3" cm="1">
        <f t="array" ref="J12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6" s="3" cm="1">
        <f t="array" ref="K12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296" s="3" t="str">
        <f>IF(ch_table[[#This Row],[Subject 1]]&lt;&gt;"House rose", "",SUMIF(ch_table[Day], ch_table[[#This Row],[Day]], ch_table[AAT]))</f>
        <v/>
      </c>
      <c r="M1296" s="38">
        <f>SUM(INDEX(ch_table[AAT],1):ch_table[[#This Row],[AAT]])</f>
        <v>2.1680555555555547</v>
      </c>
    </row>
    <row r="1297" spans="1:13" x14ac:dyDescent="0.25">
      <c r="A1297" s="2">
        <v>101</v>
      </c>
      <c r="B1297" s="44">
        <v>44578</v>
      </c>
      <c r="C1297" s="3">
        <v>0.9458333333333333</v>
      </c>
      <c r="D1297" s="7" t="s">
        <v>23</v>
      </c>
      <c r="G1297" s="3" t="str" cm="1">
        <f t="array" ref="G1297">IF(MIN(ROW(ch_table[[Day]:[AAT session total (cum.)]]))+ROWS(ch_table[[Day]:[AAT session total (cum.)]])-1=ROW(),"",IF(ch_table[[#This Row],[Subject 1]]="House rose","", IF(INDEX(ch_table[[#All],[Time]],ROW()+1)="","",(IF(INDEX(ch_table[[#All],[Time]],ROW()+1)&lt;ch_table[[#This Row],[Time]],INDEX(ch_table[[#All],[Time]],ROW()+1)+1,INDEX(ch_table[[#All],[Time]],ROW()+1))-ch_table[[#This Row],[Time]]))))</f>
        <v/>
      </c>
      <c r="H1297" s="3">
        <f>IF(ch_table[[#This Row],[Subject 1]]&lt;&gt;"House rose", "",SUMIF(ch_table[Day], ch_table[[#This Row],[Day]], ch_table[Duration]))</f>
        <v>0.34166666666666667</v>
      </c>
      <c r="I1297" s="40">
        <f>SUM(INDEX(ch_table[Duration],1):ch_table[[#This Row],[Duration]])</f>
        <v>32.818750000000065</v>
      </c>
      <c r="J1297" s="3" cm="1">
        <f t="array" ref="J12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297" s="3" t="str" cm="1">
        <f t="array" ref="K12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7" s="3">
        <f>IF(ch_table[[#This Row],[Subject 1]]&lt;&gt;"House rose", "",SUMIF(ch_table[Day], ch_table[[#This Row],[Day]], ch_table[AAT]))</f>
        <v>2.9166666666666674E-2</v>
      </c>
      <c r="M1297" s="38">
        <f>SUM(INDEX(ch_table[AAT],1):ch_table[[#This Row],[AAT]])</f>
        <v>2.1680555555555547</v>
      </c>
    </row>
    <row r="1298" spans="1:13" x14ac:dyDescent="0.25">
      <c r="A1298" s="2">
        <v>102</v>
      </c>
      <c r="B1298" s="44">
        <v>44579</v>
      </c>
      <c r="C1298" s="3">
        <v>0.47916666666666669</v>
      </c>
      <c r="D1298" s="7" t="s">
        <v>24</v>
      </c>
      <c r="G1298" s="3" cm="1">
        <f t="array" ref="G129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298" s="3" t="str">
        <f>IF(ch_table[[#This Row],[Subject 1]]&lt;&gt;"House rose", "",SUMIF(ch_table[Day], ch_table[[#This Row],[Day]], ch_table[Duration]))</f>
        <v/>
      </c>
      <c r="I1298" s="40">
        <f>SUM(INDEX(ch_table[Duration],1):ch_table[[#This Row],[Duration]])</f>
        <v>32.821527777777845</v>
      </c>
      <c r="J1298" s="3" cm="1">
        <f t="array" ref="J12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98" s="3" t="str" cm="1">
        <f t="array" ref="K12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8" s="3" t="str">
        <f>IF(ch_table[[#This Row],[Subject 1]]&lt;&gt;"House rose", "",SUMIF(ch_table[Day], ch_table[[#This Row],[Day]], ch_table[AAT]))</f>
        <v/>
      </c>
      <c r="M1298" s="38">
        <f>SUM(INDEX(ch_table[AAT],1):ch_table[[#This Row],[AAT]])</f>
        <v>2.1680555555555547</v>
      </c>
    </row>
    <row r="1299" spans="1:13" x14ac:dyDescent="0.25">
      <c r="A1299" s="2">
        <v>102</v>
      </c>
      <c r="B1299" s="44">
        <v>44579</v>
      </c>
      <c r="C1299" s="3">
        <v>0.48194444444444445</v>
      </c>
      <c r="D1299" s="7" t="s">
        <v>44</v>
      </c>
      <c r="E1299" s="8" t="s">
        <v>285</v>
      </c>
      <c r="G1299" s="3" cm="1">
        <f t="array" ref="G1299">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1299" s="3" t="str">
        <f>IF(ch_table[[#This Row],[Subject 1]]&lt;&gt;"House rose", "",SUMIF(ch_table[Day], ch_table[[#This Row],[Day]], ch_table[Duration]))</f>
        <v/>
      </c>
      <c r="I1299" s="40">
        <f>SUM(INDEX(ch_table[Duration],1):ch_table[[#This Row],[Duration]])</f>
        <v>32.850000000000065</v>
      </c>
      <c r="J1299" s="3" cm="1">
        <f t="array" ref="J12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299" s="3" t="str" cm="1">
        <f t="array" ref="K12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299" s="3" t="str">
        <f>IF(ch_table[[#This Row],[Subject 1]]&lt;&gt;"House rose", "",SUMIF(ch_table[Day], ch_table[[#This Row],[Day]], ch_table[AAT]))</f>
        <v/>
      </c>
      <c r="M1299" s="38">
        <f>SUM(INDEX(ch_table[AAT],1):ch_table[[#This Row],[AAT]])</f>
        <v>2.1680555555555547</v>
      </c>
    </row>
    <row r="1300" spans="1:13" x14ac:dyDescent="0.25">
      <c r="A1300" s="2">
        <v>102</v>
      </c>
      <c r="B1300" s="44">
        <v>44579</v>
      </c>
      <c r="C1300" s="3">
        <v>0.51041666666666663</v>
      </c>
      <c r="D1300" s="7" t="s">
        <v>53</v>
      </c>
      <c r="E1300" s="8" t="s">
        <v>285</v>
      </c>
      <c r="G1300" s="3" cm="1">
        <f t="array" ref="G1300">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300" s="3" t="str">
        <f>IF(ch_table[[#This Row],[Subject 1]]&lt;&gt;"House rose", "",SUMIF(ch_table[Day], ch_table[[#This Row],[Day]], ch_table[Duration]))</f>
        <v/>
      </c>
      <c r="I1300" s="40">
        <f>SUM(INDEX(ch_table[Duration],1):ch_table[[#This Row],[Duration]])</f>
        <v>32.863888888888951</v>
      </c>
      <c r="J1300" s="3" cm="1">
        <f t="array" ref="J13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0" s="3" t="str" cm="1">
        <f t="array" ref="K13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0" s="3" t="str">
        <f>IF(ch_table[[#This Row],[Subject 1]]&lt;&gt;"House rose", "",SUMIF(ch_table[Day], ch_table[[#This Row],[Day]], ch_table[AAT]))</f>
        <v/>
      </c>
      <c r="M1300" s="38">
        <f>SUM(INDEX(ch_table[AAT],1):ch_table[[#This Row],[AAT]])</f>
        <v>2.1680555555555547</v>
      </c>
    </row>
    <row r="1301" spans="1:13" ht="45" x14ac:dyDescent="0.25">
      <c r="A1301" s="2">
        <v>102</v>
      </c>
      <c r="B1301" s="44">
        <v>44579</v>
      </c>
      <c r="C1301" s="3">
        <v>0.52430555555555558</v>
      </c>
      <c r="D1301" s="7" t="s">
        <v>27</v>
      </c>
      <c r="E1301" s="8" t="s">
        <v>779</v>
      </c>
      <c r="G1301" s="3" cm="1">
        <f t="array" ref="G1301">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301" s="3" t="str">
        <f>IF(ch_table[[#This Row],[Subject 1]]&lt;&gt;"House rose", "",SUMIF(ch_table[Day], ch_table[[#This Row],[Day]], ch_table[Duration]))</f>
        <v/>
      </c>
      <c r="I1301" s="40">
        <f>SUM(INDEX(ch_table[Duration],1):ch_table[[#This Row],[Duration]])</f>
        <v>32.905555555555615</v>
      </c>
      <c r="J1301" s="3" cm="1">
        <f t="array" ref="J13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1" s="3" t="str" cm="1">
        <f t="array" ref="K13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1" s="3" t="str">
        <f>IF(ch_table[[#This Row],[Subject 1]]&lt;&gt;"House rose", "",SUMIF(ch_table[Day], ch_table[[#This Row],[Day]], ch_table[AAT]))</f>
        <v/>
      </c>
      <c r="M1301" s="38">
        <f>SUM(INDEX(ch_table[AAT],1):ch_table[[#This Row],[AAT]])</f>
        <v>2.1680555555555547</v>
      </c>
    </row>
    <row r="1302" spans="1:13" ht="45" x14ac:dyDescent="0.25">
      <c r="A1302" s="2">
        <v>102</v>
      </c>
      <c r="B1302" s="44">
        <v>44579</v>
      </c>
      <c r="C1302" s="3">
        <v>0.56597222222222221</v>
      </c>
      <c r="D1302" s="7" t="s">
        <v>27</v>
      </c>
      <c r="E1302" s="8" t="s">
        <v>780</v>
      </c>
      <c r="G1302" s="3" cm="1">
        <f t="array" ref="G1302">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302" s="3" t="str">
        <f>IF(ch_table[[#This Row],[Subject 1]]&lt;&gt;"House rose", "",SUMIF(ch_table[Day], ch_table[[#This Row],[Day]], ch_table[Duration]))</f>
        <v/>
      </c>
      <c r="I1302" s="40">
        <f>SUM(INDEX(ch_table[Duration],1):ch_table[[#This Row],[Duration]])</f>
        <v>32.929166666666724</v>
      </c>
      <c r="J1302" s="3" cm="1">
        <f t="array" ref="J13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2" s="3" t="str" cm="1">
        <f t="array" ref="K13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2" s="3" t="str">
        <f>IF(ch_table[[#This Row],[Subject 1]]&lt;&gt;"House rose", "",SUMIF(ch_table[Day], ch_table[[#This Row],[Day]], ch_table[AAT]))</f>
        <v/>
      </c>
      <c r="M1302" s="38">
        <f>SUM(INDEX(ch_table[AAT],1):ch_table[[#This Row],[AAT]])</f>
        <v>2.1680555555555547</v>
      </c>
    </row>
    <row r="1303" spans="1:13" ht="75" x14ac:dyDescent="0.25">
      <c r="A1303" s="2">
        <v>102</v>
      </c>
      <c r="B1303" s="44">
        <v>44579</v>
      </c>
      <c r="C1303" s="3">
        <v>0.58958333333333335</v>
      </c>
      <c r="D1303" s="7" t="s">
        <v>27</v>
      </c>
      <c r="E1303" s="8" t="s">
        <v>781</v>
      </c>
      <c r="G1303" s="3" cm="1">
        <f t="array" ref="G1303">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303" s="3" t="str">
        <f>IF(ch_table[[#This Row],[Subject 1]]&lt;&gt;"House rose", "",SUMIF(ch_table[Day], ch_table[[#This Row],[Day]], ch_table[Duration]))</f>
        <v/>
      </c>
      <c r="I1303" s="40">
        <f>SUM(INDEX(ch_table[Duration],1):ch_table[[#This Row],[Duration]])</f>
        <v>32.959027777777834</v>
      </c>
      <c r="J1303" s="3" cm="1">
        <f t="array" ref="J13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3" s="3" t="str" cm="1">
        <f t="array" ref="K13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3" s="3" t="str">
        <f>IF(ch_table[[#This Row],[Subject 1]]&lt;&gt;"House rose", "",SUMIF(ch_table[Day], ch_table[[#This Row],[Day]], ch_table[AAT]))</f>
        <v/>
      </c>
      <c r="M1303" s="38">
        <f>SUM(INDEX(ch_table[AAT],1):ch_table[[#This Row],[AAT]])</f>
        <v>2.1680555555555547</v>
      </c>
    </row>
    <row r="1304" spans="1:13" x14ac:dyDescent="0.25">
      <c r="A1304" s="2">
        <v>102</v>
      </c>
      <c r="B1304" s="44">
        <v>44579</v>
      </c>
      <c r="C1304" s="3">
        <v>0.61944444444444446</v>
      </c>
      <c r="D1304" s="7" t="s">
        <v>230</v>
      </c>
      <c r="E1304" s="8" t="s">
        <v>782</v>
      </c>
      <c r="G1304" s="3" cm="1">
        <f t="array" ref="G1304">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304" s="3" t="str">
        <f>IF(ch_table[[#This Row],[Subject 1]]&lt;&gt;"House rose", "",SUMIF(ch_table[Day], ch_table[[#This Row],[Day]], ch_table[Duration]))</f>
        <v/>
      </c>
      <c r="I1304" s="40">
        <f>SUM(INDEX(ch_table[Duration],1):ch_table[[#This Row],[Duration]])</f>
        <v>32.965277777777835</v>
      </c>
      <c r="J1304" s="3" cm="1">
        <f t="array" ref="J13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4" s="3" t="str" cm="1">
        <f t="array" ref="K13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4" s="3" t="str">
        <f>IF(ch_table[[#This Row],[Subject 1]]&lt;&gt;"House rose", "",SUMIF(ch_table[Day], ch_table[[#This Row],[Day]], ch_table[AAT]))</f>
        <v/>
      </c>
      <c r="M1304" s="38">
        <f>SUM(INDEX(ch_table[AAT],1):ch_table[[#This Row],[AAT]])</f>
        <v>2.1680555555555547</v>
      </c>
    </row>
    <row r="1305" spans="1:13" x14ac:dyDescent="0.25">
      <c r="A1305" s="2">
        <v>102</v>
      </c>
      <c r="B1305" s="44">
        <v>44579</v>
      </c>
      <c r="C1305" s="3">
        <v>0.62569444444444444</v>
      </c>
      <c r="D1305" s="7" t="s">
        <v>123</v>
      </c>
      <c r="E1305" s="8" t="s">
        <v>783</v>
      </c>
      <c r="F1305" s="8" t="s">
        <v>159</v>
      </c>
      <c r="G1305" s="3" cm="1">
        <f t="array" ref="G1305">IF(MIN(ROW(ch_table[[Day]:[AAT session total (cum.)]]))+ROWS(ch_table[[Day]:[AAT session total (cum.)]])-1=ROW(),"",IF(ch_table[[#This Row],[Subject 1]]="House rose","", IF(INDEX(ch_table[[#All],[Time]],ROW()+1)="","",(IF(INDEX(ch_table[[#All],[Time]],ROW()+1)&lt;ch_table[[#This Row],[Time]],INDEX(ch_table[[#All],[Time]],ROW()+1)+1,INDEX(ch_table[[#All],[Time]],ROW()+1))-ch_table[[#This Row],[Time]]))))</f>
        <v>0.11041666666666672</v>
      </c>
      <c r="H1305" s="3" t="str">
        <f>IF(ch_table[[#This Row],[Subject 1]]&lt;&gt;"House rose", "",SUMIF(ch_table[Day], ch_table[[#This Row],[Day]], ch_table[Duration]))</f>
        <v/>
      </c>
      <c r="I1305" s="40">
        <f>SUM(INDEX(ch_table[Duration],1):ch_table[[#This Row],[Duration]])</f>
        <v>33.075694444444501</v>
      </c>
      <c r="J1305" s="3" cm="1">
        <f t="array" ref="J13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5" s="3" t="str" cm="1">
        <f t="array" ref="K13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5" s="3" t="str">
        <f>IF(ch_table[[#This Row],[Subject 1]]&lt;&gt;"House rose", "",SUMIF(ch_table[Day], ch_table[[#This Row],[Day]], ch_table[AAT]))</f>
        <v/>
      </c>
      <c r="M1305" s="38">
        <f>SUM(INDEX(ch_table[AAT],1):ch_table[[#This Row],[AAT]])</f>
        <v>2.1680555555555547</v>
      </c>
    </row>
    <row r="1306" spans="1:13" x14ac:dyDescent="0.25">
      <c r="A1306" s="2">
        <v>102</v>
      </c>
      <c r="B1306" s="44">
        <v>44579</v>
      </c>
      <c r="C1306" s="3">
        <v>0.73611111111111116</v>
      </c>
      <c r="D1306" s="7" t="s">
        <v>255</v>
      </c>
      <c r="E1306" s="8" t="s">
        <v>784</v>
      </c>
      <c r="G1306" s="3" cm="1">
        <f t="array" ref="G1306">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306" s="3" t="str">
        <f>IF(ch_table[[#This Row],[Subject 1]]&lt;&gt;"House rose", "",SUMIF(ch_table[Day], ch_table[[#This Row],[Day]], ch_table[Duration]))</f>
        <v/>
      </c>
      <c r="I1306" s="40">
        <f>SUM(INDEX(ch_table[Duration],1):ch_table[[#This Row],[Duration]])</f>
        <v>33.080555555555613</v>
      </c>
      <c r="J1306" s="3" cm="1">
        <f t="array" ref="J13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6" s="3" t="str" cm="1">
        <f t="array" ref="K13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6" s="3" t="str">
        <f>IF(ch_table[[#This Row],[Subject 1]]&lt;&gt;"House rose", "",SUMIF(ch_table[Day], ch_table[[#This Row],[Day]], ch_table[AAT]))</f>
        <v/>
      </c>
      <c r="M1306" s="38">
        <f>SUM(INDEX(ch_table[AAT],1):ch_table[[#This Row],[AAT]])</f>
        <v>2.1680555555555547</v>
      </c>
    </row>
    <row r="1307" spans="1:13" ht="30" x14ac:dyDescent="0.25">
      <c r="A1307" s="2">
        <v>102</v>
      </c>
      <c r="B1307" s="44">
        <v>44579</v>
      </c>
      <c r="C1307" s="3">
        <v>0.74097222222222225</v>
      </c>
      <c r="D1307" s="7" t="s">
        <v>21</v>
      </c>
      <c r="E1307" s="8" t="s">
        <v>785</v>
      </c>
      <c r="G1307" s="3" cm="1">
        <f t="array" ref="G1307">IF(MIN(ROW(ch_table[[Day]:[AAT session total (cum.)]]))+ROWS(ch_table[[Day]:[AAT session total (cum.)]])-1=ROW(),"",IF(ch_table[[#This Row],[Subject 1]]="House rose","", IF(INDEX(ch_table[[#All],[Time]],ROW()+1)="","",(IF(INDEX(ch_table[[#All],[Time]],ROW()+1)&lt;ch_table[[#This Row],[Time]],INDEX(ch_table[[#All],[Time]],ROW()+1)+1,INDEX(ch_table[[#All],[Time]],ROW()+1))-ch_table[[#This Row],[Time]]))))</f>
        <v>5.1388888888888817E-2</v>
      </c>
      <c r="H1307" s="3" t="str">
        <f>IF(ch_table[[#This Row],[Subject 1]]&lt;&gt;"House rose", "",SUMIF(ch_table[Day], ch_table[[#This Row],[Day]], ch_table[Duration]))</f>
        <v/>
      </c>
      <c r="I1307" s="40">
        <f>SUM(INDEX(ch_table[Duration],1):ch_table[[#This Row],[Duration]])</f>
        <v>33.1319444444445</v>
      </c>
      <c r="J1307" s="3" cm="1">
        <f t="array" ref="J13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7" s="3" cm="1">
        <f t="array" ref="K13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307" s="3" t="str">
        <f>IF(ch_table[[#This Row],[Subject 1]]&lt;&gt;"House rose", "",SUMIF(ch_table[Day], ch_table[[#This Row],[Day]], ch_table[AAT]))</f>
        <v/>
      </c>
      <c r="M1307" s="38">
        <f>SUM(INDEX(ch_table[AAT],1):ch_table[[#This Row],[AAT]])</f>
        <v>2.1687499999999993</v>
      </c>
    </row>
    <row r="1308" spans="1:13" x14ac:dyDescent="0.25">
      <c r="A1308" s="2">
        <v>102</v>
      </c>
      <c r="B1308" s="44">
        <v>44579</v>
      </c>
      <c r="C1308" s="3">
        <v>0.79236111111111107</v>
      </c>
      <c r="D1308" s="7" t="s">
        <v>23</v>
      </c>
      <c r="G1308" s="3" t="str" cm="1">
        <f t="array" ref="G1308">IF(MIN(ROW(ch_table[[Day]:[AAT session total (cum.)]]))+ROWS(ch_table[[Day]:[AAT session total (cum.)]])-1=ROW(),"",IF(ch_table[[#This Row],[Subject 1]]="House rose","", IF(INDEX(ch_table[[#All],[Time]],ROW()+1)="","",(IF(INDEX(ch_table[[#All],[Time]],ROW()+1)&lt;ch_table[[#This Row],[Time]],INDEX(ch_table[[#All],[Time]],ROW()+1)+1,INDEX(ch_table[[#All],[Time]],ROW()+1))-ch_table[[#This Row],[Time]]))))</f>
        <v/>
      </c>
      <c r="H1308" s="3">
        <f>IF(ch_table[[#This Row],[Subject 1]]&lt;&gt;"House rose", "",SUMIF(ch_table[Day], ch_table[[#This Row],[Day]], ch_table[Duration]))</f>
        <v>0.31319444444444439</v>
      </c>
      <c r="I1308" s="40">
        <f>SUM(INDEX(ch_table[Duration],1):ch_table[[#This Row],[Duration]])</f>
        <v>33.1319444444445</v>
      </c>
      <c r="J1308" s="3" cm="1">
        <f t="array" ref="J13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8" s="3" t="str" cm="1">
        <f t="array" ref="K13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8" s="3">
        <f>IF(ch_table[[#This Row],[Subject 1]]&lt;&gt;"House rose", "",SUMIF(ch_table[Day], ch_table[[#This Row],[Day]], ch_table[AAT]))</f>
        <v>6.9444444444444198E-4</v>
      </c>
      <c r="M1308" s="38">
        <f>SUM(INDEX(ch_table[AAT],1):ch_table[[#This Row],[AAT]])</f>
        <v>2.1687499999999993</v>
      </c>
    </row>
    <row r="1309" spans="1:13" x14ac:dyDescent="0.25">
      <c r="A1309" s="2">
        <v>103</v>
      </c>
      <c r="B1309" s="44">
        <v>44580</v>
      </c>
      <c r="C1309" s="3">
        <v>0.47916666666666669</v>
      </c>
      <c r="D1309" s="7" t="s">
        <v>24</v>
      </c>
      <c r="G1309" s="3" cm="1">
        <f t="array" ref="G130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309" s="3" t="str">
        <f>IF(ch_table[[#This Row],[Subject 1]]&lt;&gt;"House rose", "",SUMIF(ch_table[Day], ch_table[[#This Row],[Day]], ch_table[Duration]))</f>
        <v/>
      </c>
      <c r="I1309" s="40">
        <f>SUM(INDEX(ch_table[Duration],1):ch_table[[#This Row],[Duration]])</f>
        <v>33.134027777777831</v>
      </c>
      <c r="J1309" s="3" cm="1">
        <f t="array" ref="J13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09" s="3" t="str" cm="1">
        <f t="array" ref="K13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09" s="3" t="str">
        <f>IF(ch_table[[#This Row],[Subject 1]]&lt;&gt;"House rose", "",SUMIF(ch_table[Day], ch_table[[#This Row],[Day]], ch_table[AAT]))</f>
        <v/>
      </c>
      <c r="M1309" s="38">
        <f>SUM(INDEX(ch_table[AAT],1):ch_table[[#This Row],[AAT]])</f>
        <v>2.1687499999999993</v>
      </c>
    </row>
    <row r="1310" spans="1:13" x14ac:dyDescent="0.25">
      <c r="A1310" s="2">
        <v>103</v>
      </c>
      <c r="B1310" s="44">
        <v>44580</v>
      </c>
      <c r="C1310" s="3">
        <v>0.48125000000000001</v>
      </c>
      <c r="D1310" s="7" t="s">
        <v>44</v>
      </c>
      <c r="E1310" s="8" t="s">
        <v>786</v>
      </c>
      <c r="G1310" s="3" cm="1">
        <f t="array" ref="G1310">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1310" s="3" t="str">
        <f>IF(ch_table[[#This Row],[Subject 1]]&lt;&gt;"House rose", "",SUMIF(ch_table[Day], ch_table[[#This Row],[Day]], ch_table[Duration]))</f>
        <v/>
      </c>
      <c r="I1310" s="40">
        <f>SUM(INDEX(ch_table[Duration],1):ch_table[[#This Row],[Duration]])</f>
        <v>33.147222222222275</v>
      </c>
      <c r="J1310" s="3" cm="1">
        <f t="array" ref="J13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0" s="3" t="str" cm="1">
        <f t="array" ref="K13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0" s="3" t="str">
        <f>IF(ch_table[[#This Row],[Subject 1]]&lt;&gt;"House rose", "",SUMIF(ch_table[Day], ch_table[[#This Row],[Day]], ch_table[AAT]))</f>
        <v/>
      </c>
      <c r="M1310" s="38">
        <f>SUM(INDEX(ch_table[AAT],1):ch_table[[#This Row],[AAT]])</f>
        <v>2.1687499999999993</v>
      </c>
    </row>
    <row r="1311" spans="1:13" x14ac:dyDescent="0.25">
      <c r="A1311" s="2">
        <v>103</v>
      </c>
      <c r="B1311" s="44">
        <v>44580</v>
      </c>
      <c r="C1311" s="3">
        <v>0.49444444444444446</v>
      </c>
      <c r="D1311" s="7" t="s">
        <v>53</v>
      </c>
      <c r="E1311" s="8" t="s">
        <v>786</v>
      </c>
      <c r="G1311" s="3" cm="1">
        <f t="array" ref="G1311">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311" s="3" t="str">
        <f>IF(ch_table[[#This Row],[Subject 1]]&lt;&gt;"House rose", "",SUMIF(ch_table[Day], ch_table[[#This Row],[Day]], ch_table[Duration]))</f>
        <v/>
      </c>
      <c r="I1311" s="40">
        <f>SUM(INDEX(ch_table[Duration],1):ch_table[[#This Row],[Duration]])</f>
        <v>33.152777777777828</v>
      </c>
      <c r="J1311" s="3" cm="1">
        <f t="array" ref="J13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1" s="3" t="str" cm="1">
        <f t="array" ref="K13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1" s="3" t="str">
        <f>IF(ch_table[[#This Row],[Subject 1]]&lt;&gt;"House rose", "",SUMIF(ch_table[Day], ch_table[[#This Row],[Day]], ch_table[AAT]))</f>
        <v/>
      </c>
      <c r="M1311" s="38">
        <f>SUM(INDEX(ch_table[AAT],1):ch_table[[#This Row],[AAT]])</f>
        <v>2.1687499999999993</v>
      </c>
    </row>
    <row r="1312" spans="1:13" x14ac:dyDescent="0.25">
      <c r="A1312" s="2">
        <v>103</v>
      </c>
      <c r="B1312" s="44">
        <v>44580</v>
      </c>
      <c r="C1312" s="3">
        <v>0.5</v>
      </c>
      <c r="D1312" s="7" t="s">
        <v>44</v>
      </c>
      <c r="E1312" s="8" t="s">
        <v>448</v>
      </c>
      <c r="G1312" s="3" cm="1">
        <f t="array" ref="G1312">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312" s="3" t="str">
        <f>IF(ch_table[[#This Row],[Subject 1]]&lt;&gt;"House rose", "",SUMIF(ch_table[Day], ch_table[[#This Row],[Day]], ch_table[Duration]))</f>
        <v/>
      </c>
      <c r="I1312" s="40">
        <f>SUM(INDEX(ch_table[Duration],1):ch_table[[#This Row],[Duration]])</f>
        <v>33.179861111111158</v>
      </c>
      <c r="J1312" s="3" cm="1">
        <f t="array" ref="J13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2" s="3" t="str" cm="1">
        <f t="array" ref="K13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2" s="3" t="str">
        <f>IF(ch_table[[#This Row],[Subject 1]]&lt;&gt;"House rose", "",SUMIF(ch_table[Day], ch_table[[#This Row],[Day]], ch_table[AAT]))</f>
        <v/>
      </c>
      <c r="M1312" s="38">
        <f>SUM(INDEX(ch_table[AAT],1):ch_table[[#This Row],[AAT]])</f>
        <v>2.1687499999999993</v>
      </c>
    </row>
    <row r="1313" spans="1:13" x14ac:dyDescent="0.25">
      <c r="A1313" s="2">
        <v>103</v>
      </c>
      <c r="B1313" s="44">
        <v>44580</v>
      </c>
      <c r="C1313" s="3">
        <v>0.52708333333333335</v>
      </c>
      <c r="D1313" s="7" t="s">
        <v>29</v>
      </c>
      <c r="E1313" s="8" t="s">
        <v>734</v>
      </c>
      <c r="G1313" s="3" cm="1">
        <f t="array" ref="G1313">IF(MIN(ROW(ch_table[[Day]:[AAT session total (cum.)]]))+ROWS(ch_table[[Day]:[AAT session total (cum.)]])-1=ROW(),"",IF(ch_table[[#This Row],[Subject 1]]="House rose","", IF(INDEX(ch_table[[#All],[Time]],ROW()+1)="","",(IF(INDEX(ch_table[[#All],[Time]],ROW()+1)&lt;ch_table[[#This Row],[Time]],INDEX(ch_table[[#All],[Time]],ROW()+1)+1,INDEX(ch_table[[#All],[Time]],ROW()+1))-ch_table[[#This Row],[Time]]))))</f>
        <v>5.208333333333337E-2</v>
      </c>
      <c r="H1313" s="3" t="str">
        <f>IF(ch_table[[#This Row],[Subject 1]]&lt;&gt;"House rose", "",SUMIF(ch_table[Day], ch_table[[#This Row],[Day]], ch_table[Duration]))</f>
        <v/>
      </c>
      <c r="I1313" s="40">
        <f>SUM(INDEX(ch_table[Duration],1):ch_table[[#This Row],[Duration]])</f>
        <v>33.231944444444494</v>
      </c>
      <c r="J1313" s="3" cm="1">
        <f t="array" ref="J13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3" s="3" t="str" cm="1">
        <f t="array" ref="K13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3" s="3" t="str">
        <f>IF(ch_table[[#This Row],[Subject 1]]&lt;&gt;"House rose", "",SUMIF(ch_table[Day], ch_table[[#This Row],[Day]], ch_table[AAT]))</f>
        <v/>
      </c>
      <c r="M1313" s="38">
        <f>SUM(INDEX(ch_table[AAT],1):ch_table[[#This Row],[AAT]])</f>
        <v>2.1687499999999993</v>
      </c>
    </row>
    <row r="1314" spans="1:13" ht="30" x14ac:dyDescent="0.25">
      <c r="A1314" s="2">
        <v>103</v>
      </c>
      <c r="B1314" s="44">
        <v>44580</v>
      </c>
      <c r="C1314" s="3">
        <v>0.57916666666666672</v>
      </c>
      <c r="D1314" s="7" t="s">
        <v>356</v>
      </c>
      <c r="E1314" s="8" t="s">
        <v>787</v>
      </c>
      <c r="G1314" s="3" cm="1">
        <f t="array" ref="G1314">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1314" s="3" t="str">
        <f>IF(ch_table[[#This Row],[Subject 1]]&lt;&gt;"House rose", "",SUMIF(ch_table[Day], ch_table[[#This Row],[Day]], ch_table[Duration]))</f>
        <v/>
      </c>
      <c r="I1314" s="40">
        <f>SUM(INDEX(ch_table[Duration],1):ch_table[[#This Row],[Duration]])</f>
        <v>33.234027777777825</v>
      </c>
      <c r="J1314" s="3" cm="1">
        <f t="array" ref="J13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4" s="3" t="str" cm="1">
        <f t="array" ref="K13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4" s="3" t="str">
        <f>IF(ch_table[[#This Row],[Subject 1]]&lt;&gt;"House rose", "",SUMIF(ch_table[Day], ch_table[[#This Row],[Day]], ch_table[AAT]))</f>
        <v/>
      </c>
      <c r="M1314" s="38">
        <f>SUM(INDEX(ch_table[AAT],1):ch_table[[#This Row],[AAT]])</f>
        <v>2.1687499999999993</v>
      </c>
    </row>
    <row r="1315" spans="1:13" ht="45" x14ac:dyDescent="0.25">
      <c r="A1315" s="2">
        <v>103</v>
      </c>
      <c r="B1315" s="44">
        <v>44580</v>
      </c>
      <c r="C1315" s="3">
        <v>0.58124999999999993</v>
      </c>
      <c r="D1315" s="7" t="s">
        <v>92</v>
      </c>
      <c r="E1315" s="8" t="s">
        <v>788</v>
      </c>
      <c r="G1315" s="3" cm="1">
        <f t="array" ref="G1315">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315" s="3" t="str">
        <f>IF(ch_table[[#This Row],[Subject 1]]&lt;&gt;"House rose", "",SUMIF(ch_table[Day], ch_table[[#This Row],[Day]], ch_table[Duration]))</f>
        <v/>
      </c>
      <c r="I1315" s="40">
        <f>SUM(INDEX(ch_table[Duration],1):ch_table[[#This Row],[Duration]])</f>
        <v>33.237500000000047</v>
      </c>
      <c r="J1315" s="3" cm="1">
        <f t="array" ref="J13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5" s="3" t="str" cm="1">
        <f t="array" ref="K13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5" s="3" t="str">
        <f>IF(ch_table[[#This Row],[Subject 1]]&lt;&gt;"House rose", "",SUMIF(ch_table[Day], ch_table[[#This Row],[Day]], ch_table[AAT]))</f>
        <v/>
      </c>
      <c r="M1315" s="38">
        <f>SUM(INDEX(ch_table[AAT],1):ch_table[[#This Row],[AAT]])</f>
        <v>2.1687499999999993</v>
      </c>
    </row>
    <row r="1316" spans="1:13" x14ac:dyDescent="0.25">
      <c r="A1316" s="2">
        <v>103</v>
      </c>
      <c r="B1316" s="44">
        <v>44580</v>
      </c>
      <c r="C1316" s="3">
        <v>0.58472222222222225</v>
      </c>
      <c r="D1316" s="7" t="s">
        <v>230</v>
      </c>
      <c r="E1316" s="8" t="s">
        <v>789</v>
      </c>
      <c r="G1316" s="3" cm="1">
        <f t="array" ref="G1316">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316" s="3" t="str">
        <f>IF(ch_table[[#This Row],[Subject 1]]&lt;&gt;"House rose", "",SUMIF(ch_table[Day], ch_table[[#This Row],[Day]], ch_table[Duration]))</f>
        <v/>
      </c>
      <c r="I1316" s="40">
        <f>SUM(INDEX(ch_table[Duration],1):ch_table[[#This Row],[Duration]])</f>
        <v>33.245138888888938</v>
      </c>
      <c r="J1316" s="3" cm="1">
        <f t="array" ref="J13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6" s="3" t="str" cm="1">
        <f t="array" ref="K13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6" s="3" t="str">
        <f>IF(ch_table[[#This Row],[Subject 1]]&lt;&gt;"House rose", "",SUMIF(ch_table[Day], ch_table[[#This Row],[Day]], ch_table[AAT]))</f>
        <v/>
      </c>
      <c r="M1316" s="38">
        <f>SUM(INDEX(ch_table[AAT],1):ch_table[[#This Row],[AAT]])</f>
        <v>2.1687499999999993</v>
      </c>
    </row>
    <row r="1317" spans="1:13" x14ac:dyDescent="0.25">
      <c r="A1317" s="2">
        <v>103</v>
      </c>
      <c r="B1317" s="44">
        <v>44580</v>
      </c>
      <c r="C1317" s="3">
        <v>0.59236111111111112</v>
      </c>
      <c r="D1317" s="7" t="s">
        <v>85</v>
      </c>
      <c r="E1317" s="8" t="s">
        <v>790</v>
      </c>
      <c r="G1317" s="3" cm="1">
        <f t="array" ref="G1317">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1317" s="3" t="str">
        <f>IF(ch_table[[#This Row],[Subject 1]]&lt;&gt;"House rose", "",SUMIF(ch_table[Day], ch_table[[#This Row],[Day]], ch_table[Duration]))</f>
        <v/>
      </c>
      <c r="I1317" s="40">
        <f>SUM(INDEX(ch_table[Duration],1):ch_table[[#This Row],[Duration]])</f>
        <v>33.288194444444493</v>
      </c>
      <c r="J1317" s="3" cm="1">
        <f t="array" ref="J13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7" s="3" t="str" cm="1">
        <f t="array" ref="K13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7" s="3" t="str">
        <f>IF(ch_table[[#This Row],[Subject 1]]&lt;&gt;"House rose", "",SUMIF(ch_table[Day], ch_table[[#This Row],[Day]], ch_table[AAT]))</f>
        <v/>
      </c>
      <c r="M1317" s="38">
        <f>SUM(INDEX(ch_table[AAT],1):ch_table[[#This Row],[AAT]])</f>
        <v>2.1687499999999993</v>
      </c>
    </row>
    <row r="1318" spans="1:13" x14ac:dyDescent="0.25">
      <c r="A1318" s="2">
        <v>103</v>
      </c>
      <c r="B1318" s="44">
        <v>44580</v>
      </c>
      <c r="C1318" s="3">
        <v>0.63541666666666663</v>
      </c>
      <c r="D1318" s="7" t="s">
        <v>133</v>
      </c>
      <c r="E1318" s="8" t="s">
        <v>257</v>
      </c>
      <c r="F1318" s="8" t="s">
        <v>15</v>
      </c>
      <c r="G1318" s="3" cm="1">
        <f t="array" ref="G1318">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318" s="3" t="str">
        <f>IF(ch_table[[#This Row],[Subject 1]]&lt;&gt;"House rose", "",SUMIF(ch_table[Day], ch_table[[#This Row],[Day]], ch_table[Duration]))</f>
        <v/>
      </c>
      <c r="I1318" s="40">
        <f>SUM(INDEX(ch_table[Duration],1):ch_table[[#This Row],[Duration]])</f>
        <v>33.288888888888934</v>
      </c>
      <c r="J1318" s="3" cm="1">
        <f t="array" ref="J13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8" s="3" t="str" cm="1">
        <f t="array" ref="K13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8" s="3" t="str">
        <f>IF(ch_table[[#This Row],[Subject 1]]&lt;&gt;"House rose", "",SUMIF(ch_table[Day], ch_table[[#This Row],[Day]], ch_table[AAT]))</f>
        <v/>
      </c>
      <c r="M1318" s="38">
        <f>SUM(INDEX(ch_table[AAT],1):ch_table[[#This Row],[AAT]])</f>
        <v>2.1687499999999993</v>
      </c>
    </row>
    <row r="1319" spans="1:13" x14ac:dyDescent="0.25">
      <c r="A1319" s="2">
        <v>103</v>
      </c>
      <c r="B1319" s="44">
        <v>44580</v>
      </c>
      <c r="C1319" s="3">
        <v>0.63611111111111118</v>
      </c>
      <c r="D1319" s="7" t="s">
        <v>85</v>
      </c>
      <c r="E1319" s="8" t="s">
        <v>791</v>
      </c>
      <c r="F1319" s="8" t="s">
        <v>60</v>
      </c>
      <c r="G1319" s="3" cm="1">
        <f t="array" ref="G1319">IF(MIN(ROW(ch_table[[Day]:[AAT session total (cum.)]]))+ROWS(ch_table[[Day]:[AAT session total (cum.)]])-1=ROW(),"",IF(ch_table[[#This Row],[Subject 1]]="House rose","", IF(INDEX(ch_table[[#All],[Time]],ROW()+1)="","",(IF(INDEX(ch_table[[#All],[Time]],ROW()+1)&lt;ch_table[[#This Row],[Time]],INDEX(ch_table[[#All],[Time]],ROW()+1)+1,INDEX(ch_table[[#All],[Time]],ROW()+1))-ch_table[[#This Row],[Time]]))))</f>
        <v>9.2361111111111116E-2</v>
      </c>
      <c r="H1319" s="3" t="str">
        <f>IF(ch_table[[#This Row],[Subject 1]]&lt;&gt;"House rose", "",SUMIF(ch_table[Day], ch_table[[#This Row],[Day]], ch_table[Duration]))</f>
        <v/>
      </c>
      <c r="I1319" s="40">
        <f>SUM(INDEX(ch_table[Duration],1):ch_table[[#This Row],[Duration]])</f>
        <v>33.381250000000044</v>
      </c>
      <c r="J1319" s="3" cm="1">
        <f t="array" ref="J13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19" s="3" t="str" cm="1">
        <f t="array" ref="K13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19" s="3" t="str">
        <f>IF(ch_table[[#This Row],[Subject 1]]&lt;&gt;"House rose", "",SUMIF(ch_table[Day], ch_table[[#This Row],[Day]], ch_table[AAT]))</f>
        <v/>
      </c>
      <c r="M1319" s="38">
        <f>SUM(INDEX(ch_table[AAT],1):ch_table[[#This Row],[AAT]])</f>
        <v>2.1687499999999993</v>
      </c>
    </row>
    <row r="1320" spans="1:13" x14ac:dyDescent="0.25">
      <c r="A1320" s="2">
        <v>103</v>
      </c>
      <c r="B1320" s="44">
        <v>44580</v>
      </c>
      <c r="C1320" s="3">
        <v>0.7284722222222223</v>
      </c>
      <c r="D1320" s="7" t="s">
        <v>259</v>
      </c>
      <c r="E1320" s="8" t="s">
        <v>790</v>
      </c>
      <c r="G1320" s="3" cm="1">
        <f t="array" ref="G1320">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320" s="3" t="str">
        <f>IF(ch_table[[#This Row],[Subject 1]]&lt;&gt;"House rose", "",SUMIF(ch_table[Day], ch_table[[#This Row],[Day]], ch_table[Duration]))</f>
        <v/>
      </c>
      <c r="I1320" s="40">
        <f>SUM(INDEX(ch_table[Duration],1):ch_table[[#This Row],[Duration]])</f>
        <v>33.423611111111157</v>
      </c>
      <c r="J1320" s="3" cm="1">
        <f t="array" ref="J13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0" s="3" t="str" cm="1">
        <f t="array" ref="K13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0" s="3" t="str">
        <f>IF(ch_table[[#This Row],[Subject 1]]&lt;&gt;"House rose", "",SUMIF(ch_table[Day], ch_table[[#This Row],[Day]], ch_table[AAT]))</f>
        <v/>
      </c>
      <c r="M1320" s="38">
        <f>SUM(INDEX(ch_table[AAT],1):ch_table[[#This Row],[AAT]])</f>
        <v>2.1687499999999993</v>
      </c>
    </row>
    <row r="1321" spans="1:13" x14ac:dyDescent="0.25">
      <c r="A1321" s="2">
        <v>103</v>
      </c>
      <c r="B1321" s="44">
        <v>44580</v>
      </c>
      <c r="C1321" s="3">
        <v>0.77083333333333337</v>
      </c>
      <c r="D1321" s="7" t="s">
        <v>255</v>
      </c>
      <c r="E1321" s="8" t="s">
        <v>224</v>
      </c>
      <c r="G1321" s="3" cm="1">
        <f t="array" ref="G1321">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321" s="3" t="str">
        <f>IF(ch_table[[#This Row],[Subject 1]]&lt;&gt;"House rose", "",SUMIF(ch_table[Day], ch_table[[#This Row],[Day]], ch_table[Duration]))</f>
        <v/>
      </c>
      <c r="I1321" s="40">
        <f>SUM(INDEX(ch_table[Duration],1):ch_table[[#This Row],[Duration]])</f>
        <v>33.43472222222227</v>
      </c>
      <c r="J1321" s="3" cm="1">
        <f t="array" ref="J13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1" s="3" t="str" cm="1">
        <f t="array" ref="K13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1" s="3" t="str">
        <f>IF(ch_table[[#This Row],[Subject 1]]&lt;&gt;"House rose", "",SUMIF(ch_table[Day], ch_table[[#This Row],[Day]], ch_table[AAT]))</f>
        <v/>
      </c>
      <c r="M1321" s="38">
        <f>SUM(INDEX(ch_table[AAT],1):ch_table[[#This Row],[AAT]])</f>
        <v>2.1687499999999993</v>
      </c>
    </row>
    <row r="1322" spans="1:13" x14ac:dyDescent="0.25">
      <c r="A1322" s="2">
        <v>103</v>
      </c>
      <c r="B1322" s="44">
        <v>44580</v>
      </c>
      <c r="C1322" s="3">
        <v>0.78194444444444444</v>
      </c>
      <c r="D1322" s="7" t="s">
        <v>21</v>
      </c>
      <c r="E1322" s="8" t="s">
        <v>792</v>
      </c>
      <c r="G1322" s="3" cm="1">
        <f t="array" ref="G1322">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322" s="3" t="str">
        <f>IF(ch_table[[#This Row],[Subject 1]]&lt;&gt;"House rose", "",SUMIF(ch_table[Day], ch_table[[#This Row],[Day]], ch_table[Duration]))</f>
        <v/>
      </c>
      <c r="I1322" s="40">
        <f>SUM(INDEX(ch_table[Duration],1):ch_table[[#This Row],[Duration]])</f>
        <v>33.454166666666715</v>
      </c>
      <c r="J1322" s="3" cm="1">
        <f t="array" ref="J13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2" s="3" cm="1">
        <f t="array" ref="K13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9.7222222222222987E-3</v>
      </c>
      <c r="L1322" s="3" t="str">
        <f>IF(ch_table[[#This Row],[Subject 1]]&lt;&gt;"House rose", "",SUMIF(ch_table[Day], ch_table[[#This Row],[Day]], ch_table[AAT]))</f>
        <v/>
      </c>
      <c r="M1322" s="38">
        <f>SUM(INDEX(ch_table[AAT],1):ch_table[[#This Row],[AAT]])</f>
        <v>2.1784722222222217</v>
      </c>
    </row>
    <row r="1323" spans="1:13" x14ac:dyDescent="0.25">
      <c r="A1323" s="2">
        <v>103</v>
      </c>
      <c r="B1323" s="44">
        <v>44580</v>
      </c>
      <c r="C1323" s="3">
        <v>0.80138888888888893</v>
      </c>
      <c r="D1323" s="7" t="s">
        <v>23</v>
      </c>
      <c r="G1323" s="3" t="str" cm="1">
        <f t="array" ref="G1323">IF(MIN(ROW(ch_table[[Day]:[AAT session total (cum.)]]))+ROWS(ch_table[[Day]:[AAT session total (cum.)]])-1=ROW(),"",IF(ch_table[[#This Row],[Subject 1]]="House rose","", IF(INDEX(ch_table[[#All],[Time]],ROW()+1)="","",(IF(INDEX(ch_table[[#All],[Time]],ROW()+1)&lt;ch_table[[#This Row],[Time]],INDEX(ch_table[[#All],[Time]],ROW()+1)+1,INDEX(ch_table[[#All],[Time]],ROW()+1))-ch_table[[#This Row],[Time]]))))</f>
        <v/>
      </c>
      <c r="H1323" s="3">
        <f>IF(ch_table[[#This Row],[Subject 1]]&lt;&gt;"House rose", "",SUMIF(ch_table[Day], ch_table[[#This Row],[Day]], ch_table[Duration]))</f>
        <v>0.32222222222222224</v>
      </c>
      <c r="I1323" s="40">
        <f>SUM(INDEX(ch_table[Duration],1):ch_table[[#This Row],[Duration]])</f>
        <v>33.454166666666715</v>
      </c>
      <c r="J1323" s="3" cm="1">
        <f t="array" ref="J13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23" s="3" t="str" cm="1">
        <f t="array" ref="K13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3" s="3">
        <f>IF(ch_table[[#This Row],[Subject 1]]&lt;&gt;"House rose", "",SUMIF(ch_table[Day], ch_table[[#This Row],[Day]], ch_table[AAT]))</f>
        <v>9.7222222222222987E-3</v>
      </c>
      <c r="M1323" s="38">
        <f>SUM(INDEX(ch_table[AAT],1):ch_table[[#This Row],[AAT]])</f>
        <v>2.1784722222222217</v>
      </c>
    </row>
    <row r="1324" spans="1:13" x14ac:dyDescent="0.25">
      <c r="A1324" s="2">
        <v>104</v>
      </c>
      <c r="B1324" s="44">
        <v>44581</v>
      </c>
      <c r="C1324" s="3">
        <v>0.39583333333333331</v>
      </c>
      <c r="D1324" s="7" t="s">
        <v>24</v>
      </c>
      <c r="G1324" s="3" cm="1">
        <f t="array" ref="G1324">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324" s="3" t="str">
        <f>IF(ch_table[[#This Row],[Subject 1]]&lt;&gt;"House rose", "",SUMIF(ch_table[Day], ch_table[[#This Row],[Day]], ch_table[Duration]))</f>
        <v/>
      </c>
      <c r="I1324" s="40">
        <f>SUM(INDEX(ch_table[Duration],1):ch_table[[#This Row],[Duration]])</f>
        <v>33.456250000000047</v>
      </c>
      <c r="J1324" s="3" cm="1">
        <f t="array" ref="J13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24" s="3" t="str" cm="1">
        <f t="array" ref="K13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4" s="3" t="str">
        <f>IF(ch_table[[#This Row],[Subject 1]]&lt;&gt;"House rose", "",SUMIF(ch_table[Day], ch_table[[#This Row],[Day]], ch_table[AAT]))</f>
        <v/>
      </c>
      <c r="M1324" s="38">
        <f>SUM(INDEX(ch_table[AAT],1):ch_table[[#This Row],[AAT]])</f>
        <v>2.1784722222222217</v>
      </c>
    </row>
    <row r="1325" spans="1:13" x14ac:dyDescent="0.25">
      <c r="A1325" s="2">
        <v>104</v>
      </c>
      <c r="B1325" s="44">
        <v>44581</v>
      </c>
      <c r="C1325" s="3">
        <v>0.3979166666666667</v>
      </c>
      <c r="D1325" s="7" t="s">
        <v>44</v>
      </c>
      <c r="E1325" s="8" t="s">
        <v>309</v>
      </c>
      <c r="G1325" s="3" cm="1">
        <f t="array" ref="G1325">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1325" s="3" t="str">
        <f>IF(ch_table[[#This Row],[Subject 1]]&lt;&gt;"House rose", "",SUMIF(ch_table[Day], ch_table[[#This Row],[Day]], ch_table[Duration]))</f>
        <v/>
      </c>
      <c r="I1325" s="40">
        <f>SUM(INDEX(ch_table[Duration],1):ch_table[[#This Row],[Duration]])</f>
        <v>33.484722222222267</v>
      </c>
      <c r="J1325" s="3" cm="1">
        <f t="array" ref="J13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25" s="3" t="str" cm="1">
        <f t="array" ref="K13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5" s="3" t="str">
        <f>IF(ch_table[[#This Row],[Subject 1]]&lt;&gt;"House rose", "",SUMIF(ch_table[Day], ch_table[[#This Row],[Day]], ch_table[AAT]))</f>
        <v/>
      </c>
      <c r="M1325" s="38">
        <f>SUM(INDEX(ch_table[AAT],1):ch_table[[#This Row],[AAT]])</f>
        <v>2.1784722222222217</v>
      </c>
    </row>
    <row r="1326" spans="1:13" x14ac:dyDescent="0.25">
      <c r="A1326" s="2">
        <v>104</v>
      </c>
      <c r="B1326" s="44">
        <v>44581</v>
      </c>
      <c r="C1326" s="3">
        <v>0.42638888888888887</v>
      </c>
      <c r="D1326" s="7" t="s">
        <v>53</v>
      </c>
      <c r="E1326" s="8" t="s">
        <v>309</v>
      </c>
      <c r="G1326" s="3" cm="1">
        <f t="array" ref="G132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1.3888888888888895E-2</v>
      </c>
      <c r="H1326" s="3" t="str">
        <f>IF(ch_table[[#This Row],[Subject 1]]&lt;&gt;"House rose", "",SUMIF(ch_table[Day], ch_table[[#This Row],[Day]], ch_table[Duration]))</f>
        <v/>
      </c>
      <c r="I1326" s="40">
        <f>SUM(INDEX(ch_table[Duration],1):ch_table[[#This Row],[Duration]])</f>
        <v>33.498611111111153</v>
      </c>
      <c r="J1326" s="3" cm="1">
        <f t="array" ref="J13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26" s="3" t="str" cm="1">
        <f t="array" ref="K13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6" s="3" t="str">
        <f>IF(ch_table[[#This Row],[Subject 1]]&lt;&gt;"House rose", "",SUMIF(ch_table[Day], ch_table[[#This Row],[Day]], ch_table[AAT]))</f>
        <v/>
      </c>
      <c r="M1326" s="38">
        <f>SUM(INDEX(ch_table[AAT],1):ch_table[[#This Row],[AAT]])</f>
        <v>2.1784722222222217</v>
      </c>
    </row>
    <row r="1327" spans="1:13" ht="30" x14ac:dyDescent="0.25">
      <c r="A1327" s="2">
        <v>104</v>
      </c>
      <c r="B1327" s="44">
        <v>44581</v>
      </c>
      <c r="C1327" s="3">
        <v>0.44027777777777777</v>
      </c>
      <c r="D1327" s="7" t="s">
        <v>27</v>
      </c>
      <c r="E1327" s="8" t="s">
        <v>793</v>
      </c>
      <c r="G1327" s="3" cm="1">
        <f t="array" ref="G1327">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327" s="3" t="str">
        <f>IF(ch_table[[#This Row],[Subject 1]]&lt;&gt;"House rose", "",SUMIF(ch_table[Day], ch_table[[#This Row],[Day]], ch_table[Duration]))</f>
        <v/>
      </c>
      <c r="I1327" s="40">
        <f>SUM(INDEX(ch_table[Duration],1):ch_table[[#This Row],[Duration]])</f>
        <v>33.51736111111115</v>
      </c>
      <c r="J1327" s="3" cm="1">
        <f t="array" ref="J13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27" s="3" t="str" cm="1">
        <f t="array" ref="K13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7" s="3" t="str">
        <f>IF(ch_table[[#This Row],[Subject 1]]&lt;&gt;"House rose", "",SUMIF(ch_table[Day], ch_table[[#This Row],[Day]], ch_table[AAT]))</f>
        <v/>
      </c>
      <c r="M1327" s="38">
        <f>SUM(INDEX(ch_table[AAT],1):ch_table[[#This Row],[AAT]])</f>
        <v>2.1784722222222217</v>
      </c>
    </row>
    <row r="1328" spans="1:13" x14ac:dyDescent="0.25">
      <c r="A1328" s="2">
        <v>104</v>
      </c>
      <c r="B1328" s="44">
        <v>44581</v>
      </c>
      <c r="C1328" s="3">
        <v>0.45902777777777781</v>
      </c>
      <c r="D1328" s="7" t="s">
        <v>35</v>
      </c>
      <c r="E1328" s="8" t="s">
        <v>380</v>
      </c>
      <c r="G1328" s="3" cm="1">
        <f t="array" ref="G1328">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328" s="3" t="str">
        <f>IF(ch_table[[#This Row],[Subject 1]]&lt;&gt;"House rose", "",SUMIF(ch_table[Day], ch_table[[#This Row],[Day]], ch_table[Duration]))</f>
        <v/>
      </c>
      <c r="I1328" s="40">
        <f>SUM(INDEX(ch_table[Duration],1):ch_table[[#This Row],[Duration]])</f>
        <v>33.559027777777814</v>
      </c>
      <c r="J1328" s="3" cm="1">
        <f t="array" ref="J13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28" s="3" t="str" cm="1">
        <f t="array" ref="K13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8" s="3" t="str">
        <f>IF(ch_table[[#This Row],[Subject 1]]&lt;&gt;"House rose", "",SUMIF(ch_table[Day], ch_table[[#This Row],[Day]], ch_table[AAT]))</f>
        <v/>
      </c>
      <c r="M1328" s="38">
        <f>SUM(INDEX(ch_table[AAT],1):ch_table[[#This Row],[AAT]])</f>
        <v>2.1784722222222217</v>
      </c>
    </row>
    <row r="1329" spans="1:13" ht="30" x14ac:dyDescent="0.25">
      <c r="A1329" s="2">
        <v>104</v>
      </c>
      <c r="B1329" s="44">
        <v>44581</v>
      </c>
      <c r="C1329" s="3">
        <v>0.50069444444444444</v>
      </c>
      <c r="D1329" s="7" t="s">
        <v>92</v>
      </c>
      <c r="E1329" s="8" t="s">
        <v>794</v>
      </c>
      <c r="G1329" s="3" cm="1">
        <f t="array" ref="G132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329" s="3" t="str">
        <f>IF(ch_table[[#This Row],[Subject 1]]&lt;&gt;"House rose", "",SUMIF(ch_table[Day], ch_table[[#This Row],[Day]], ch_table[Duration]))</f>
        <v/>
      </c>
      <c r="I1329" s="40">
        <f>SUM(INDEX(ch_table[Duration],1):ch_table[[#This Row],[Duration]])</f>
        <v>33.561111111111146</v>
      </c>
      <c r="J1329" s="3" cm="1">
        <f t="array" ref="J13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29" s="3" t="str" cm="1">
        <f t="array" ref="K13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29" s="3" t="str">
        <f>IF(ch_table[[#This Row],[Subject 1]]&lt;&gt;"House rose", "",SUMIF(ch_table[Day], ch_table[[#This Row],[Day]], ch_table[AAT]))</f>
        <v/>
      </c>
      <c r="M1329" s="38">
        <f>SUM(INDEX(ch_table[AAT],1):ch_table[[#This Row],[AAT]])</f>
        <v>2.1784722222222217</v>
      </c>
    </row>
    <row r="1330" spans="1:13" x14ac:dyDescent="0.25">
      <c r="A1330" s="2">
        <v>104</v>
      </c>
      <c r="B1330" s="44">
        <v>44581</v>
      </c>
      <c r="C1330" s="3">
        <v>0.50277777777777777</v>
      </c>
      <c r="D1330" s="7" t="s">
        <v>795</v>
      </c>
      <c r="E1330" s="8" t="s">
        <v>796</v>
      </c>
      <c r="F1330" s="8" t="s">
        <v>189</v>
      </c>
      <c r="G1330" s="3" cm="1">
        <f t="array" ref="G1330">IF(MIN(ROW(ch_table[[Day]:[AAT session total (cum.)]]))+ROWS(ch_table[[Day]:[AAT session total (cum.)]])-1=ROW(),"",IF(ch_table[[#This Row],[Subject 1]]="House rose","", IF(INDEX(ch_table[[#All],[Time]],ROW()+1)="","",(IF(INDEX(ch_table[[#All],[Time]],ROW()+1)&lt;ch_table[[#This Row],[Time]],INDEX(ch_table[[#All],[Time]],ROW()+1)+1,INDEX(ch_table[[#All],[Time]],ROW()+1))-ch_table[[#This Row],[Time]]))))</f>
        <v>0.10069444444444442</v>
      </c>
      <c r="H1330" s="3" t="str">
        <f>IF(ch_table[[#This Row],[Subject 1]]&lt;&gt;"House rose", "",SUMIF(ch_table[Day], ch_table[[#This Row],[Day]], ch_table[Duration]))</f>
        <v/>
      </c>
      <c r="I1330" s="40">
        <f>SUM(INDEX(ch_table[Duration],1):ch_table[[#This Row],[Duration]])</f>
        <v>33.661805555555588</v>
      </c>
      <c r="J1330" s="3" cm="1">
        <f t="array" ref="J13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0" s="3" t="str" cm="1">
        <f t="array" ref="K13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0" s="3" t="str">
        <f>IF(ch_table[[#This Row],[Subject 1]]&lt;&gt;"House rose", "",SUMIF(ch_table[Day], ch_table[[#This Row],[Day]], ch_table[AAT]))</f>
        <v/>
      </c>
      <c r="M1330" s="38">
        <f>SUM(INDEX(ch_table[AAT],1):ch_table[[#This Row],[AAT]])</f>
        <v>2.1784722222222217</v>
      </c>
    </row>
    <row r="1331" spans="1:13" x14ac:dyDescent="0.25">
      <c r="A1331" s="2">
        <v>104</v>
      </c>
      <c r="B1331" s="44">
        <v>44581</v>
      </c>
      <c r="C1331" s="3">
        <v>0.60347222222222219</v>
      </c>
      <c r="D1331" s="7" t="s">
        <v>187</v>
      </c>
      <c r="E1331" s="8" t="s">
        <v>797</v>
      </c>
      <c r="G1331" s="3" cm="1">
        <f t="array" ref="G1331">IF(MIN(ROW(ch_table[[Day]:[AAT session total (cum.)]]))+ROWS(ch_table[[Day]:[AAT session total (cum.)]])-1=ROW(),"",IF(ch_table[[#This Row],[Subject 1]]="House rose","", IF(INDEX(ch_table[[#All],[Time]],ROW()+1)="","",(IF(INDEX(ch_table[[#All],[Time]],ROW()+1)&lt;ch_table[[#This Row],[Time]],INDEX(ch_table[[#All],[Time]],ROW()+1)+1,INDEX(ch_table[[#All],[Time]],ROW()+1))-ch_table[[#This Row],[Time]]))))</f>
        <v>0.10486111111111118</v>
      </c>
      <c r="H1331" s="3" t="str">
        <f>IF(ch_table[[#This Row],[Subject 1]]&lt;&gt;"House rose", "",SUMIF(ch_table[Day], ch_table[[#This Row],[Day]], ch_table[Duration]))</f>
        <v/>
      </c>
      <c r="I1331" s="40">
        <f>SUM(INDEX(ch_table[Duration],1):ch_table[[#This Row],[Duration]])</f>
        <v>33.766666666666701</v>
      </c>
      <c r="J1331" s="3" cm="1">
        <f t="array" ref="J13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1" s="3" t="str" cm="1">
        <f t="array" ref="K13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1" s="3" t="str">
        <f>IF(ch_table[[#This Row],[Subject 1]]&lt;&gt;"House rose", "",SUMIF(ch_table[Day], ch_table[[#This Row],[Day]], ch_table[AAT]))</f>
        <v/>
      </c>
      <c r="M1331" s="38">
        <f>SUM(INDEX(ch_table[AAT],1):ch_table[[#This Row],[AAT]])</f>
        <v>2.1784722222222217</v>
      </c>
    </row>
    <row r="1332" spans="1:13" ht="30" x14ac:dyDescent="0.25">
      <c r="A1332" s="2">
        <v>104</v>
      </c>
      <c r="B1332" s="44">
        <v>44581</v>
      </c>
      <c r="C1332" s="3">
        <v>0.70833333333333337</v>
      </c>
      <c r="D1332" s="7" t="s">
        <v>21</v>
      </c>
      <c r="E1332" s="8" t="s">
        <v>798</v>
      </c>
      <c r="G1332" s="3" cm="1">
        <f t="array" ref="G1332">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332" s="3" t="str">
        <f>IF(ch_table[[#This Row],[Subject 1]]&lt;&gt;"House rose", "",SUMIF(ch_table[Day], ch_table[[#This Row],[Day]], ch_table[Duration]))</f>
        <v/>
      </c>
      <c r="I1332" s="40">
        <f>SUM(INDEX(ch_table[Duration],1):ch_table[[#This Row],[Duration]])</f>
        <v>33.786111111111147</v>
      </c>
      <c r="J1332" s="3" cm="1">
        <f t="array" ref="J13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2" s="3" cm="1">
        <f t="array" ref="K13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332" s="3" t="str">
        <f>IF(ch_table[[#This Row],[Subject 1]]&lt;&gt;"House rose", "",SUMIF(ch_table[Day], ch_table[[#This Row],[Day]], ch_table[AAT]))</f>
        <v/>
      </c>
      <c r="M1332" s="38">
        <f>SUM(INDEX(ch_table[AAT],1):ch_table[[#This Row],[AAT]])</f>
        <v>2.1979166666666661</v>
      </c>
    </row>
    <row r="1333" spans="1:13" x14ac:dyDescent="0.25">
      <c r="A1333" s="2">
        <v>104</v>
      </c>
      <c r="B1333" s="44">
        <v>44581</v>
      </c>
      <c r="C1333" s="3">
        <v>0.72777777777777775</v>
      </c>
      <c r="D1333" s="7" t="s">
        <v>23</v>
      </c>
      <c r="G1333" s="3" t="str" cm="1">
        <f t="array" ref="G1333">IF(MIN(ROW(ch_table[[Day]:[AAT session total (cum.)]]))+ROWS(ch_table[[Day]:[AAT session total (cum.)]])-1=ROW(),"",IF(ch_table[[#This Row],[Subject 1]]="House rose","", IF(INDEX(ch_table[[#All],[Time]],ROW()+1)="","",(IF(INDEX(ch_table[[#All],[Time]],ROW()+1)&lt;ch_table[[#This Row],[Time]],INDEX(ch_table[[#All],[Time]],ROW()+1)+1,INDEX(ch_table[[#All],[Time]],ROW()+1))-ch_table[[#This Row],[Time]]))))</f>
        <v/>
      </c>
      <c r="H1333" s="3">
        <f>IF(ch_table[[#This Row],[Subject 1]]&lt;&gt;"House rose", "",SUMIF(ch_table[Day], ch_table[[#This Row],[Day]], ch_table[Duration]))</f>
        <v>0.33194444444444443</v>
      </c>
      <c r="I1333" s="40">
        <f>SUM(INDEX(ch_table[Duration],1):ch_table[[#This Row],[Duration]])</f>
        <v>33.786111111111147</v>
      </c>
      <c r="J1333" s="3" cm="1">
        <f t="array" ref="J13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33" s="3" t="str" cm="1">
        <f t="array" ref="K13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3" s="3">
        <f>IF(ch_table[[#This Row],[Subject 1]]&lt;&gt;"House rose", "",SUMIF(ch_table[Day], ch_table[[#This Row],[Day]], ch_table[AAT]))</f>
        <v>1.9444444444444375E-2</v>
      </c>
      <c r="M1333" s="38">
        <f>SUM(INDEX(ch_table[AAT],1):ch_table[[#This Row],[AAT]])</f>
        <v>2.1979166666666661</v>
      </c>
    </row>
    <row r="1334" spans="1:13" x14ac:dyDescent="0.25">
      <c r="A1334" s="2">
        <v>105</v>
      </c>
      <c r="B1334" s="44">
        <v>44582</v>
      </c>
      <c r="C1334" s="3">
        <v>0.39583333333333331</v>
      </c>
      <c r="D1334" s="7" t="s">
        <v>24</v>
      </c>
      <c r="G1334" s="3" cm="1">
        <f t="array" ref="G1334">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334" s="3" t="str">
        <f>IF(ch_table[[#This Row],[Subject 1]]&lt;&gt;"House rose", "",SUMIF(ch_table[Day], ch_table[[#This Row],[Day]], ch_table[Duration]))</f>
        <v/>
      </c>
      <c r="I1334" s="40">
        <f>SUM(INDEX(ch_table[Duration],1):ch_table[[#This Row],[Duration]])</f>
        <v>33.788194444444478</v>
      </c>
      <c r="J1334" s="3" cm="1">
        <f t="array" ref="J13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34" s="3" t="str" cm="1">
        <f t="array" ref="K13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4" s="3" t="str">
        <f>IF(ch_table[[#This Row],[Subject 1]]&lt;&gt;"House rose", "",SUMIF(ch_table[Day], ch_table[[#This Row],[Day]], ch_table[AAT]))</f>
        <v/>
      </c>
      <c r="M1334" s="38">
        <f>SUM(INDEX(ch_table[AAT],1):ch_table[[#This Row],[AAT]])</f>
        <v>2.1979166666666661</v>
      </c>
    </row>
    <row r="1335" spans="1:13" x14ac:dyDescent="0.25">
      <c r="A1335" s="2">
        <v>105</v>
      </c>
      <c r="B1335" s="44">
        <v>44582</v>
      </c>
      <c r="C1335" s="3">
        <v>0.3979166666666667</v>
      </c>
      <c r="D1335" s="7" t="s">
        <v>489</v>
      </c>
      <c r="E1335" s="8" t="s">
        <v>490</v>
      </c>
      <c r="F1335" s="8" t="s">
        <v>60</v>
      </c>
      <c r="G1335" s="3" cm="1">
        <f t="array" ref="G1335">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335" s="3" t="str">
        <f>IF(ch_table[[#This Row],[Subject 1]]&lt;&gt;"House rose", "",SUMIF(ch_table[Day], ch_table[[#This Row],[Day]], ch_table[Duration]))</f>
        <v/>
      </c>
      <c r="I1335" s="40">
        <f>SUM(INDEX(ch_table[Duration],1):ch_table[[#This Row],[Duration]])</f>
        <v>33.797916666666701</v>
      </c>
      <c r="J1335" s="3" cm="1">
        <f t="array" ref="J13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35" s="3" t="str" cm="1">
        <f t="array" ref="K13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5" s="3" t="str">
        <f>IF(ch_table[[#This Row],[Subject 1]]&lt;&gt;"House rose", "",SUMIF(ch_table[Day], ch_table[[#This Row],[Day]], ch_table[AAT]))</f>
        <v/>
      </c>
      <c r="M1335" s="38">
        <f>SUM(INDEX(ch_table[AAT],1):ch_table[[#This Row],[AAT]])</f>
        <v>2.1979166666666661</v>
      </c>
    </row>
    <row r="1336" spans="1:13" ht="30" x14ac:dyDescent="0.25">
      <c r="A1336" s="2">
        <v>105</v>
      </c>
      <c r="B1336" s="44">
        <v>44582</v>
      </c>
      <c r="C1336" s="3">
        <v>0.40763888888888888</v>
      </c>
      <c r="D1336" s="7" t="s">
        <v>259</v>
      </c>
      <c r="E1336" s="8" t="s">
        <v>799</v>
      </c>
      <c r="F1336" s="8" t="s">
        <v>402</v>
      </c>
      <c r="G1336" s="3" cm="1">
        <f t="array" ref="G1336">IF(MIN(ROW(ch_table[[Day]:[AAT session total (cum.)]]))+ROWS(ch_table[[Day]:[AAT session total (cum.)]])-1=ROW(),"",IF(ch_table[[#This Row],[Subject 1]]="House rose","", IF(INDEX(ch_table[[#All],[Time]],ROW()+1)="","",(IF(INDEX(ch_table[[#All],[Time]],ROW()+1)&lt;ch_table[[#This Row],[Time]],INDEX(ch_table[[#All],[Time]],ROW()+1)+1,INDEX(ch_table[[#All],[Time]],ROW()+1))-ch_table[[#This Row],[Time]]))))</f>
        <v>9.5833333333333326E-2</v>
      </c>
      <c r="H1336" s="3" t="str">
        <f>IF(ch_table[[#This Row],[Subject 1]]&lt;&gt;"House rose", "",SUMIF(ch_table[Day], ch_table[[#This Row],[Day]], ch_table[Duration]))</f>
        <v/>
      </c>
      <c r="I1336" s="40">
        <f>SUM(INDEX(ch_table[Duration],1):ch_table[[#This Row],[Duration]])</f>
        <v>33.893750000000033</v>
      </c>
      <c r="J1336" s="3" cm="1">
        <f t="array" ref="J13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36" s="3" t="str" cm="1">
        <f t="array" ref="K13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6" s="3" t="str">
        <f>IF(ch_table[[#This Row],[Subject 1]]&lt;&gt;"House rose", "",SUMIF(ch_table[Day], ch_table[[#This Row],[Day]], ch_table[AAT]))</f>
        <v/>
      </c>
      <c r="M1336" s="38">
        <f>SUM(INDEX(ch_table[AAT],1):ch_table[[#This Row],[AAT]])</f>
        <v>2.1979166666666661</v>
      </c>
    </row>
    <row r="1337" spans="1:13" x14ac:dyDescent="0.25">
      <c r="A1337" s="2">
        <v>105</v>
      </c>
      <c r="B1337" s="44">
        <v>44582</v>
      </c>
      <c r="C1337" s="3">
        <v>0.50347222222222221</v>
      </c>
      <c r="D1337" s="7" t="s">
        <v>259</v>
      </c>
      <c r="E1337" s="8" t="s">
        <v>800</v>
      </c>
      <c r="F1337" s="8" t="s">
        <v>402</v>
      </c>
      <c r="G1337" s="3" cm="1">
        <f t="array" ref="G1337">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337" s="3" t="str">
        <f>IF(ch_table[[#This Row],[Subject 1]]&lt;&gt;"House rose", "",SUMIF(ch_table[Day], ch_table[[#This Row],[Day]], ch_table[Duration]))</f>
        <v/>
      </c>
      <c r="I1337" s="40">
        <f>SUM(INDEX(ch_table[Duration],1):ch_table[[#This Row],[Duration]])</f>
        <v>33.941666666666698</v>
      </c>
      <c r="J1337" s="3" cm="1">
        <f t="array" ref="J13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37" s="3" t="str" cm="1">
        <f t="array" ref="K13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7" s="3" t="str">
        <f>IF(ch_table[[#This Row],[Subject 1]]&lt;&gt;"House rose", "",SUMIF(ch_table[Day], ch_table[[#This Row],[Day]], ch_table[AAT]))</f>
        <v/>
      </c>
      <c r="M1337" s="38">
        <f>SUM(INDEX(ch_table[AAT],1):ch_table[[#This Row],[AAT]])</f>
        <v>2.1979166666666661</v>
      </c>
    </row>
    <row r="1338" spans="1:13" x14ac:dyDescent="0.25">
      <c r="A1338" s="2">
        <v>105</v>
      </c>
      <c r="B1338" s="44">
        <v>44582</v>
      </c>
      <c r="C1338" s="3">
        <v>0.55138888888888882</v>
      </c>
      <c r="D1338" s="7" t="s">
        <v>123</v>
      </c>
      <c r="E1338" s="8" t="s">
        <v>801</v>
      </c>
      <c r="F1338" s="8" t="s">
        <v>402</v>
      </c>
      <c r="G1338" s="3" cm="1">
        <f t="array" ref="G1338">IF(MIN(ROW(ch_table[[Day]:[AAT session total (cum.)]]))+ROWS(ch_table[[Day]:[AAT session total (cum.)]])-1=ROW(),"",IF(ch_table[[#This Row],[Subject 1]]="House rose","", IF(INDEX(ch_table[[#All],[Time]],ROW()+1)="","",(IF(INDEX(ch_table[[#All],[Time]],ROW()+1)&lt;ch_table[[#This Row],[Time]],INDEX(ch_table[[#All],[Time]],ROW()+1)+1,INDEX(ch_table[[#All],[Time]],ROW()+1))-ch_table[[#This Row],[Time]]))))</f>
        <v>4.0277777777777857E-2</v>
      </c>
      <c r="H1338" s="3" t="str">
        <f>IF(ch_table[[#This Row],[Subject 1]]&lt;&gt;"House rose", "",SUMIF(ch_table[Day], ch_table[[#This Row],[Day]], ch_table[Duration]))</f>
        <v/>
      </c>
      <c r="I1338" s="40">
        <f>SUM(INDEX(ch_table[Duration],1):ch_table[[#This Row],[Duration]])</f>
        <v>33.98194444444448</v>
      </c>
      <c r="J1338" s="3" cm="1">
        <f t="array" ref="J13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38" s="3" t="str" cm="1">
        <f t="array" ref="K13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38" s="3" t="str">
        <f>IF(ch_table[[#This Row],[Subject 1]]&lt;&gt;"House rose", "",SUMIF(ch_table[Day], ch_table[[#This Row],[Day]], ch_table[AAT]))</f>
        <v/>
      </c>
      <c r="M1338" s="38">
        <f>SUM(INDEX(ch_table[AAT],1):ch_table[[#This Row],[AAT]])</f>
        <v>2.1979166666666661</v>
      </c>
    </row>
    <row r="1339" spans="1:13" x14ac:dyDescent="0.25">
      <c r="A1339" s="2">
        <v>105</v>
      </c>
      <c r="B1339" s="44">
        <v>44582</v>
      </c>
      <c r="C1339" s="3">
        <v>0.59166666666666667</v>
      </c>
      <c r="D1339" s="7" t="s">
        <v>123</v>
      </c>
      <c r="E1339" s="8" t="s">
        <v>802</v>
      </c>
      <c r="F1339" s="8" t="s">
        <v>402</v>
      </c>
      <c r="G1339" s="3" cm="1">
        <f t="array" ref="G1339">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339" s="3" t="str">
        <f>IF(ch_table[[#This Row],[Subject 1]]&lt;&gt;"House rose", "",SUMIF(ch_table[Day], ch_table[[#This Row],[Day]], ch_table[Duration]))</f>
        <v/>
      </c>
      <c r="I1339" s="40">
        <f>SUM(INDEX(ch_table[Duration],1):ch_table[[#This Row],[Duration]])</f>
        <v>33.997222222222256</v>
      </c>
      <c r="J1339" s="3" cm="1">
        <f t="array" ref="J13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39" s="3" cm="1">
        <f t="array" ref="K13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2.7777777777774348E-3</v>
      </c>
      <c r="L1339" s="3" t="str">
        <f>IF(ch_table[[#This Row],[Subject 1]]&lt;&gt;"House rose", "",SUMIF(ch_table[Day], ch_table[[#This Row],[Day]], ch_table[AAT]))</f>
        <v/>
      </c>
      <c r="M1339" s="38">
        <f>SUM(INDEX(ch_table[AAT],1):ch_table[[#This Row],[AAT]])</f>
        <v>2.2006944444444434</v>
      </c>
    </row>
    <row r="1340" spans="1:13" x14ac:dyDescent="0.25">
      <c r="A1340" s="2">
        <v>105</v>
      </c>
      <c r="B1340" s="44">
        <v>44582</v>
      </c>
      <c r="C1340" s="3">
        <v>0.6069444444444444</v>
      </c>
      <c r="D1340" s="7" t="s">
        <v>21</v>
      </c>
      <c r="E1340" s="8" t="s">
        <v>803</v>
      </c>
      <c r="G1340" s="3" cm="1">
        <f t="array" ref="G1340">IF(MIN(ROW(ch_table[[Day]:[AAT session total (cum.)]]))+ROWS(ch_table[[Day]:[AAT session total (cum.)]])-1=ROW(),"",IF(ch_table[[#This Row],[Subject 1]]="House rose","", IF(INDEX(ch_table[[#All],[Time]],ROW()+1)="","",(IF(INDEX(ch_table[[#All],[Time]],ROW()+1)&lt;ch_table[[#This Row],[Time]],INDEX(ch_table[[#All],[Time]],ROW()+1)+1,INDEX(ch_table[[#All],[Time]],ROW()+1))-ch_table[[#This Row],[Time]]))))</f>
        <v>1.736111111111116E-2</v>
      </c>
      <c r="H1340" s="3" t="str">
        <f>IF(ch_table[[#This Row],[Subject 1]]&lt;&gt;"House rose", "",SUMIF(ch_table[Day], ch_table[[#This Row],[Day]], ch_table[Duration]))</f>
        <v/>
      </c>
      <c r="I1340" s="40">
        <f>SUM(INDEX(ch_table[Duration],1):ch_table[[#This Row],[Duration]])</f>
        <v>34.01458333333337</v>
      </c>
      <c r="J1340" s="3" cm="1">
        <f t="array" ref="J13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40" s="3" cm="1">
        <f t="array" ref="K13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340" s="3" t="str">
        <f>IF(ch_table[[#This Row],[Subject 1]]&lt;&gt;"House rose", "",SUMIF(ch_table[Day], ch_table[[#This Row],[Day]], ch_table[AAT]))</f>
        <v/>
      </c>
      <c r="M1340" s="38">
        <f>SUM(INDEX(ch_table[AAT],1):ch_table[[#This Row],[AAT]])</f>
        <v>2.2180555555555546</v>
      </c>
    </row>
    <row r="1341" spans="1:13" x14ac:dyDescent="0.25">
      <c r="A1341" s="2">
        <v>105</v>
      </c>
      <c r="B1341" s="44">
        <v>44582</v>
      </c>
      <c r="C1341" s="3">
        <v>0.62430555555555556</v>
      </c>
      <c r="D1341" s="7" t="s">
        <v>23</v>
      </c>
      <c r="G1341" s="3" t="str" cm="1">
        <f t="array" ref="G1341">IF(MIN(ROW(ch_table[[Day]:[AAT session total (cum.)]]))+ROWS(ch_table[[Day]:[AAT session total (cum.)]])-1=ROW(),"",IF(ch_table[[#This Row],[Subject 1]]="House rose","", IF(INDEX(ch_table[[#All],[Time]],ROW()+1)="","",(IF(INDEX(ch_table[[#All],[Time]],ROW()+1)&lt;ch_table[[#This Row],[Time]],INDEX(ch_table[[#All],[Time]],ROW()+1)+1,INDEX(ch_table[[#All],[Time]],ROW()+1))-ch_table[[#This Row],[Time]]))))</f>
        <v/>
      </c>
      <c r="H1341" s="3">
        <f>IF(ch_table[[#This Row],[Subject 1]]&lt;&gt;"House rose", "",SUMIF(ch_table[Day], ch_table[[#This Row],[Day]], ch_table[Duration]))</f>
        <v>0.22847222222222224</v>
      </c>
      <c r="I1341" s="40">
        <f>SUM(INDEX(ch_table[Duration],1):ch_table[[#This Row],[Duration]])</f>
        <v>34.01458333333337</v>
      </c>
      <c r="J1341" s="3" cm="1">
        <f t="array" ref="J13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41" s="3" t="str" cm="1">
        <f t="array" ref="K13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1" s="3">
        <f>IF(ch_table[[#This Row],[Subject 1]]&lt;&gt;"House rose", "",SUMIF(ch_table[Day], ch_table[[#This Row],[Day]], ch_table[AAT]))</f>
        <v>2.0138888888888595E-2</v>
      </c>
      <c r="M1341" s="38">
        <f>SUM(INDEX(ch_table[AAT],1):ch_table[[#This Row],[AAT]])</f>
        <v>2.2180555555555546</v>
      </c>
    </row>
    <row r="1342" spans="1:13" x14ac:dyDescent="0.25">
      <c r="A1342" s="2">
        <v>106</v>
      </c>
      <c r="B1342" s="44">
        <v>44585</v>
      </c>
      <c r="C1342" s="3">
        <v>0.60416666666666663</v>
      </c>
      <c r="D1342" s="7" t="s">
        <v>24</v>
      </c>
      <c r="G1342" s="3" cm="1">
        <f t="array" ref="G134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42" s="3" t="str">
        <f>IF(ch_table[[#This Row],[Subject 1]]&lt;&gt;"House rose", "",SUMIF(ch_table[Day], ch_table[[#This Row],[Day]], ch_table[Duration]))</f>
        <v/>
      </c>
      <c r="I1342" s="40">
        <f>SUM(INDEX(ch_table[Duration],1):ch_table[[#This Row],[Duration]])</f>
        <v>34.01736111111115</v>
      </c>
      <c r="J1342" s="3" cm="1">
        <f t="array" ref="J13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42" s="3" t="str" cm="1">
        <f t="array" ref="K13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2" s="3" t="str">
        <f>IF(ch_table[[#This Row],[Subject 1]]&lt;&gt;"House rose", "",SUMIF(ch_table[Day], ch_table[[#This Row],[Day]], ch_table[AAT]))</f>
        <v/>
      </c>
      <c r="M1342" s="38">
        <f>SUM(INDEX(ch_table[AAT],1):ch_table[[#This Row],[AAT]])</f>
        <v>2.2180555555555546</v>
      </c>
    </row>
    <row r="1343" spans="1:13" x14ac:dyDescent="0.25">
      <c r="A1343" s="2">
        <v>106</v>
      </c>
      <c r="B1343" s="44">
        <v>44585</v>
      </c>
      <c r="C1343" s="3">
        <v>0.6069444444444444</v>
      </c>
      <c r="D1343" s="7" t="s">
        <v>44</v>
      </c>
      <c r="E1343" s="8" t="s">
        <v>495</v>
      </c>
      <c r="G1343" s="3" cm="1">
        <f t="array" ref="G1343">IF(MIN(ROW(ch_table[[Day]:[AAT session total (cum.)]]))+ROWS(ch_table[[Day]:[AAT session total (cum.)]])-1=ROW(),"",IF(ch_table[[#This Row],[Subject 1]]="House rose","", IF(INDEX(ch_table[[#All],[Time]],ROW()+1)="","",(IF(INDEX(ch_table[[#All],[Time]],ROW()+1)&lt;ch_table[[#This Row],[Time]],INDEX(ch_table[[#All],[Time]],ROW()+1)+1,INDEX(ch_table[[#All],[Time]],ROW()+1))-ch_table[[#This Row],[Time]]))))</f>
        <v>2.9166666666666785E-2</v>
      </c>
      <c r="H1343" s="3" t="str">
        <f>IF(ch_table[[#This Row],[Subject 1]]&lt;&gt;"House rose", "",SUMIF(ch_table[Day], ch_table[[#This Row],[Day]], ch_table[Duration]))</f>
        <v/>
      </c>
      <c r="I1343" s="40">
        <f>SUM(INDEX(ch_table[Duration],1):ch_table[[#This Row],[Duration]])</f>
        <v>34.046527777777818</v>
      </c>
      <c r="J1343" s="3" cm="1">
        <f t="array" ref="J13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43" s="3" t="str" cm="1">
        <f t="array" ref="K13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3" s="3" t="str">
        <f>IF(ch_table[[#This Row],[Subject 1]]&lt;&gt;"House rose", "",SUMIF(ch_table[Day], ch_table[[#This Row],[Day]], ch_table[AAT]))</f>
        <v/>
      </c>
      <c r="M1343" s="38">
        <f>SUM(INDEX(ch_table[AAT],1):ch_table[[#This Row],[AAT]])</f>
        <v>2.2180555555555546</v>
      </c>
    </row>
    <row r="1344" spans="1:13" x14ac:dyDescent="0.25">
      <c r="A1344" s="2">
        <v>106</v>
      </c>
      <c r="B1344" s="44">
        <v>44585</v>
      </c>
      <c r="C1344" s="3">
        <v>0.63611111111111118</v>
      </c>
      <c r="D1344" s="7" t="s">
        <v>53</v>
      </c>
      <c r="E1344" s="8" t="s">
        <v>495</v>
      </c>
      <c r="G1344" s="3" cm="1">
        <f t="array" ref="G1344">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344" s="3" t="str">
        <f>IF(ch_table[[#This Row],[Subject 1]]&lt;&gt;"House rose", "",SUMIF(ch_table[Day], ch_table[[#This Row],[Day]], ch_table[Duration]))</f>
        <v/>
      </c>
      <c r="I1344" s="40">
        <f>SUM(INDEX(ch_table[Duration],1):ch_table[[#This Row],[Duration]])</f>
        <v>34.058333333333373</v>
      </c>
      <c r="J1344" s="3" cm="1">
        <f t="array" ref="J13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44" s="3" t="str" cm="1">
        <f t="array" ref="K13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4" s="3" t="str">
        <f>IF(ch_table[[#This Row],[Subject 1]]&lt;&gt;"House rose", "",SUMIF(ch_table[Day], ch_table[[#This Row],[Day]], ch_table[AAT]))</f>
        <v/>
      </c>
      <c r="M1344" s="38">
        <f>SUM(INDEX(ch_table[AAT],1):ch_table[[#This Row],[AAT]])</f>
        <v>2.2180555555555546</v>
      </c>
    </row>
    <row r="1345" spans="1:13" ht="60" x14ac:dyDescent="0.25">
      <c r="A1345" s="2">
        <v>106</v>
      </c>
      <c r="B1345" s="44">
        <v>44585</v>
      </c>
      <c r="C1345" s="3">
        <v>0.6479166666666667</v>
      </c>
      <c r="D1345" s="7" t="s">
        <v>27</v>
      </c>
      <c r="E1345" s="8" t="s">
        <v>804</v>
      </c>
      <c r="G1345" s="3" cm="1">
        <f t="array" ref="G1345">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345" s="3" t="str">
        <f>IF(ch_table[[#This Row],[Subject 1]]&lt;&gt;"House rose", "",SUMIF(ch_table[Day], ch_table[[#This Row],[Day]], ch_table[Duration]))</f>
        <v/>
      </c>
      <c r="I1345" s="40">
        <f>SUM(INDEX(ch_table[Duration],1):ch_table[[#This Row],[Duration]])</f>
        <v>34.074305555555597</v>
      </c>
      <c r="J1345" s="3" cm="1">
        <f t="array" ref="J13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45" s="3" t="str" cm="1">
        <f t="array" ref="K13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5" s="3" t="str">
        <f>IF(ch_table[[#This Row],[Subject 1]]&lt;&gt;"House rose", "",SUMIF(ch_table[Day], ch_table[[#This Row],[Day]], ch_table[AAT]))</f>
        <v/>
      </c>
      <c r="M1345" s="38">
        <f>SUM(INDEX(ch_table[AAT],1):ch_table[[#This Row],[AAT]])</f>
        <v>2.2180555555555546</v>
      </c>
    </row>
    <row r="1346" spans="1:13" ht="30" x14ac:dyDescent="0.25">
      <c r="A1346" s="2">
        <v>106</v>
      </c>
      <c r="B1346" s="44">
        <v>44585</v>
      </c>
      <c r="C1346" s="3">
        <v>0.66388888888888886</v>
      </c>
      <c r="D1346" s="7" t="s">
        <v>29</v>
      </c>
      <c r="E1346" s="8" t="s">
        <v>805</v>
      </c>
      <c r="G1346" s="3" cm="1">
        <f t="array" ref="G1346">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346" s="3" t="str">
        <f>IF(ch_table[[#This Row],[Subject 1]]&lt;&gt;"House rose", "",SUMIF(ch_table[Day], ch_table[[#This Row],[Day]], ch_table[Duration]))</f>
        <v/>
      </c>
      <c r="I1346" s="40">
        <f>SUM(INDEX(ch_table[Duration],1):ch_table[[#This Row],[Duration]])</f>
        <v>34.098611111111154</v>
      </c>
      <c r="J1346" s="3" cm="1">
        <f t="array" ref="J13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46" s="3" t="str" cm="1">
        <f t="array" ref="K13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6" s="3" t="str">
        <f>IF(ch_table[[#This Row],[Subject 1]]&lt;&gt;"House rose", "",SUMIF(ch_table[Day], ch_table[[#This Row],[Day]], ch_table[AAT]))</f>
        <v/>
      </c>
      <c r="M1346" s="38">
        <f>SUM(INDEX(ch_table[AAT],1):ch_table[[#This Row],[AAT]])</f>
        <v>2.2180555555555546</v>
      </c>
    </row>
    <row r="1347" spans="1:13" x14ac:dyDescent="0.25">
      <c r="A1347" s="2">
        <v>106</v>
      </c>
      <c r="B1347" s="44">
        <v>44585</v>
      </c>
      <c r="C1347" s="3">
        <v>0.68819444444444444</v>
      </c>
      <c r="D1347" s="7" t="s">
        <v>92</v>
      </c>
      <c r="E1347" s="8" t="s">
        <v>806</v>
      </c>
      <c r="G1347" s="3" cm="1">
        <f t="array" ref="G134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47" s="3" t="str">
        <f>IF(ch_table[[#This Row],[Subject 1]]&lt;&gt;"House rose", "",SUMIF(ch_table[Day], ch_table[[#This Row],[Day]], ch_table[Duration]))</f>
        <v/>
      </c>
      <c r="I1347" s="40">
        <f>SUM(INDEX(ch_table[Duration],1):ch_table[[#This Row],[Duration]])</f>
        <v>34.100000000000044</v>
      </c>
      <c r="J1347" s="3" cm="1">
        <f t="array" ref="J13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47" s="3" t="str" cm="1">
        <f t="array" ref="K13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7" s="3" t="str">
        <f>IF(ch_table[[#This Row],[Subject 1]]&lt;&gt;"House rose", "",SUMIF(ch_table[Day], ch_table[[#This Row],[Day]], ch_table[AAT]))</f>
        <v/>
      </c>
      <c r="M1347" s="38">
        <f>SUM(INDEX(ch_table[AAT],1):ch_table[[#This Row],[AAT]])</f>
        <v>2.2180555555555546</v>
      </c>
    </row>
    <row r="1348" spans="1:13" x14ac:dyDescent="0.25">
      <c r="A1348" s="2">
        <v>106</v>
      </c>
      <c r="B1348" s="44">
        <v>44585</v>
      </c>
      <c r="C1348" s="3">
        <v>0.68958333333333333</v>
      </c>
      <c r="D1348" s="7" t="s">
        <v>423</v>
      </c>
      <c r="E1348" s="8" t="s">
        <v>807</v>
      </c>
      <c r="F1348" s="8" t="s">
        <v>60</v>
      </c>
      <c r="G1348" s="3" cm="1">
        <f t="array" ref="G1348">IF(MIN(ROW(ch_table[[Day]:[AAT session total (cum.)]]))+ROWS(ch_table[[Day]:[AAT session total (cum.)]])-1=ROW(),"",IF(ch_table[[#This Row],[Subject 1]]="House rose","", IF(INDEX(ch_table[[#All],[Time]],ROW()+1)="","",(IF(INDEX(ch_table[[#All],[Time]],ROW()+1)&lt;ch_table[[#This Row],[Time]],INDEX(ch_table[[#All],[Time]],ROW()+1)+1,INDEX(ch_table[[#All],[Time]],ROW()+1))-ch_table[[#This Row],[Time]]))))</f>
        <v>0.1347222222222223</v>
      </c>
      <c r="H1348" s="3" t="str">
        <f>IF(ch_table[[#This Row],[Subject 1]]&lt;&gt;"House rose", "",SUMIF(ch_table[Day], ch_table[[#This Row],[Day]], ch_table[Duration]))</f>
        <v/>
      </c>
      <c r="I1348" s="40">
        <f>SUM(INDEX(ch_table[Duration],1):ch_table[[#This Row],[Duration]])</f>
        <v>34.234722222222267</v>
      </c>
      <c r="J1348" s="3" cm="1">
        <f t="array" ref="J13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48" s="3" t="str" cm="1">
        <f t="array" ref="K13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8" s="3" t="str">
        <f>IF(ch_table[[#This Row],[Subject 1]]&lt;&gt;"House rose", "",SUMIF(ch_table[Day], ch_table[[#This Row],[Day]], ch_table[AAT]))</f>
        <v/>
      </c>
      <c r="M1348" s="38">
        <f>SUM(INDEX(ch_table[AAT],1):ch_table[[#This Row],[AAT]])</f>
        <v>2.2180555555555546</v>
      </c>
    </row>
    <row r="1349" spans="1:13" x14ac:dyDescent="0.25">
      <c r="A1349" s="2">
        <v>106</v>
      </c>
      <c r="B1349" s="44">
        <v>44585</v>
      </c>
      <c r="C1349" s="3">
        <v>0.82430555555555562</v>
      </c>
      <c r="D1349" s="7" t="s">
        <v>85</v>
      </c>
      <c r="E1349" s="8" t="s">
        <v>808</v>
      </c>
      <c r="F1349" s="8" t="s">
        <v>60</v>
      </c>
      <c r="G1349" s="3" cm="1">
        <f t="array" ref="G1349">IF(MIN(ROW(ch_table[[Day]:[AAT session total (cum.)]]))+ROWS(ch_table[[Day]:[AAT session total (cum.)]])-1=ROW(),"",IF(ch_table[[#This Row],[Subject 1]]="House rose","", IF(INDEX(ch_table[[#All],[Time]],ROW()+1)="","",(IF(INDEX(ch_table[[#All],[Time]],ROW()+1)&lt;ch_table[[#This Row],[Time]],INDEX(ch_table[[#All],[Time]],ROW()+1)+1,INDEX(ch_table[[#All],[Time]],ROW()+1))-ch_table[[#This Row],[Time]]))))</f>
        <v>4.513888888888884E-2</v>
      </c>
      <c r="H1349" s="3" t="str">
        <f>IF(ch_table[[#This Row],[Subject 1]]&lt;&gt;"House rose", "",SUMIF(ch_table[Day], ch_table[[#This Row],[Day]], ch_table[Duration]))</f>
        <v/>
      </c>
      <c r="I1349" s="40">
        <f>SUM(INDEX(ch_table[Duration],1):ch_table[[#This Row],[Duration]])</f>
        <v>34.279861111111153</v>
      </c>
      <c r="J1349" s="3" cm="1">
        <f t="array" ref="J13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49" s="3" t="str" cm="1">
        <f t="array" ref="K13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49" s="3" t="str">
        <f>IF(ch_table[[#This Row],[Subject 1]]&lt;&gt;"House rose", "",SUMIF(ch_table[Day], ch_table[[#This Row],[Day]], ch_table[AAT]))</f>
        <v/>
      </c>
      <c r="M1349" s="38">
        <f>SUM(INDEX(ch_table[AAT],1):ch_table[[#This Row],[AAT]])</f>
        <v>2.2180555555555546</v>
      </c>
    </row>
    <row r="1350" spans="1:13" x14ac:dyDescent="0.25">
      <c r="A1350" s="2">
        <v>106</v>
      </c>
      <c r="B1350" s="44">
        <v>44585</v>
      </c>
      <c r="C1350" s="3">
        <v>0.86944444444444446</v>
      </c>
      <c r="D1350" s="7" t="s">
        <v>259</v>
      </c>
      <c r="E1350" s="8" t="s">
        <v>809</v>
      </c>
      <c r="G1350" s="3" cm="1">
        <f t="array" ref="G135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350" s="3" t="str">
        <f>IF(ch_table[[#This Row],[Subject 1]]&lt;&gt;"House rose", "",SUMIF(ch_table[Day], ch_table[[#This Row],[Day]], ch_table[Duration]))</f>
        <v/>
      </c>
      <c r="I1350" s="40">
        <f>SUM(INDEX(ch_table[Duration],1):ch_table[[#This Row],[Duration]])</f>
        <v>34.29861111111115</v>
      </c>
      <c r="J1350" s="3" cm="1">
        <f t="array" ref="J13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50" s="3" t="str" cm="1">
        <f t="array" ref="K13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0" s="3" t="str">
        <f>IF(ch_table[[#This Row],[Subject 1]]&lt;&gt;"House rose", "",SUMIF(ch_table[Day], ch_table[[#This Row],[Day]], ch_table[AAT]))</f>
        <v/>
      </c>
      <c r="M1350" s="38">
        <f>SUM(INDEX(ch_table[AAT],1):ch_table[[#This Row],[AAT]])</f>
        <v>2.2180555555555546</v>
      </c>
    </row>
    <row r="1351" spans="1:13" x14ac:dyDescent="0.25">
      <c r="A1351" s="2">
        <v>106</v>
      </c>
      <c r="B1351" s="44">
        <v>44585</v>
      </c>
      <c r="C1351" s="3">
        <v>0.8881944444444444</v>
      </c>
      <c r="D1351" s="7" t="s">
        <v>21</v>
      </c>
      <c r="E1351" s="8" t="s">
        <v>810</v>
      </c>
      <c r="G1351" s="3" cm="1">
        <f t="array" ref="G1351">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351" s="3" t="str">
        <f>IF(ch_table[[#This Row],[Subject 1]]&lt;&gt;"House rose", "",SUMIF(ch_table[Day], ch_table[[#This Row],[Day]], ch_table[Duration]))</f>
        <v/>
      </c>
      <c r="I1351" s="40">
        <f>SUM(INDEX(ch_table[Duration],1):ch_table[[#This Row],[Duration]])</f>
        <v>34.320138888888927</v>
      </c>
      <c r="J1351" s="3" cm="1">
        <f t="array" ref="J13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51" s="3" t="str" cm="1">
        <f t="array" ref="K13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1" s="3" t="str">
        <f>IF(ch_table[[#This Row],[Subject 1]]&lt;&gt;"House rose", "",SUMIF(ch_table[Day], ch_table[[#This Row],[Day]], ch_table[AAT]))</f>
        <v/>
      </c>
      <c r="M1351" s="38">
        <f>SUM(INDEX(ch_table[AAT],1):ch_table[[#This Row],[AAT]])</f>
        <v>2.2180555555555546</v>
      </c>
    </row>
    <row r="1352" spans="1:13" x14ac:dyDescent="0.25">
      <c r="A1352" s="2">
        <v>106</v>
      </c>
      <c r="B1352" s="44">
        <v>44585</v>
      </c>
      <c r="C1352" s="3">
        <v>0.90972222222222221</v>
      </c>
      <c r="D1352" s="7" t="s">
        <v>23</v>
      </c>
      <c r="G1352" s="3" t="str" cm="1">
        <f t="array" ref="G1352">IF(MIN(ROW(ch_table[[Day]:[AAT session total (cum.)]]))+ROWS(ch_table[[Day]:[AAT session total (cum.)]])-1=ROW(),"",IF(ch_table[[#This Row],[Subject 1]]="House rose","", IF(INDEX(ch_table[[#All],[Time]],ROW()+1)="","",(IF(INDEX(ch_table[[#All],[Time]],ROW()+1)&lt;ch_table[[#This Row],[Time]],INDEX(ch_table[[#All],[Time]],ROW()+1)+1,INDEX(ch_table[[#All],[Time]],ROW()+1))-ch_table[[#This Row],[Time]]))))</f>
        <v/>
      </c>
      <c r="H1352" s="3">
        <f>IF(ch_table[[#This Row],[Subject 1]]&lt;&gt;"House rose", "",SUMIF(ch_table[Day], ch_table[[#This Row],[Day]], ch_table[Duration]))</f>
        <v>0.30555555555555558</v>
      </c>
      <c r="I1352" s="40">
        <f>SUM(INDEX(ch_table[Duration],1):ch_table[[#This Row],[Duration]])</f>
        <v>34.320138888888927</v>
      </c>
      <c r="J1352" s="3" cm="1">
        <f t="array" ref="J13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52" s="3" t="str" cm="1">
        <f t="array" ref="K13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2" s="3">
        <f>IF(ch_table[[#This Row],[Subject 1]]&lt;&gt;"House rose", "",SUMIF(ch_table[Day], ch_table[[#This Row],[Day]], ch_table[AAT]))</f>
        <v>0</v>
      </c>
      <c r="M1352" s="38">
        <f>SUM(INDEX(ch_table[AAT],1):ch_table[[#This Row],[AAT]])</f>
        <v>2.2180555555555546</v>
      </c>
    </row>
    <row r="1353" spans="1:13" x14ac:dyDescent="0.25">
      <c r="A1353" s="2">
        <v>107</v>
      </c>
      <c r="B1353" s="44">
        <v>44586</v>
      </c>
      <c r="C1353" s="3">
        <v>0.47916666666666669</v>
      </c>
      <c r="D1353" s="7" t="s">
        <v>24</v>
      </c>
      <c r="G1353" s="3" cm="1">
        <f t="array" ref="G135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53" s="3" t="str">
        <f>IF(ch_table[[#This Row],[Subject 1]]&lt;&gt;"House rose", "",SUMIF(ch_table[Day], ch_table[[#This Row],[Day]], ch_table[Duration]))</f>
        <v/>
      </c>
      <c r="I1353" s="40">
        <f>SUM(INDEX(ch_table[Duration],1):ch_table[[#This Row],[Duration]])</f>
        <v>34.322916666666707</v>
      </c>
      <c r="J1353" s="3" cm="1">
        <f t="array" ref="J13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53" s="3" t="str" cm="1">
        <f t="array" ref="K13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3" s="3" t="str">
        <f>IF(ch_table[[#This Row],[Subject 1]]&lt;&gt;"House rose", "",SUMIF(ch_table[Day], ch_table[[#This Row],[Day]], ch_table[AAT]))</f>
        <v/>
      </c>
      <c r="M1353" s="38">
        <f>SUM(INDEX(ch_table[AAT],1):ch_table[[#This Row],[AAT]])</f>
        <v>2.2180555555555546</v>
      </c>
    </row>
    <row r="1354" spans="1:13" x14ac:dyDescent="0.25">
      <c r="A1354" s="2">
        <v>107</v>
      </c>
      <c r="B1354" s="44">
        <v>44586</v>
      </c>
      <c r="C1354" s="3">
        <v>0.48194444444444445</v>
      </c>
      <c r="D1354" s="7" t="s">
        <v>44</v>
      </c>
      <c r="E1354" s="8" t="s">
        <v>325</v>
      </c>
      <c r="G1354" s="3" cm="1">
        <f t="array" ref="G1354">IF(MIN(ROW(ch_table[[Day]:[AAT session total (cum.)]]))+ROWS(ch_table[[Day]:[AAT session total (cum.)]])-1=ROW(),"",IF(ch_table[[#This Row],[Subject 1]]="House rose","", IF(INDEX(ch_table[[#All],[Time]],ROW()+1)="","",(IF(INDEX(ch_table[[#All],[Time]],ROW()+1)&lt;ch_table[[#This Row],[Time]],INDEX(ch_table[[#All],[Time]],ROW()+1)+1,INDEX(ch_table[[#All],[Time]],ROW()+1))-ch_table[[#This Row],[Time]]))))</f>
        <v>3.2638888888888828E-2</v>
      </c>
      <c r="H1354" s="3" t="str">
        <f>IF(ch_table[[#This Row],[Subject 1]]&lt;&gt;"House rose", "",SUMIF(ch_table[Day], ch_table[[#This Row],[Day]], ch_table[Duration]))</f>
        <v/>
      </c>
      <c r="I1354" s="40">
        <f>SUM(INDEX(ch_table[Duration],1):ch_table[[#This Row],[Duration]])</f>
        <v>34.355555555555597</v>
      </c>
      <c r="J1354" s="3" cm="1">
        <f t="array" ref="J13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54" s="3" t="str" cm="1">
        <f t="array" ref="K13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4" s="3" t="str">
        <f>IF(ch_table[[#This Row],[Subject 1]]&lt;&gt;"House rose", "",SUMIF(ch_table[Day], ch_table[[#This Row],[Day]], ch_table[AAT]))</f>
        <v/>
      </c>
      <c r="M1354" s="38">
        <f>SUM(INDEX(ch_table[AAT],1):ch_table[[#This Row],[AAT]])</f>
        <v>2.2180555555555546</v>
      </c>
    </row>
    <row r="1355" spans="1:13" x14ac:dyDescent="0.25">
      <c r="A1355" s="2">
        <v>107</v>
      </c>
      <c r="B1355" s="44">
        <v>44586</v>
      </c>
      <c r="C1355" s="3">
        <v>0.51458333333333328</v>
      </c>
      <c r="D1355" s="7" t="s">
        <v>53</v>
      </c>
      <c r="E1355" s="8" t="s">
        <v>325</v>
      </c>
      <c r="G1355" s="3" cm="1">
        <f t="array" ref="G1355">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1355" s="3" t="str">
        <f>IF(ch_table[[#This Row],[Subject 1]]&lt;&gt;"House rose", "",SUMIF(ch_table[Day], ch_table[[#This Row],[Day]], ch_table[Duration]))</f>
        <v/>
      </c>
      <c r="I1355" s="40">
        <f>SUM(INDEX(ch_table[Duration],1):ch_table[[#This Row],[Duration]])</f>
        <v>34.365972222222261</v>
      </c>
      <c r="J1355" s="3" cm="1">
        <f t="array" ref="J13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55" s="3" t="str" cm="1">
        <f t="array" ref="K13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5" s="3" t="str">
        <f>IF(ch_table[[#This Row],[Subject 1]]&lt;&gt;"House rose", "",SUMIF(ch_table[Day], ch_table[[#This Row],[Day]], ch_table[AAT]))</f>
        <v/>
      </c>
      <c r="M1355" s="38">
        <f>SUM(INDEX(ch_table[AAT],1):ch_table[[#This Row],[AAT]])</f>
        <v>2.2180555555555546</v>
      </c>
    </row>
    <row r="1356" spans="1:13" ht="45" x14ac:dyDescent="0.25">
      <c r="A1356" s="2">
        <v>107</v>
      </c>
      <c r="B1356" s="44">
        <v>44586</v>
      </c>
      <c r="C1356" s="3">
        <v>0.52500000000000002</v>
      </c>
      <c r="D1356" s="7" t="s">
        <v>27</v>
      </c>
      <c r="E1356" s="8" t="s">
        <v>811</v>
      </c>
      <c r="G1356" s="3" cm="1">
        <f t="array" ref="G1356">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356" s="3" t="str">
        <f>IF(ch_table[[#This Row],[Subject 1]]&lt;&gt;"House rose", "",SUMIF(ch_table[Day], ch_table[[#This Row],[Day]], ch_table[Duration]))</f>
        <v/>
      </c>
      <c r="I1356" s="40">
        <f>SUM(INDEX(ch_table[Duration],1):ch_table[[#This Row],[Duration]])</f>
        <v>34.39375000000004</v>
      </c>
      <c r="J1356" s="3" cm="1">
        <f t="array" ref="J13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56" s="3" t="str" cm="1">
        <f t="array" ref="K13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6" s="3" t="str">
        <f>IF(ch_table[[#This Row],[Subject 1]]&lt;&gt;"House rose", "",SUMIF(ch_table[Day], ch_table[[#This Row],[Day]], ch_table[AAT]))</f>
        <v/>
      </c>
      <c r="M1356" s="38">
        <f>SUM(INDEX(ch_table[AAT],1):ch_table[[#This Row],[AAT]])</f>
        <v>2.2180555555555546</v>
      </c>
    </row>
    <row r="1357" spans="1:13" x14ac:dyDescent="0.25">
      <c r="A1357" s="2">
        <v>107</v>
      </c>
      <c r="B1357" s="44">
        <v>44586</v>
      </c>
      <c r="C1357" s="3">
        <v>0.55277777777777781</v>
      </c>
      <c r="D1357" s="7" t="s">
        <v>29</v>
      </c>
      <c r="E1357" s="8" t="s">
        <v>812</v>
      </c>
      <c r="G1357" s="3" cm="1">
        <f t="array" ref="G1357">IF(MIN(ROW(ch_table[[Day]:[AAT session total (cum.)]]))+ROWS(ch_table[[Day]:[AAT session total (cum.)]])-1=ROW(),"",IF(ch_table[[#This Row],[Subject 1]]="House rose","", IF(INDEX(ch_table[[#All],[Time]],ROW()+1)="","",(IF(INDEX(ch_table[[#All],[Time]],ROW()+1)&lt;ch_table[[#This Row],[Time]],INDEX(ch_table[[#All],[Time]],ROW()+1)+1,INDEX(ch_table[[#All],[Time]],ROW()+1))-ch_table[[#This Row],[Time]]))))</f>
        <v>4.5833333333333282E-2</v>
      </c>
      <c r="H1357" s="3" t="str">
        <f>IF(ch_table[[#This Row],[Subject 1]]&lt;&gt;"House rose", "",SUMIF(ch_table[Day], ch_table[[#This Row],[Day]], ch_table[Duration]))</f>
        <v/>
      </c>
      <c r="I1357" s="40">
        <f>SUM(INDEX(ch_table[Duration],1):ch_table[[#This Row],[Duration]])</f>
        <v>34.439583333333374</v>
      </c>
      <c r="J1357" s="3" cm="1">
        <f t="array" ref="J13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57" s="3" t="str" cm="1">
        <f t="array" ref="K13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7" s="3" t="str">
        <f>IF(ch_table[[#This Row],[Subject 1]]&lt;&gt;"House rose", "",SUMIF(ch_table[Day], ch_table[[#This Row],[Day]], ch_table[AAT]))</f>
        <v/>
      </c>
      <c r="M1357" s="38">
        <f>SUM(INDEX(ch_table[AAT],1):ch_table[[#This Row],[AAT]])</f>
        <v>2.2180555555555546</v>
      </c>
    </row>
    <row r="1358" spans="1:13" x14ac:dyDescent="0.25">
      <c r="A1358" s="2">
        <v>107</v>
      </c>
      <c r="B1358" s="44">
        <v>44586</v>
      </c>
      <c r="C1358" s="3">
        <v>0.59861111111111109</v>
      </c>
      <c r="D1358" s="7" t="s">
        <v>92</v>
      </c>
      <c r="E1358" s="8" t="s">
        <v>813</v>
      </c>
      <c r="G1358" s="3" cm="1">
        <f t="array" ref="G135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358" s="3" t="str">
        <f>IF(ch_table[[#This Row],[Subject 1]]&lt;&gt;"House rose", "",SUMIF(ch_table[Day], ch_table[[#This Row],[Day]], ch_table[Duration]))</f>
        <v/>
      </c>
      <c r="I1358" s="40">
        <f>SUM(INDEX(ch_table[Duration],1):ch_table[[#This Row],[Duration]])</f>
        <v>34.440277777777816</v>
      </c>
      <c r="J1358" s="3" cm="1">
        <f t="array" ref="J13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58" s="3" t="str" cm="1">
        <f t="array" ref="K13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8" s="3" t="str">
        <f>IF(ch_table[[#This Row],[Subject 1]]&lt;&gt;"House rose", "",SUMIF(ch_table[Day], ch_table[[#This Row],[Day]], ch_table[AAT]))</f>
        <v/>
      </c>
      <c r="M1358" s="38">
        <f>SUM(INDEX(ch_table[AAT],1):ch_table[[#This Row],[AAT]])</f>
        <v>2.2180555555555546</v>
      </c>
    </row>
    <row r="1359" spans="1:13" x14ac:dyDescent="0.25">
      <c r="A1359" s="2">
        <v>107</v>
      </c>
      <c r="B1359" s="44">
        <v>44586</v>
      </c>
      <c r="C1359" s="3">
        <v>0.59930555555555554</v>
      </c>
      <c r="D1359" s="7" t="s">
        <v>230</v>
      </c>
      <c r="E1359" s="8" t="s">
        <v>814</v>
      </c>
      <c r="G1359" s="3" cm="1">
        <f t="array" ref="G1359">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359" s="3" t="str">
        <f>IF(ch_table[[#This Row],[Subject 1]]&lt;&gt;"House rose", "",SUMIF(ch_table[Day], ch_table[[#This Row],[Day]], ch_table[Duration]))</f>
        <v/>
      </c>
      <c r="I1359" s="40">
        <f>SUM(INDEX(ch_table[Duration],1):ch_table[[#This Row],[Duration]])</f>
        <v>34.447222222222258</v>
      </c>
      <c r="J1359" s="3" cm="1">
        <f t="array" ref="J13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59" s="3" t="str" cm="1">
        <f t="array" ref="K13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59" s="3" t="str">
        <f>IF(ch_table[[#This Row],[Subject 1]]&lt;&gt;"House rose", "",SUMIF(ch_table[Day], ch_table[[#This Row],[Day]], ch_table[AAT]))</f>
        <v/>
      </c>
      <c r="M1359" s="38">
        <f>SUM(INDEX(ch_table[AAT],1):ch_table[[#This Row],[AAT]])</f>
        <v>2.2180555555555546</v>
      </c>
    </row>
    <row r="1360" spans="1:13" x14ac:dyDescent="0.25">
      <c r="A1360" s="2">
        <v>107</v>
      </c>
      <c r="B1360" s="44">
        <v>44586</v>
      </c>
      <c r="C1360" s="3">
        <v>0.60625000000000007</v>
      </c>
      <c r="D1360" s="7" t="s">
        <v>85</v>
      </c>
      <c r="E1360" s="8" t="s">
        <v>815</v>
      </c>
      <c r="F1360" s="8" t="s">
        <v>60</v>
      </c>
      <c r="G1360" s="3" cm="1">
        <f t="array" ref="G1360">IF(MIN(ROW(ch_table[[Day]:[AAT session total (cum.)]]))+ROWS(ch_table[[Day]:[AAT session total (cum.)]])-1=ROW(),"",IF(ch_table[[#This Row],[Subject 1]]="House rose","", IF(INDEX(ch_table[[#All],[Time]],ROW()+1)="","",(IF(INDEX(ch_table[[#All],[Time]],ROW()+1)&lt;ch_table[[#This Row],[Time]],INDEX(ch_table[[#All],[Time]],ROW()+1)+1,INDEX(ch_table[[#All],[Time]],ROW()+1))-ch_table[[#This Row],[Time]]))))</f>
        <v>0.16597222222222219</v>
      </c>
      <c r="H1360" s="3" t="str">
        <f>IF(ch_table[[#This Row],[Subject 1]]&lt;&gt;"House rose", "",SUMIF(ch_table[Day], ch_table[[#This Row],[Day]], ch_table[Duration]))</f>
        <v/>
      </c>
      <c r="I1360" s="40">
        <f>SUM(INDEX(ch_table[Duration],1):ch_table[[#This Row],[Duration]])</f>
        <v>34.613194444444481</v>
      </c>
      <c r="J1360" s="3" cm="1">
        <f t="array" ref="J13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0" s="3" t="str" cm="1">
        <f t="array" ref="K13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0" s="3" t="str">
        <f>IF(ch_table[[#This Row],[Subject 1]]&lt;&gt;"House rose", "",SUMIF(ch_table[Day], ch_table[[#This Row],[Day]], ch_table[AAT]))</f>
        <v/>
      </c>
      <c r="M1360" s="38">
        <f>SUM(INDEX(ch_table[AAT],1):ch_table[[#This Row],[AAT]])</f>
        <v>2.2180555555555546</v>
      </c>
    </row>
    <row r="1361" spans="1:13" x14ac:dyDescent="0.25">
      <c r="A1361" s="2">
        <v>107</v>
      </c>
      <c r="B1361" s="44">
        <v>44586</v>
      </c>
      <c r="C1361" s="3">
        <v>0.77222222222222225</v>
      </c>
      <c r="D1361" s="7" t="s">
        <v>259</v>
      </c>
      <c r="E1361" s="8" t="s">
        <v>815</v>
      </c>
      <c r="F1361" s="8" t="s">
        <v>60</v>
      </c>
      <c r="G1361" s="3" cm="1">
        <f t="array" ref="G1361">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361" s="3" t="str">
        <f>IF(ch_table[[#This Row],[Subject 1]]&lt;&gt;"House rose", "",SUMIF(ch_table[Day], ch_table[[#This Row],[Day]], ch_table[Duration]))</f>
        <v/>
      </c>
      <c r="I1361" s="40">
        <f>SUM(INDEX(ch_table[Duration],1):ch_table[[#This Row],[Duration]])</f>
        <v>34.634027777777817</v>
      </c>
      <c r="J1361" s="3" cm="1">
        <f t="array" ref="J13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1" s="3" cm="1">
        <f t="array" ref="K13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361" s="3" t="str">
        <f>IF(ch_table[[#This Row],[Subject 1]]&lt;&gt;"House rose", "",SUMIF(ch_table[Day], ch_table[[#This Row],[Day]], ch_table[AAT]))</f>
        <v/>
      </c>
      <c r="M1361" s="38">
        <f>SUM(INDEX(ch_table[AAT],1):ch_table[[#This Row],[AAT]])</f>
        <v>2.2194444444444437</v>
      </c>
    </row>
    <row r="1362" spans="1:13" ht="30" x14ac:dyDescent="0.25">
      <c r="A1362" s="2">
        <v>107</v>
      </c>
      <c r="B1362" s="44">
        <v>44586</v>
      </c>
      <c r="C1362" s="3">
        <v>0.79305555555555562</v>
      </c>
      <c r="D1362" s="7" t="s">
        <v>92</v>
      </c>
      <c r="E1362" s="8" t="s">
        <v>816</v>
      </c>
      <c r="G1362" s="3" cm="1">
        <f t="array" ref="G1362">IF(MIN(ROW(ch_table[[Day]:[AAT session total (cum.)]]))+ROWS(ch_table[[Day]:[AAT session total (cum.)]])-1=ROW(),"",IF(ch_table[[#This Row],[Subject 1]]="House rose","", IF(INDEX(ch_table[[#All],[Time]],ROW()+1)="","",(IF(INDEX(ch_table[[#All],[Time]],ROW()+1)&lt;ch_table[[#This Row],[Time]],INDEX(ch_table[[#All],[Time]],ROW()+1)+1,INDEX(ch_table[[#All],[Time]],ROW()+1))-ch_table[[#This Row],[Time]]))))</f>
        <v>2.0833333333332149E-3</v>
      </c>
      <c r="H1362" s="3" t="str">
        <f>IF(ch_table[[#This Row],[Subject 1]]&lt;&gt;"House rose", "",SUMIF(ch_table[Day], ch_table[[#This Row],[Day]], ch_table[Duration]))</f>
        <v/>
      </c>
      <c r="I1362" s="40">
        <f>SUM(INDEX(ch_table[Duration],1):ch_table[[#This Row],[Duration]])</f>
        <v>34.636111111111148</v>
      </c>
      <c r="J1362" s="3" cm="1">
        <f t="array" ref="J13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2" s="3" cm="1">
        <f t="array" ref="K13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2.0833333333332149E-3</v>
      </c>
      <c r="L1362" s="3" t="str">
        <f>IF(ch_table[[#This Row],[Subject 1]]&lt;&gt;"House rose", "",SUMIF(ch_table[Day], ch_table[[#This Row],[Day]], ch_table[AAT]))</f>
        <v/>
      </c>
      <c r="M1362" s="38">
        <f>SUM(INDEX(ch_table[AAT],1):ch_table[[#This Row],[AAT]])</f>
        <v>2.2215277777777769</v>
      </c>
    </row>
    <row r="1363" spans="1:13" x14ac:dyDescent="0.25">
      <c r="A1363" s="2">
        <v>107</v>
      </c>
      <c r="B1363" s="44">
        <v>44586</v>
      </c>
      <c r="C1363" s="3">
        <v>0.79513888888888884</v>
      </c>
      <c r="D1363" s="7" t="s">
        <v>61</v>
      </c>
      <c r="E1363" s="8" t="s">
        <v>817</v>
      </c>
      <c r="G1363" s="3" cm="1">
        <f t="array" ref="G1363">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363" s="3" t="str">
        <f>IF(ch_table[[#This Row],[Subject 1]]&lt;&gt;"House rose", "",SUMIF(ch_table[Day], ch_table[[#This Row],[Day]], ch_table[Duration]))</f>
        <v/>
      </c>
      <c r="I1363" s="40">
        <f>SUM(INDEX(ch_table[Duration],1):ch_table[[#This Row],[Duration]])</f>
        <v>34.63680555555559</v>
      </c>
      <c r="J1363" s="3" cm="1">
        <f t="array" ref="J13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3" s="3" cm="1">
        <f t="array" ref="K13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363" s="3" t="str">
        <f>IF(ch_table[[#This Row],[Subject 1]]&lt;&gt;"House rose", "",SUMIF(ch_table[Day], ch_table[[#This Row],[Day]], ch_table[AAT]))</f>
        <v/>
      </c>
      <c r="M1363" s="38">
        <f>SUM(INDEX(ch_table[AAT],1):ch_table[[#This Row],[AAT]])</f>
        <v>2.2222222222222214</v>
      </c>
    </row>
    <row r="1364" spans="1:13" x14ac:dyDescent="0.25">
      <c r="A1364" s="2">
        <v>107</v>
      </c>
      <c r="B1364" s="44">
        <v>44586</v>
      </c>
      <c r="C1364" s="3">
        <v>0.79583333333333339</v>
      </c>
      <c r="D1364" s="7" t="s">
        <v>61</v>
      </c>
      <c r="E1364" s="8" t="s">
        <v>818</v>
      </c>
      <c r="G1364" s="3" cm="1">
        <f t="array" ref="G1364">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364" s="3" t="str">
        <f>IF(ch_table[[#This Row],[Subject 1]]&lt;&gt;"House rose", "",SUMIF(ch_table[Day], ch_table[[#This Row],[Day]], ch_table[Duration]))</f>
        <v/>
      </c>
      <c r="I1364" s="40">
        <f>SUM(INDEX(ch_table[Duration],1):ch_table[[#This Row],[Duration]])</f>
        <v>34.637500000000031</v>
      </c>
      <c r="J1364" s="3" cm="1">
        <f t="array" ref="J13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4" s="3" cm="1">
        <f t="array" ref="K13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364" s="3" t="str">
        <f>IF(ch_table[[#This Row],[Subject 1]]&lt;&gt;"House rose", "",SUMIF(ch_table[Day], ch_table[[#This Row],[Day]], ch_table[AAT]))</f>
        <v/>
      </c>
      <c r="M1364" s="38">
        <f>SUM(INDEX(ch_table[AAT],1):ch_table[[#This Row],[AAT]])</f>
        <v>2.222916666666666</v>
      </c>
    </row>
    <row r="1365" spans="1:13" x14ac:dyDescent="0.25">
      <c r="A1365" s="2">
        <v>107</v>
      </c>
      <c r="B1365" s="44">
        <v>44586</v>
      </c>
      <c r="C1365" s="3">
        <v>0.79652777777777783</v>
      </c>
      <c r="D1365" s="7" t="s">
        <v>21</v>
      </c>
      <c r="E1365" s="8" t="s">
        <v>819</v>
      </c>
      <c r="G1365" s="3" cm="1">
        <f t="array" ref="G1365">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365" s="3" t="str">
        <f>IF(ch_table[[#This Row],[Subject 1]]&lt;&gt;"House rose", "",SUMIF(ch_table[Day], ch_table[[#This Row],[Day]], ch_table[Duration]))</f>
        <v/>
      </c>
      <c r="I1365" s="40">
        <f>SUM(INDEX(ch_table[Duration],1):ch_table[[#This Row],[Duration]])</f>
        <v>34.653472222222256</v>
      </c>
      <c r="J1365" s="3" cm="1">
        <f t="array" ref="J13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5" s="3" cm="1">
        <f t="array" ref="K13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1.5972222222222165E-2</v>
      </c>
      <c r="L1365" s="3" t="str">
        <f>IF(ch_table[[#This Row],[Subject 1]]&lt;&gt;"House rose", "",SUMIF(ch_table[Day], ch_table[[#This Row],[Day]], ch_table[AAT]))</f>
        <v/>
      </c>
      <c r="M1365" s="38">
        <f>SUM(INDEX(ch_table[AAT],1):ch_table[[#This Row],[AAT]])</f>
        <v>2.238888888888888</v>
      </c>
    </row>
    <row r="1366" spans="1:13" x14ac:dyDescent="0.25">
      <c r="A1366" s="2">
        <v>107</v>
      </c>
      <c r="B1366" s="44">
        <v>44586</v>
      </c>
      <c r="C1366" s="3">
        <v>0.8125</v>
      </c>
      <c r="D1366" s="7" t="s">
        <v>23</v>
      </c>
      <c r="G1366" s="3" t="str" cm="1">
        <f t="array" ref="G1366">IF(MIN(ROW(ch_table[[Day]:[AAT session total (cum.)]]))+ROWS(ch_table[[Day]:[AAT session total (cum.)]])-1=ROW(),"",IF(ch_table[[#This Row],[Subject 1]]="House rose","", IF(INDEX(ch_table[[#All],[Time]],ROW()+1)="","",(IF(INDEX(ch_table[[#All],[Time]],ROW()+1)&lt;ch_table[[#This Row],[Time]],INDEX(ch_table[[#All],[Time]],ROW()+1)+1,INDEX(ch_table[[#All],[Time]],ROW()+1))-ch_table[[#This Row],[Time]]))))</f>
        <v/>
      </c>
      <c r="H1366" s="3">
        <f>IF(ch_table[[#This Row],[Subject 1]]&lt;&gt;"House rose", "",SUMIF(ch_table[Day], ch_table[[#This Row],[Day]], ch_table[Duration]))</f>
        <v>0.33333333333333331</v>
      </c>
      <c r="I1366" s="40">
        <f>SUM(INDEX(ch_table[Duration],1):ch_table[[#This Row],[Duration]])</f>
        <v>34.653472222222256</v>
      </c>
      <c r="J1366" s="3" cm="1">
        <f t="array" ref="J13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6" s="3" t="str" cm="1">
        <f t="array" ref="K13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6" s="3">
        <f>IF(ch_table[[#This Row],[Subject 1]]&lt;&gt;"House rose", "",SUMIF(ch_table[Day], ch_table[[#This Row],[Day]], ch_table[AAT]))</f>
        <v>2.083333333333337E-2</v>
      </c>
      <c r="M1366" s="38">
        <f>SUM(INDEX(ch_table[AAT],1):ch_table[[#This Row],[AAT]])</f>
        <v>2.238888888888888</v>
      </c>
    </row>
    <row r="1367" spans="1:13" x14ac:dyDescent="0.25">
      <c r="A1367" s="2">
        <v>108</v>
      </c>
      <c r="B1367" s="44">
        <v>44587</v>
      </c>
      <c r="C1367" s="3">
        <v>0.47916666666666669</v>
      </c>
      <c r="D1367" s="7" t="s">
        <v>24</v>
      </c>
      <c r="G1367" s="3" cm="1">
        <f t="array" ref="G136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67" s="3" t="str">
        <f>IF(ch_table[[#This Row],[Subject 1]]&lt;&gt;"House rose", "",SUMIF(ch_table[Day], ch_table[[#This Row],[Day]], ch_table[Duration]))</f>
        <v/>
      </c>
      <c r="I1367" s="40">
        <f>SUM(INDEX(ch_table[Duration],1):ch_table[[#This Row],[Duration]])</f>
        <v>34.656250000000036</v>
      </c>
      <c r="J1367" s="3" cm="1">
        <f t="array" ref="J13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7" s="3" t="str" cm="1">
        <f t="array" ref="K13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7" s="3" t="str">
        <f>IF(ch_table[[#This Row],[Subject 1]]&lt;&gt;"House rose", "",SUMIF(ch_table[Day], ch_table[[#This Row],[Day]], ch_table[AAT]))</f>
        <v/>
      </c>
      <c r="M1367" s="38">
        <f>SUM(INDEX(ch_table[AAT],1):ch_table[[#This Row],[AAT]])</f>
        <v>2.238888888888888</v>
      </c>
    </row>
    <row r="1368" spans="1:13" x14ac:dyDescent="0.25">
      <c r="A1368" s="2">
        <v>108</v>
      </c>
      <c r="B1368" s="44">
        <v>44587</v>
      </c>
      <c r="C1368" s="3">
        <v>0.48194444444444445</v>
      </c>
      <c r="D1368" s="7" t="s">
        <v>17</v>
      </c>
      <c r="E1368" s="8" t="s">
        <v>820</v>
      </c>
      <c r="F1368" s="8" t="s">
        <v>15</v>
      </c>
      <c r="G1368" s="3" cm="1">
        <f t="array" ref="G136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368" s="3" t="str">
        <f>IF(ch_table[[#This Row],[Subject 1]]&lt;&gt;"House rose", "",SUMIF(ch_table[Day], ch_table[[#This Row],[Day]], ch_table[Duration]))</f>
        <v/>
      </c>
      <c r="I1368" s="40">
        <f>SUM(INDEX(ch_table[Duration],1):ch_table[[#This Row],[Duration]])</f>
        <v>34.656944444444477</v>
      </c>
      <c r="J1368" s="3" cm="1">
        <f t="array" ref="J13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8" s="3" t="str" cm="1">
        <f t="array" ref="K13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8" s="3" t="str">
        <f>IF(ch_table[[#This Row],[Subject 1]]&lt;&gt;"House rose", "",SUMIF(ch_table[Day], ch_table[[#This Row],[Day]], ch_table[AAT]))</f>
        <v/>
      </c>
      <c r="M1368" s="38">
        <f>SUM(INDEX(ch_table[AAT],1):ch_table[[#This Row],[AAT]])</f>
        <v>2.238888888888888</v>
      </c>
    </row>
    <row r="1369" spans="1:13" x14ac:dyDescent="0.25">
      <c r="A1369" s="2">
        <v>108</v>
      </c>
      <c r="B1369" s="44">
        <v>44587</v>
      </c>
      <c r="C1369" s="3">
        <v>0.4826388888888889</v>
      </c>
      <c r="D1369" s="7" t="s">
        <v>44</v>
      </c>
      <c r="E1369" s="8" t="s">
        <v>335</v>
      </c>
      <c r="G1369" s="3" cm="1">
        <f t="array" ref="G1369">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1369" s="3" t="str">
        <f>IF(ch_table[[#This Row],[Subject 1]]&lt;&gt;"House rose", "",SUMIF(ch_table[Day], ch_table[[#This Row],[Day]], ch_table[Duration]))</f>
        <v/>
      </c>
      <c r="I1369" s="40">
        <f>SUM(INDEX(ch_table[Duration],1):ch_table[[#This Row],[Duration]])</f>
        <v>34.674305555555591</v>
      </c>
      <c r="J1369" s="3" cm="1">
        <f t="array" ref="J13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69" s="3" t="str" cm="1">
        <f t="array" ref="K13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69" s="3" t="str">
        <f>IF(ch_table[[#This Row],[Subject 1]]&lt;&gt;"House rose", "",SUMIF(ch_table[Day], ch_table[[#This Row],[Day]], ch_table[AAT]))</f>
        <v/>
      </c>
      <c r="M1369" s="38">
        <f>SUM(INDEX(ch_table[AAT],1):ch_table[[#This Row],[AAT]])</f>
        <v>2.238888888888888</v>
      </c>
    </row>
    <row r="1370" spans="1:13" x14ac:dyDescent="0.25">
      <c r="A1370" s="2">
        <v>108</v>
      </c>
      <c r="B1370" s="44">
        <v>44587</v>
      </c>
      <c r="C1370" s="3">
        <v>0.5</v>
      </c>
      <c r="D1370" s="7" t="s">
        <v>44</v>
      </c>
      <c r="E1370" s="8" t="s">
        <v>448</v>
      </c>
      <c r="G1370" s="3" cm="1">
        <f t="array" ref="G1370">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370" s="3" t="str">
        <f>IF(ch_table[[#This Row],[Subject 1]]&lt;&gt;"House rose", "",SUMIF(ch_table[Day], ch_table[[#This Row],[Day]], ch_table[Duration]))</f>
        <v/>
      </c>
      <c r="I1370" s="40">
        <f>SUM(INDEX(ch_table[Duration],1):ch_table[[#This Row],[Duration]])</f>
        <v>34.70069444444448</v>
      </c>
      <c r="J1370" s="3" cm="1">
        <f t="array" ref="J13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0" s="3" t="str" cm="1">
        <f t="array" ref="K13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0" s="3" t="str">
        <f>IF(ch_table[[#This Row],[Subject 1]]&lt;&gt;"House rose", "",SUMIF(ch_table[Day], ch_table[[#This Row],[Day]], ch_table[AAT]))</f>
        <v/>
      </c>
      <c r="M1370" s="38">
        <f>SUM(INDEX(ch_table[AAT],1):ch_table[[#This Row],[AAT]])</f>
        <v>2.238888888888888</v>
      </c>
    </row>
    <row r="1371" spans="1:13" ht="60" x14ac:dyDescent="0.25">
      <c r="A1371" s="2">
        <v>108</v>
      </c>
      <c r="B1371" s="44">
        <v>44587</v>
      </c>
      <c r="C1371" s="3">
        <v>0.52638888888888891</v>
      </c>
      <c r="D1371" s="7" t="s">
        <v>27</v>
      </c>
      <c r="E1371" s="8" t="s">
        <v>821</v>
      </c>
      <c r="G1371" s="3" cm="1">
        <f t="array" ref="G1371">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371" s="3" t="str">
        <f>IF(ch_table[[#This Row],[Subject 1]]&lt;&gt;"House rose", "",SUMIF(ch_table[Day], ch_table[[#This Row],[Day]], ch_table[Duration]))</f>
        <v/>
      </c>
      <c r="I1371" s="40">
        <f>SUM(INDEX(ch_table[Duration],1):ch_table[[#This Row],[Duration]])</f>
        <v>34.728472222222258</v>
      </c>
      <c r="J1371" s="3" cm="1">
        <f t="array" ref="J13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1" s="3" t="str" cm="1">
        <f t="array" ref="K13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1" s="3" t="str">
        <f>IF(ch_table[[#This Row],[Subject 1]]&lt;&gt;"House rose", "",SUMIF(ch_table[Day], ch_table[[#This Row],[Day]], ch_table[AAT]))</f>
        <v/>
      </c>
      <c r="M1371" s="38">
        <f>SUM(INDEX(ch_table[AAT],1):ch_table[[#This Row],[AAT]])</f>
        <v>2.238888888888888</v>
      </c>
    </row>
    <row r="1372" spans="1:13" ht="45" x14ac:dyDescent="0.25">
      <c r="A1372" s="2">
        <v>108</v>
      </c>
      <c r="B1372" s="44">
        <v>44587</v>
      </c>
      <c r="C1372" s="3">
        <v>0.5541666666666667</v>
      </c>
      <c r="D1372" s="7" t="s">
        <v>92</v>
      </c>
      <c r="E1372" s="8" t="s">
        <v>822</v>
      </c>
      <c r="G1372" s="3" cm="1">
        <f t="array" ref="G1372">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372" s="3" t="str">
        <f>IF(ch_table[[#This Row],[Subject 1]]&lt;&gt;"House rose", "",SUMIF(ch_table[Day], ch_table[[#This Row],[Day]], ch_table[Duration]))</f>
        <v/>
      </c>
      <c r="I1372" s="40">
        <f>SUM(INDEX(ch_table[Duration],1):ch_table[[#This Row],[Duration]])</f>
        <v>34.73472222222226</v>
      </c>
      <c r="J1372" s="3" cm="1">
        <f t="array" ref="J13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2" s="3" t="str" cm="1">
        <f t="array" ref="K13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2" s="3" t="str">
        <f>IF(ch_table[[#This Row],[Subject 1]]&lt;&gt;"House rose", "",SUMIF(ch_table[Day], ch_table[[#This Row],[Day]], ch_table[AAT]))</f>
        <v/>
      </c>
      <c r="M1372" s="38">
        <f>SUM(INDEX(ch_table[AAT],1):ch_table[[#This Row],[AAT]])</f>
        <v>2.238888888888888</v>
      </c>
    </row>
    <row r="1373" spans="1:13" x14ac:dyDescent="0.25">
      <c r="A1373" s="2">
        <v>108</v>
      </c>
      <c r="B1373" s="44">
        <v>44587</v>
      </c>
      <c r="C1373" s="3">
        <v>0.56041666666666667</v>
      </c>
      <c r="D1373" s="7" t="s">
        <v>230</v>
      </c>
      <c r="E1373" s="8" t="s">
        <v>823</v>
      </c>
      <c r="G1373" s="3" cm="1">
        <f t="array" ref="G1373">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373" s="3" t="str">
        <f>IF(ch_table[[#This Row],[Subject 1]]&lt;&gt;"House rose", "",SUMIF(ch_table[Day], ch_table[[#This Row],[Day]], ch_table[Duration]))</f>
        <v/>
      </c>
      <c r="I1373" s="40">
        <f>SUM(INDEX(ch_table[Duration],1):ch_table[[#This Row],[Duration]])</f>
        <v>34.742361111111151</v>
      </c>
      <c r="J1373" s="3" cm="1">
        <f t="array" ref="J13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3" s="3" t="str" cm="1">
        <f t="array" ref="K13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3" s="3" t="str">
        <f>IF(ch_table[[#This Row],[Subject 1]]&lt;&gt;"House rose", "",SUMIF(ch_table[Day], ch_table[[#This Row],[Day]], ch_table[AAT]))</f>
        <v/>
      </c>
      <c r="M1373" s="38">
        <f>SUM(INDEX(ch_table[AAT],1):ch_table[[#This Row],[AAT]])</f>
        <v>2.238888888888888</v>
      </c>
    </row>
    <row r="1374" spans="1:13" ht="30" x14ac:dyDescent="0.25">
      <c r="A1374" s="2">
        <v>108</v>
      </c>
      <c r="B1374" s="44">
        <v>44587</v>
      </c>
      <c r="C1374" s="3">
        <v>0.56805555555555554</v>
      </c>
      <c r="D1374" s="7" t="s">
        <v>123</v>
      </c>
      <c r="E1374" s="8" t="s">
        <v>824</v>
      </c>
      <c r="F1374" s="8" t="s">
        <v>159</v>
      </c>
      <c r="G1374" s="3" cm="1">
        <f t="array" ref="G1374">IF(MIN(ROW(ch_table[[Day]:[AAT session total (cum.)]]))+ROWS(ch_table[[Day]:[AAT session total (cum.)]])-1=ROW(),"",IF(ch_table[[#This Row],[Subject 1]]="House rose","", IF(INDEX(ch_table[[#All],[Time]],ROW()+1)="","",(IF(INDEX(ch_table[[#All],[Time]],ROW()+1)&lt;ch_table[[#This Row],[Time]],INDEX(ch_table[[#All],[Time]],ROW()+1)+1,INDEX(ch_table[[#All],[Time]],ROW()+1))-ch_table[[#This Row],[Time]]))))</f>
        <v>7.9166666666666718E-2</v>
      </c>
      <c r="H1374" s="3" t="str">
        <f>IF(ch_table[[#This Row],[Subject 1]]&lt;&gt;"House rose", "",SUMIF(ch_table[Day], ch_table[[#This Row],[Day]], ch_table[Duration]))</f>
        <v/>
      </c>
      <c r="I1374" s="40">
        <f>SUM(INDEX(ch_table[Duration],1):ch_table[[#This Row],[Duration]])</f>
        <v>34.821527777777817</v>
      </c>
      <c r="J1374" s="3" cm="1">
        <f t="array" ref="J13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4" s="3" t="str" cm="1">
        <f t="array" ref="K13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4" s="3" t="str">
        <f>IF(ch_table[[#This Row],[Subject 1]]&lt;&gt;"House rose", "",SUMIF(ch_table[Day], ch_table[[#This Row],[Day]], ch_table[AAT]))</f>
        <v/>
      </c>
      <c r="M1374" s="38">
        <f>SUM(INDEX(ch_table[AAT],1):ch_table[[#This Row],[AAT]])</f>
        <v>2.238888888888888</v>
      </c>
    </row>
    <row r="1375" spans="1:13" x14ac:dyDescent="0.25">
      <c r="A1375" s="2">
        <v>108</v>
      </c>
      <c r="B1375" s="44">
        <v>44587</v>
      </c>
      <c r="C1375" s="3">
        <v>0.64722222222222225</v>
      </c>
      <c r="D1375" s="7" t="s">
        <v>255</v>
      </c>
      <c r="E1375" s="8" t="s">
        <v>225</v>
      </c>
      <c r="G1375" s="3" cm="1">
        <f t="array" ref="G1375">IF(MIN(ROW(ch_table[[Day]:[AAT session total (cum.)]]))+ROWS(ch_table[[Day]:[AAT session total (cum.)]])-1=ROW(),"",IF(ch_table[[#This Row],[Subject 1]]="House rose","", IF(INDEX(ch_table[[#All],[Time]],ROW()+1)="","",(IF(INDEX(ch_table[[#All],[Time]],ROW()+1)&lt;ch_table[[#This Row],[Time]],INDEX(ch_table[[#All],[Time]],ROW()+1)+1,INDEX(ch_table[[#All],[Time]],ROW()+1))-ch_table[[#This Row],[Time]]))))</f>
        <v>2.2222222222222143E-2</v>
      </c>
      <c r="H1375" s="3" t="str">
        <f>IF(ch_table[[#This Row],[Subject 1]]&lt;&gt;"House rose", "",SUMIF(ch_table[Day], ch_table[[#This Row],[Day]], ch_table[Duration]))</f>
        <v/>
      </c>
      <c r="I1375" s="40">
        <f>SUM(INDEX(ch_table[Duration],1):ch_table[[#This Row],[Duration]])</f>
        <v>34.843750000000043</v>
      </c>
      <c r="J1375" s="3" cm="1">
        <f t="array" ref="J13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5" s="3" t="str" cm="1">
        <f t="array" ref="K13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5" s="3" t="str">
        <f>IF(ch_table[[#This Row],[Subject 1]]&lt;&gt;"House rose", "",SUMIF(ch_table[Day], ch_table[[#This Row],[Day]], ch_table[AAT]))</f>
        <v/>
      </c>
      <c r="M1375" s="38">
        <f>SUM(INDEX(ch_table[AAT],1):ch_table[[#This Row],[AAT]])</f>
        <v>2.238888888888888</v>
      </c>
    </row>
    <row r="1376" spans="1:13" ht="30" x14ac:dyDescent="0.25">
      <c r="A1376" s="2">
        <v>108</v>
      </c>
      <c r="B1376" s="44">
        <v>44587</v>
      </c>
      <c r="C1376" s="3">
        <v>0.6694444444444444</v>
      </c>
      <c r="D1376" s="7" t="s">
        <v>21</v>
      </c>
      <c r="E1376" s="8" t="s">
        <v>825</v>
      </c>
      <c r="G1376" s="3" cm="1">
        <f t="array" ref="G1376">IF(MIN(ROW(ch_table[[Day]:[AAT session total (cum.)]]))+ROWS(ch_table[[Day]:[AAT session total (cum.)]])-1=ROW(),"",IF(ch_table[[#This Row],[Subject 1]]="House rose","", IF(INDEX(ch_table[[#All],[Time]],ROW()+1)="","",(IF(INDEX(ch_table[[#All],[Time]],ROW()+1)&lt;ch_table[[#This Row],[Time]],INDEX(ch_table[[#All],[Time]],ROW()+1)+1,INDEX(ch_table[[#All],[Time]],ROW()+1))-ch_table[[#This Row],[Time]]))))</f>
        <v>2.5000000000000133E-2</v>
      </c>
      <c r="H1376" s="3" t="str">
        <f>IF(ch_table[[#This Row],[Subject 1]]&lt;&gt;"House rose", "",SUMIF(ch_table[Day], ch_table[[#This Row],[Day]], ch_table[Duration]))</f>
        <v/>
      </c>
      <c r="I1376" s="40">
        <f>SUM(INDEX(ch_table[Duration],1):ch_table[[#This Row],[Duration]])</f>
        <v>34.868750000000041</v>
      </c>
      <c r="J1376" s="3" cm="1">
        <f t="array" ref="J13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6" s="3" t="str" cm="1">
        <f t="array" ref="K13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6" s="3" t="str">
        <f>IF(ch_table[[#This Row],[Subject 1]]&lt;&gt;"House rose", "",SUMIF(ch_table[Day], ch_table[[#This Row],[Day]], ch_table[AAT]))</f>
        <v/>
      </c>
      <c r="M1376" s="38">
        <f>SUM(INDEX(ch_table[AAT],1):ch_table[[#This Row],[AAT]])</f>
        <v>2.238888888888888</v>
      </c>
    </row>
    <row r="1377" spans="1:13" x14ac:dyDescent="0.25">
      <c r="A1377" s="2">
        <v>108</v>
      </c>
      <c r="B1377" s="44">
        <v>44587</v>
      </c>
      <c r="C1377" s="3">
        <v>0.69444444444444453</v>
      </c>
      <c r="D1377" s="7" t="s">
        <v>23</v>
      </c>
      <c r="G1377" s="3" t="str" cm="1">
        <f t="array" ref="G1377">IF(MIN(ROW(ch_table[[Day]:[AAT session total (cum.)]]))+ROWS(ch_table[[Day]:[AAT session total (cum.)]])-1=ROW(),"",IF(ch_table[[#This Row],[Subject 1]]="House rose","", IF(INDEX(ch_table[[#All],[Time]],ROW()+1)="","",(IF(INDEX(ch_table[[#All],[Time]],ROW()+1)&lt;ch_table[[#This Row],[Time]],INDEX(ch_table[[#All],[Time]],ROW()+1)+1,INDEX(ch_table[[#All],[Time]],ROW()+1))-ch_table[[#This Row],[Time]]))))</f>
        <v/>
      </c>
      <c r="H1377" s="3">
        <f>IF(ch_table[[#This Row],[Subject 1]]&lt;&gt;"House rose", "",SUMIF(ch_table[Day], ch_table[[#This Row],[Day]], ch_table[Duration]))</f>
        <v>0.21527777777777785</v>
      </c>
      <c r="I1377" s="40">
        <f>SUM(INDEX(ch_table[Duration],1):ch_table[[#This Row],[Duration]])</f>
        <v>34.868750000000041</v>
      </c>
      <c r="J1377" s="3" cm="1">
        <f t="array" ref="J13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377" s="3" t="str" cm="1">
        <f t="array" ref="K13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7" s="3">
        <f>IF(ch_table[[#This Row],[Subject 1]]&lt;&gt;"House rose", "",SUMIF(ch_table[Day], ch_table[[#This Row],[Day]], ch_table[AAT]))</f>
        <v>0</v>
      </c>
      <c r="M1377" s="38">
        <f>SUM(INDEX(ch_table[AAT],1):ch_table[[#This Row],[AAT]])</f>
        <v>2.238888888888888</v>
      </c>
    </row>
    <row r="1378" spans="1:13" x14ac:dyDescent="0.25">
      <c r="A1378" s="2">
        <v>109</v>
      </c>
      <c r="B1378" s="44">
        <v>44588</v>
      </c>
      <c r="C1378" s="3">
        <v>0.39583333333333331</v>
      </c>
      <c r="D1378" s="7" t="s">
        <v>24</v>
      </c>
      <c r="G1378" s="3" cm="1">
        <f t="array" ref="G137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78" s="3" t="str">
        <f>IF(ch_table[[#This Row],[Subject 1]]&lt;&gt;"House rose", "",SUMIF(ch_table[Day], ch_table[[#This Row],[Day]], ch_table[Duration]))</f>
        <v/>
      </c>
      <c r="I1378" s="40">
        <f>SUM(INDEX(ch_table[Duration],1):ch_table[[#This Row],[Duration]])</f>
        <v>34.871527777777821</v>
      </c>
      <c r="J1378" s="3" cm="1">
        <f t="array" ref="J13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78" s="3" t="str" cm="1">
        <f t="array" ref="K13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8" s="3" t="str">
        <f>IF(ch_table[[#This Row],[Subject 1]]&lt;&gt;"House rose", "",SUMIF(ch_table[Day], ch_table[[#This Row],[Day]], ch_table[AAT]))</f>
        <v/>
      </c>
      <c r="M1378" s="38">
        <f>SUM(INDEX(ch_table[AAT],1):ch_table[[#This Row],[AAT]])</f>
        <v>2.238888888888888</v>
      </c>
    </row>
    <row r="1379" spans="1:13" x14ac:dyDescent="0.25">
      <c r="A1379" s="2">
        <v>109</v>
      </c>
      <c r="B1379" s="44">
        <v>44588</v>
      </c>
      <c r="C1379" s="3">
        <v>0.39861111111111108</v>
      </c>
      <c r="D1379" s="7" t="s">
        <v>44</v>
      </c>
      <c r="E1379" s="8" t="s">
        <v>350</v>
      </c>
      <c r="G1379" s="3" cm="1">
        <f t="array" ref="G1379">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379" s="3" t="str">
        <f>IF(ch_table[[#This Row],[Subject 1]]&lt;&gt;"House rose", "",SUMIF(ch_table[Day], ch_table[[#This Row],[Day]], ch_table[Duration]))</f>
        <v/>
      </c>
      <c r="I1379" s="40">
        <f>SUM(INDEX(ch_table[Duration],1):ch_table[[#This Row],[Duration]])</f>
        <v>34.890277777777818</v>
      </c>
      <c r="J1379" s="3" cm="1">
        <f t="array" ref="J13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79" s="3" t="str" cm="1">
        <f t="array" ref="K13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79" s="3" t="str">
        <f>IF(ch_table[[#This Row],[Subject 1]]&lt;&gt;"House rose", "",SUMIF(ch_table[Day], ch_table[[#This Row],[Day]], ch_table[AAT]))</f>
        <v/>
      </c>
      <c r="M1379" s="38">
        <f>SUM(INDEX(ch_table[AAT],1):ch_table[[#This Row],[AAT]])</f>
        <v>2.238888888888888</v>
      </c>
    </row>
    <row r="1380" spans="1:13" x14ac:dyDescent="0.25">
      <c r="A1380" s="2">
        <v>109</v>
      </c>
      <c r="B1380" s="44">
        <v>44588</v>
      </c>
      <c r="C1380" s="3">
        <v>0.41736111111111113</v>
      </c>
      <c r="D1380" s="7" t="s">
        <v>53</v>
      </c>
      <c r="E1380" s="8" t="s">
        <v>350</v>
      </c>
      <c r="G1380" s="3" cm="1">
        <f t="array" ref="G1380">IF(MIN(ROW(ch_table[[Day]:[AAT session total (cum.)]]))+ROWS(ch_table[[Day]:[AAT session total (cum.)]])-1=ROW(),"",IF(ch_table[[#This Row],[Subject 1]]="House rose","", IF(INDEX(ch_table[[#All],[Time]],ROW()+1)="","",(IF(INDEX(ch_table[[#All],[Time]],ROW()+1)&lt;ch_table[[#This Row],[Time]],INDEX(ch_table[[#All],[Time]],ROW()+1)+1,INDEX(ch_table[[#All],[Time]],ROW()+1))-ch_table[[#This Row],[Time]]))))</f>
        <v>2.1527777777777757E-2</v>
      </c>
      <c r="H1380" s="3" t="str">
        <f>IF(ch_table[[#This Row],[Subject 1]]&lt;&gt;"House rose", "",SUMIF(ch_table[Day], ch_table[[#This Row],[Day]], ch_table[Duration]))</f>
        <v/>
      </c>
      <c r="I1380" s="40">
        <f>SUM(INDEX(ch_table[Duration],1):ch_table[[#This Row],[Duration]])</f>
        <v>34.911805555555596</v>
      </c>
      <c r="J1380" s="3" cm="1">
        <f t="array" ref="J13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80" s="3" t="str" cm="1">
        <f t="array" ref="K13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0" s="3" t="str">
        <f>IF(ch_table[[#This Row],[Subject 1]]&lt;&gt;"House rose", "",SUMIF(ch_table[Day], ch_table[[#This Row],[Day]], ch_table[AAT]))</f>
        <v/>
      </c>
      <c r="M1380" s="38">
        <f>SUM(INDEX(ch_table[AAT],1):ch_table[[#This Row],[AAT]])</f>
        <v>2.238888888888888</v>
      </c>
    </row>
    <row r="1381" spans="1:13" x14ac:dyDescent="0.25">
      <c r="A1381" s="2">
        <v>109</v>
      </c>
      <c r="B1381" s="44">
        <v>44588</v>
      </c>
      <c r="C1381" s="3">
        <v>0.43888888888888888</v>
      </c>
      <c r="D1381" s="7" t="s">
        <v>35</v>
      </c>
      <c r="E1381" s="8" t="s">
        <v>380</v>
      </c>
      <c r="G1381" s="3" cm="1">
        <f t="array" ref="G1381">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1381" s="3" t="str">
        <f>IF(ch_table[[#This Row],[Subject 1]]&lt;&gt;"House rose", "",SUMIF(ch_table[Day], ch_table[[#This Row],[Day]], ch_table[Duration]))</f>
        <v/>
      </c>
      <c r="I1381" s="40">
        <f>SUM(INDEX(ch_table[Duration],1):ch_table[[#This Row],[Duration]])</f>
        <v>34.964583333333373</v>
      </c>
      <c r="J1381" s="3" cm="1">
        <f t="array" ref="J13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81" s="3" t="str" cm="1">
        <f t="array" ref="K13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1" s="3" t="str">
        <f>IF(ch_table[[#This Row],[Subject 1]]&lt;&gt;"House rose", "",SUMIF(ch_table[Day], ch_table[[#This Row],[Day]], ch_table[AAT]))</f>
        <v/>
      </c>
      <c r="M1381" s="38">
        <f>SUM(INDEX(ch_table[AAT],1):ch_table[[#This Row],[AAT]])</f>
        <v>2.238888888888888</v>
      </c>
    </row>
    <row r="1382" spans="1:13" x14ac:dyDescent="0.25">
      <c r="A1382" s="2">
        <v>109</v>
      </c>
      <c r="B1382" s="44">
        <v>44588</v>
      </c>
      <c r="C1382" s="3">
        <v>0.4916666666666667</v>
      </c>
      <c r="D1382" s="7" t="s">
        <v>92</v>
      </c>
      <c r="E1382" s="8" t="s">
        <v>826</v>
      </c>
      <c r="G1382" s="3" cm="1">
        <f t="array" ref="G138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82" s="3" t="str">
        <f>IF(ch_table[[#This Row],[Subject 1]]&lt;&gt;"House rose", "",SUMIF(ch_table[Day], ch_table[[#This Row],[Day]], ch_table[Duration]))</f>
        <v/>
      </c>
      <c r="I1382" s="40">
        <f>SUM(INDEX(ch_table[Duration],1):ch_table[[#This Row],[Duration]])</f>
        <v>34.965972222222263</v>
      </c>
      <c r="J1382" s="3" cm="1">
        <f t="array" ref="J13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82" s="3" t="str" cm="1">
        <f t="array" ref="K13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2" s="3" t="str">
        <f>IF(ch_table[[#This Row],[Subject 1]]&lt;&gt;"House rose", "",SUMIF(ch_table[Day], ch_table[[#This Row],[Day]], ch_table[AAT]))</f>
        <v/>
      </c>
      <c r="M1382" s="38">
        <f>SUM(INDEX(ch_table[AAT],1):ch_table[[#This Row],[AAT]])</f>
        <v>2.238888888888888</v>
      </c>
    </row>
    <row r="1383" spans="1:13" ht="75" x14ac:dyDescent="0.25">
      <c r="A1383" s="2">
        <v>109</v>
      </c>
      <c r="B1383" s="44">
        <v>44588</v>
      </c>
      <c r="C1383" s="3">
        <v>0.49305555555555558</v>
      </c>
      <c r="D1383" s="7" t="s">
        <v>359</v>
      </c>
      <c r="E1383" s="8" t="s">
        <v>827</v>
      </c>
      <c r="G1383" s="3" cm="1">
        <f t="array" ref="G1383">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383" s="3" t="str">
        <f>IF(ch_table[[#This Row],[Subject 1]]&lt;&gt;"House rose", "",SUMIF(ch_table[Day], ch_table[[#This Row],[Day]], ch_table[Duration]))</f>
        <v/>
      </c>
      <c r="I1383" s="40">
        <f>SUM(INDEX(ch_table[Duration],1):ch_table[[#This Row],[Duration]])</f>
        <v>34.981944444444487</v>
      </c>
      <c r="J1383" s="3" cm="1">
        <f t="array" ref="J13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83" s="3" t="str" cm="1">
        <f t="array" ref="K13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3" s="3" t="str">
        <f>IF(ch_table[[#This Row],[Subject 1]]&lt;&gt;"House rose", "",SUMIF(ch_table[Day], ch_table[[#This Row],[Day]], ch_table[AAT]))</f>
        <v/>
      </c>
      <c r="M1383" s="38">
        <f>SUM(INDEX(ch_table[AAT],1):ch_table[[#This Row],[AAT]])</f>
        <v>2.238888888888888</v>
      </c>
    </row>
    <row r="1384" spans="1:13" x14ac:dyDescent="0.25">
      <c r="A1384" s="2">
        <v>109</v>
      </c>
      <c r="B1384" s="44">
        <v>44588</v>
      </c>
      <c r="C1384" s="3">
        <v>0.50902777777777775</v>
      </c>
      <c r="D1384" s="7" t="s">
        <v>795</v>
      </c>
      <c r="E1384" s="8" t="s">
        <v>828</v>
      </c>
      <c r="F1384" s="8" t="s">
        <v>189</v>
      </c>
      <c r="G1384" s="3" cm="1">
        <f t="array" ref="G1384">IF(MIN(ROW(ch_table[[Day]:[AAT session total (cum.)]]))+ROWS(ch_table[[Day]:[AAT session total (cum.)]])-1=ROW(),"",IF(ch_table[[#This Row],[Subject 1]]="House rose","", IF(INDEX(ch_table[[#All],[Time]],ROW()+1)="","",(IF(INDEX(ch_table[[#All],[Time]],ROW()+1)&lt;ch_table[[#This Row],[Time]],INDEX(ch_table[[#All],[Time]],ROW()+1)+1,INDEX(ch_table[[#All],[Time]],ROW()+1))-ch_table[[#This Row],[Time]]))))</f>
        <v>0.15694444444444444</v>
      </c>
      <c r="H1384" s="3" t="str">
        <f>IF(ch_table[[#This Row],[Subject 1]]&lt;&gt;"House rose", "",SUMIF(ch_table[Day], ch_table[[#This Row],[Day]], ch_table[Duration]))</f>
        <v/>
      </c>
      <c r="I1384" s="40">
        <f>SUM(INDEX(ch_table[Duration],1):ch_table[[#This Row],[Duration]])</f>
        <v>35.138888888888928</v>
      </c>
      <c r="J1384" s="3" cm="1">
        <f t="array" ref="J13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84" s="3" t="str" cm="1">
        <f t="array" ref="K13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4" s="3" t="str">
        <f>IF(ch_table[[#This Row],[Subject 1]]&lt;&gt;"House rose", "",SUMIF(ch_table[Day], ch_table[[#This Row],[Day]], ch_table[AAT]))</f>
        <v/>
      </c>
      <c r="M1384" s="38">
        <f>SUM(INDEX(ch_table[AAT],1):ch_table[[#This Row],[AAT]])</f>
        <v>2.238888888888888</v>
      </c>
    </row>
    <row r="1385" spans="1:13" x14ac:dyDescent="0.25">
      <c r="A1385" s="2">
        <v>109</v>
      </c>
      <c r="B1385" s="44">
        <v>44588</v>
      </c>
      <c r="C1385" s="3">
        <v>0.66597222222222219</v>
      </c>
      <c r="D1385" s="7" t="s">
        <v>23</v>
      </c>
      <c r="G1385" s="3" t="str" cm="1">
        <f t="array" ref="G1385">IF(MIN(ROW(ch_table[[Day]:[AAT session total (cum.)]]))+ROWS(ch_table[[Day]:[AAT session total (cum.)]])-1=ROW(),"",IF(ch_table[[#This Row],[Subject 1]]="House rose","", IF(INDEX(ch_table[[#All],[Time]],ROW()+1)="","",(IF(INDEX(ch_table[[#All],[Time]],ROW()+1)&lt;ch_table[[#This Row],[Time]],INDEX(ch_table[[#All],[Time]],ROW()+1)+1,INDEX(ch_table[[#All],[Time]],ROW()+1))-ch_table[[#This Row],[Time]]))))</f>
        <v/>
      </c>
      <c r="H1385" s="3">
        <f>IF(ch_table[[#This Row],[Subject 1]]&lt;&gt;"House rose", "",SUMIF(ch_table[Day], ch_table[[#This Row],[Day]], ch_table[Duration]))</f>
        <v>0.27013888888888887</v>
      </c>
      <c r="I1385" s="40">
        <f>SUM(INDEX(ch_table[Duration],1):ch_table[[#This Row],[Duration]])</f>
        <v>35.138888888888928</v>
      </c>
      <c r="J1385" s="3" cm="1">
        <f t="array" ref="J13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385" s="3" t="str" cm="1">
        <f t="array" ref="K13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5" s="3">
        <f>IF(ch_table[[#This Row],[Subject 1]]&lt;&gt;"House rose", "",SUMIF(ch_table[Day], ch_table[[#This Row],[Day]], ch_table[AAT]))</f>
        <v>0</v>
      </c>
      <c r="M1385" s="38">
        <f>SUM(INDEX(ch_table[AAT],1):ch_table[[#This Row],[AAT]])</f>
        <v>2.238888888888888</v>
      </c>
    </row>
    <row r="1386" spans="1:13" x14ac:dyDescent="0.25">
      <c r="A1386" s="2">
        <v>110</v>
      </c>
      <c r="B1386" s="44">
        <v>44589</v>
      </c>
      <c r="C1386" s="3">
        <v>0.39583333333333331</v>
      </c>
      <c r="D1386" s="7" t="s">
        <v>24</v>
      </c>
      <c r="G1386" s="3" cm="1">
        <f t="array" ref="G138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386" s="3" t="str">
        <f>IF(ch_table[[#This Row],[Subject 1]]&lt;&gt;"House rose", "",SUMIF(ch_table[Day], ch_table[[#This Row],[Day]], ch_table[Duration]))</f>
        <v/>
      </c>
      <c r="I1386" s="40">
        <f>SUM(INDEX(ch_table[Duration],1):ch_table[[#This Row],[Duration]])</f>
        <v>35.141666666666708</v>
      </c>
      <c r="J1386" s="3" cm="1">
        <f t="array" ref="J13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86" s="3" t="str" cm="1">
        <f t="array" ref="K13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6" s="3" t="str">
        <f>IF(ch_table[[#This Row],[Subject 1]]&lt;&gt;"House rose", "",SUMIF(ch_table[Day], ch_table[[#This Row],[Day]], ch_table[AAT]))</f>
        <v/>
      </c>
      <c r="M1386" s="38">
        <f>SUM(INDEX(ch_table[AAT],1):ch_table[[#This Row],[AAT]])</f>
        <v>2.238888888888888</v>
      </c>
    </row>
    <row r="1387" spans="1:13" x14ac:dyDescent="0.25">
      <c r="A1387" s="2">
        <v>110</v>
      </c>
      <c r="B1387" s="44">
        <v>44589</v>
      </c>
      <c r="C1387" s="3">
        <v>0.39861111111111108</v>
      </c>
      <c r="D1387" s="7" t="s">
        <v>489</v>
      </c>
      <c r="E1387" s="8" t="s">
        <v>490</v>
      </c>
      <c r="G1387" s="3" cm="1">
        <f t="array" ref="G138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387" s="3" t="str">
        <f>IF(ch_table[[#This Row],[Subject 1]]&lt;&gt;"House rose", "",SUMIF(ch_table[Day], ch_table[[#This Row],[Day]], ch_table[Duration]))</f>
        <v/>
      </c>
      <c r="I1387" s="40">
        <f>SUM(INDEX(ch_table[Duration],1):ch_table[[#This Row],[Duration]])</f>
        <v>35.143055555555598</v>
      </c>
      <c r="J1387" s="3" cm="1">
        <f t="array" ref="J13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87" s="3" t="str" cm="1">
        <f t="array" ref="K13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7" s="3" t="str">
        <f>IF(ch_table[[#This Row],[Subject 1]]&lt;&gt;"House rose", "",SUMIF(ch_table[Day], ch_table[[#This Row],[Day]], ch_table[AAT]))</f>
        <v/>
      </c>
      <c r="M1387" s="38">
        <f>SUM(INDEX(ch_table[AAT],1):ch_table[[#This Row],[AAT]])</f>
        <v>2.238888888888888</v>
      </c>
    </row>
    <row r="1388" spans="1:13" x14ac:dyDescent="0.25">
      <c r="A1388" s="2">
        <v>110</v>
      </c>
      <c r="B1388" s="44">
        <v>44589</v>
      </c>
      <c r="C1388" s="3">
        <v>0.39999999999999997</v>
      </c>
      <c r="D1388" s="7" t="s">
        <v>85</v>
      </c>
      <c r="E1388" s="8" t="s">
        <v>403</v>
      </c>
      <c r="F1388" s="8" t="s">
        <v>402</v>
      </c>
      <c r="G1388" s="3" cm="1">
        <f t="array" ref="G1388">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1388" s="3" t="str">
        <f>IF(ch_table[[#This Row],[Subject 1]]&lt;&gt;"House rose", "",SUMIF(ch_table[Day], ch_table[[#This Row],[Day]], ch_table[Duration]))</f>
        <v/>
      </c>
      <c r="I1388" s="40">
        <f>SUM(INDEX(ch_table[Duration],1):ch_table[[#This Row],[Duration]])</f>
        <v>35.190277777777823</v>
      </c>
      <c r="J1388" s="3" cm="1">
        <f t="array" ref="J13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88" s="3" t="str" cm="1">
        <f t="array" ref="K13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8" s="3" t="str">
        <f>IF(ch_table[[#This Row],[Subject 1]]&lt;&gt;"House rose", "",SUMIF(ch_table[Day], ch_table[[#This Row],[Day]], ch_table[AAT]))</f>
        <v/>
      </c>
      <c r="M1388" s="38">
        <f>SUM(INDEX(ch_table[AAT],1):ch_table[[#This Row],[AAT]])</f>
        <v>2.238888888888888</v>
      </c>
    </row>
    <row r="1389" spans="1:13" x14ac:dyDescent="0.25">
      <c r="A1389" s="2">
        <v>110</v>
      </c>
      <c r="B1389" s="44">
        <v>44589</v>
      </c>
      <c r="C1389" s="3">
        <v>0.44722222222222219</v>
      </c>
      <c r="D1389" s="7" t="s">
        <v>259</v>
      </c>
      <c r="E1389" s="8" t="s">
        <v>403</v>
      </c>
      <c r="F1389" s="8" t="s">
        <v>402</v>
      </c>
      <c r="G1389" s="3" cm="1">
        <f t="array" ref="G1389">IF(MIN(ROW(ch_table[[Day]:[AAT session total (cum.)]]))+ROWS(ch_table[[Day]:[AAT session total (cum.)]])-1=ROW(),"",IF(ch_table[[#This Row],[Subject 1]]="House rose","", IF(INDEX(ch_table[[#All],[Time]],ROW()+1)="","",(IF(INDEX(ch_table[[#All],[Time]],ROW()+1)&lt;ch_table[[#This Row],[Time]],INDEX(ch_table[[#All],[Time]],ROW()+1)+1,INDEX(ch_table[[#All],[Time]],ROW()+1))-ch_table[[#This Row],[Time]]))))</f>
        <v>1.3888888888889395E-3</v>
      </c>
      <c r="H1389" s="3" t="str">
        <f>IF(ch_table[[#This Row],[Subject 1]]&lt;&gt;"House rose", "",SUMIF(ch_table[Day], ch_table[[#This Row],[Day]], ch_table[Duration]))</f>
        <v/>
      </c>
      <c r="I1389" s="40">
        <f>SUM(INDEX(ch_table[Duration],1):ch_table[[#This Row],[Duration]])</f>
        <v>35.191666666666713</v>
      </c>
      <c r="J1389" s="3" cm="1">
        <f t="array" ref="J13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89" s="3" t="str" cm="1">
        <f t="array" ref="K13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89" s="3" t="str">
        <f>IF(ch_table[[#This Row],[Subject 1]]&lt;&gt;"House rose", "",SUMIF(ch_table[Day], ch_table[[#This Row],[Day]], ch_table[AAT]))</f>
        <v/>
      </c>
      <c r="M1389" s="38">
        <f>SUM(INDEX(ch_table[AAT],1):ch_table[[#This Row],[AAT]])</f>
        <v>2.238888888888888</v>
      </c>
    </row>
    <row r="1390" spans="1:13" x14ac:dyDescent="0.25">
      <c r="A1390" s="2">
        <v>110</v>
      </c>
      <c r="B1390" s="44">
        <v>44589</v>
      </c>
      <c r="C1390" s="3">
        <v>0.44861111111111113</v>
      </c>
      <c r="D1390" s="7" t="s">
        <v>259</v>
      </c>
      <c r="E1390" s="8" t="s">
        <v>829</v>
      </c>
      <c r="F1390" s="8" t="s">
        <v>402</v>
      </c>
      <c r="G1390" s="3" cm="1">
        <f t="array" ref="G1390">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1390" s="3" t="str">
        <f>IF(ch_table[[#This Row],[Subject 1]]&lt;&gt;"House rose", "",SUMIF(ch_table[Day], ch_table[[#This Row],[Day]], ch_table[Duration]))</f>
        <v/>
      </c>
      <c r="I1390" s="40">
        <f>SUM(INDEX(ch_table[Duration],1):ch_table[[#This Row],[Duration]])</f>
        <v>35.238888888888937</v>
      </c>
      <c r="J1390" s="3" cm="1">
        <f t="array" ref="J13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90" s="3" t="str" cm="1">
        <f t="array" ref="K13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0" s="3" t="str">
        <f>IF(ch_table[[#This Row],[Subject 1]]&lt;&gt;"House rose", "",SUMIF(ch_table[Day], ch_table[[#This Row],[Day]], ch_table[AAT]))</f>
        <v/>
      </c>
      <c r="M1390" s="38">
        <f>SUM(INDEX(ch_table[AAT],1):ch_table[[#This Row],[AAT]])</f>
        <v>2.238888888888888</v>
      </c>
    </row>
    <row r="1391" spans="1:13" x14ac:dyDescent="0.25">
      <c r="A1391" s="2">
        <v>110</v>
      </c>
      <c r="B1391" s="44">
        <v>44589</v>
      </c>
      <c r="C1391" s="3">
        <v>0.49583333333333335</v>
      </c>
      <c r="D1391" s="7" t="s">
        <v>123</v>
      </c>
      <c r="E1391" s="8" t="s">
        <v>830</v>
      </c>
      <c r="F1391" s="8" t="s">
        <v>525</v>
      </c>
      <c r="G1391" s="3" cm="1">
        <f t="array" ref="G1391">IF(MIN(ROW(ch_table[[Day]:[AAT session total (cum.)]]))+ROWS(ch_table[[Day]:[AAT session total (cum.)]])-1=ROW(),"",IF(ch_table[[#This Row],[Subject 1]]="House rose","", IF(INDEX(ch_table[[#All],[Time]],ROW()+1)="","",(IF(INDEX(ch_table[[#All],[Time]],ROW()+1)&lt;ch_table[[#This Row],[Time]],INDEX(ch_table[[#All],[Time]],ROW()+1)+1,INDEX(ch_table[[#All],[Time]],ROW()+1))-ch_table[[#This Row],[Time]]))))</f>
        <v>9.722222222222221E-2</v>
      </c>
      <c r="H1391" s="3" t="str">
        <f>IF(ch_table[[#This Row],[Subject 1]]&lt;&gt;"House rose", "",SUMIF(ch_table[Day], ch_table[[#This Row],[Day]], ch_table[Duration]))</f>
        <v/>
      </c>
      <c r="I1391" s="40">
        <f>SUM(INDEX(ch_table[Duration],1):ch_table[[#This Row],[Duration]])</f>
        <v>35.336111111111158</v>
      </c>
      <c r="J1391" s="3" cm="1">
        <f t="array" ref="J13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91" s="3" t="str" cm="1">
        <f t="array" ref="K13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1" s="3" t="str">
        <f>IF(ch_table[[#This Row],[Subject 1]]&lt;&gt;"House rose", "",SUMIF(ch_table[Day], ch_table[[#This Row],[Day]], ch_table[AAT]))</f>
        <v/>
      </c>
      <c r="M1391" s="38">
        <f>SUM(INDEX(ch_table[AAT],1):ch_table[[#This Row],[AAT]])</f>
        <v>2.238888888888888</v>
      </c>
    </row>
    <row r="1392" spans="1:13" x14ac:dyDescent="0.25">
      <c r="A1392" s="2">
        <v>110</v>
      </c>
      <c r="B1392" s="44">
        <v>44589</v>
      </c>
      <c r="C1392" s="3">
        <v>0.59305555555555556</v>
      </c>
      <c r="D1392" s="7" t="s">
        <v>123</v>
      </c>
      <c r="E1392" s="8" t="s">
        <v>831</v>
      </c>
      <c r="F1392" s="8" t="s">
        <v>402</v>
      </c>
      <c r="G1392" s="3" cm="1">
        <f t="array" ref="G1392">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392" s="3" t="str">
        <f>IF(ch_table[[#This Row],[Subject 1]]&lt;&gt;"House rose", "",SUMIF(ch_table[Day], ch_table[[#This Row],[Day]], ch_table[Duration]))</f>
        <v/>
      </c>
      <c r="I1392" s="40">
        <f>SUM(INDEX(ch_table[Duration],1):ch_table[[#This Row],[Duration]])</f>
        <v>35.352083333333383</v>
      </c>
      <c r="J1392" s="3" cm="1">
        <f t="array" ref="J13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92" s="3" cm="1">
        <f t="array" ref="K13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4.8611111111108718E-3</v>
      </c>
      <c r="L1392" s="3" t="str">
        <f>IF(ch_table[[#This Row],[Subject 1]]&lt;&gt;"House rose", "",SUMIF(ch_table[Day], ch_table[[#This Row],[Day]], ch_table[AAT]))</f>
        <v/>
      </c>
      <c r="M1392" s="38">
        <f>SUM(INDEX(ch_table[AAT],1):ch_table[[#This Row],[AAT]])</f>
        <v>2.243749999999999</v>
      </c>
    </row>
    <row r="1393" spans="1:13" x14ac:dyDescent="0.25">
      <c r="A1393" s="2">
        <v>110</v>
      </c>
      <c r="B1393" s="44">
        <v>44589</v>
      </c>
      <c r="C1393" s="3">
        <v>0.60902777777777783</v>
      </c>
      <c r="D1393" s="7" t="s">
        <v>21</v>
      </c>
      <c r="E1393" s="8" t="s">
        <v>832</v>
      </c>
      <c r="G1393" s="3" cm="1">
        <f t="array" ref="G1393">IF(MIN(ROW(ch_table[[Day]:[AAT session total (cum.)]]))+ROWS(ch_table[[Day]:[AAT session total (cum.)]])-1=ROW(),"",IF(ch_table[[#This Row],[Subject 1]]="House rose","", IF(INDEX(ch_table[[#All],[Time]],ROW()+1)="","",(IF(INDEX(ch_table[[#All],[Time]],ROW()+1)&lt;ch_table[[#This Row],[Time]],INDEX(ch_table[[#All],[Time]],ROW()+1)+1,INDEX(ch_table[[#All],[Time]],ROW()+1))-ch_table[[#This Row],[Time]]))))</f>
        <v>1.4583333333333282E-2</v>
      </c>
      <c r="H1393" s="3" t="str">
        <f>IF(ch_table[[#This Row],[Subject 1]]&lt;&gt;"House rose", "",SUMIF(ch_table[Day], ch_table[[#This Row],[Day]], ch_table[Duration]))</f>
        <v/>
      </c>
      <c r="I1393" s="40">
        <f>SUM(INDEX(ch_table[Duration],1):ch_table[[#This Row],[Duration]])</f>
        <v>35.366666666666717</v>
      </c>
      <c r="J1393" s="3" cm="1">
        <f t="array" ref="J13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93" s="3" cm="1">
        <f t="array" ref="K13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1.4583333333333282E-2</v>
      </c>
      <c r="L1393" s="3" t="str">
        <f>IF(ch_table[[#This Row],[Subject 1]]&lt;&gt;"House rose", "",SUMIF(ch_table[Day], ch_table[[#This Row],[Day]], ch_table[AAT]))</f>
        <v/>
      </c>
      <c r="M1393" s="38">
        <f>SUM(INDEX(ch_table[AAT],1):ch_table[[#This Row],[AAT]])</f>
        <v>2.2583333333333324</v>
      </c>
    </row>
    <row r="1394" spans="1:13" x14ac:dyDescent="0.25">
      <c r="A1394" s="2">
        <v>110</v>
      </c>
      <c r="B1394" s="44">
        <v>44589</v>
      </c>
      <c r="C1394" s="3">
        <v>0.62361111111111112</v>
      </c>
      <c r="D1394" s="7" t="s">
        <v>23</v>
      </c>
      <c r="G1394" s="3" t="str" cm="1">
        <f t="array" ref="G1394">IF(MIN(ROW(ch_table[[Day]:[AAT session total (cum.)]]))+ROWS(ch_table[[Day]:[AAT session total (cum.)]])-1=ROW(),"",IF(ch_table[[#This Row],[Subject 1]]="House rose","", IF(INDEX(ch_table[[#All],[Time]],ROW()+1)="","",(IF(INDEX(ch_table[[#All],[Time]],ROW()+1)&lt;ch_table[[#This Row],[Time]],INDEX(ch_table[[#All],[Time]],ROW()+1)+1,INDEX(ch_table[[#All],[Time]],ROW()+1))-ch_table[[#This Row],[Time]]))))</f>
        <v/>
      </c>
      <c r="H1394" s="3">
        <f>IF(ch_table[[#This Row],[Subject 1]]&lt;&gt;"House rose", "",SUMIF(ch_table[Day], ch_table[[#This Row],[Day]], ch_table[Duration]))</f>
        <v>0.2277777777777778</v>
      </c>
      <c r="I1394" s="40">
        <f>SUM(INDEX(ch_table[Duration],1):ch_table[[#This Row],[Duration]])</f>
        <v>35.366666666666717</v>
      </c>
      <c r="J1394" s="3" cm="1">
        <f t="array" ref="J13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394" s="3" t="str" cm="1">
        <f t="array" ref="K13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4" s="3">
        <f>IF(ch_table[[#This Row],[Subject 1]]&lt;&gt;"House rose", "",SUMIF(ch_table[Day], ch_table[[#This Row],[Day]], ch_table[AAT]))</f>
        <v>1.9444444444444153E-2</v>
      </c>
      <c r="M1394" s="38">
        <f>SUM(INDEX(ch_table[AAT],1):ch_table[[#This Row],[AAT]])</f>
        <v>2.2583333333333324</v>
      </c>
    </row>
    <row r="1395" spans="1:13" x14ac:dyDescent="0.25">
      <c r="A1395" s="2">
        <v>111</v>
      </c>
      <c r="B1395" s="44">
        <v>44592</v>
      </c>
      <c r="C1395" s="3">
        <v>0.60416666666666663</v>
      </c>
      <c r="D1395" s="7" t="s">
        <v>24</v>
      </c>
      <c r="G1395" s="3" cm="1">
        <f t="array" ref="G1395">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395" s="3" t="str">
        <f>IF(ch_table[[#This Row],[Subject 1]]&lt;&gt;"House rose", "",SUMIF(ch_table[Day], ch_table[[#This Row],[Day]], ch_table[Duration]))</f>
        <v/>
      </c>
      <c r="I1395" s="40">
        <f>SUM(INDEX(ch_table[Duration],1):ch_table[[#This Row],[Duration]])</f>
        <v>35.368750000000048</v>
      </c>
      <c r="J1395" s="3" cm="1">
        <f t="array" ref="J13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5" s="3" t="str" cm="1">
        <f t="array" ref="K13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5" s="3" t="str">
        <f>IF(ch_table[[#This Row],[Subject 1]]&lt;&gt;"House rose", "",SUMIF(ch_table[Day], ch_table[[#This Row],[Day]], ch_table[AAT]))</f>
        <v/>
      </c>
      <c r="M1395" s="38">
        <f>SUM(INDEX(ch_table[AAT],1):ch_table[[#This Row],[AAT]])</f>
        <v>2.2583333333333324</v>
      </c>
    </row>
    <row r="1396" spans="1:13" x14ac:dyDescent="0.25">
      <c r="A1396" s="2">
        <v>111</v>
      </c>
      <c r="B1396" s="44">
        <v>44592</v>
      </c>
      <c r="C1396" s="3">
        <v>0.60625000000000007</v>
      </c>
      <c r="D1396" s="7" t="s">
        <v>17</v>
      </c>
      <c r="E1396" s="8" t="s">
        <v>833</v>
      </c>
      <c r="F1396" s="8" t="s">
        <v>15</v>
      </c>
      <c r="G1396" s="3" cm="1">
        <f t="array" ref="G1396">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396" s="3" t="str">
        <f>IF(ch_table[[#This Row],[Subject 1]]&lt;&gt;"House rose", "",SUMIF(ch_table[Day], ch_table[[#This Row],[Day]], ch_table[Duration]))</f>
        <v/>
      </c>
      <c r="I1396" s="40">
        <f>SUM(INDEX(ch_table[Duration],1):ch_table[[#This Row],[Duration]])</f>
        <v>35.36944444444449</v>
      </c>
      <c r="J1396" s="3" cm="1">
        <f t="array" ref="J13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6" s="3" t="str" cm="1">
        <f t="array" ref="K13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6" s="3" t="str">
        <f>IF(ch_table[[#This Row],[Subject 1]]&lt;&gt;"House rose", "",SUMIF(ch_table[Day], ch_table[[#This Row],[Day]], ch_table[AAT]))</f>
        <v/>
      </c>
      <c r="M1396" s="38">
        <f>SUM(INDEX(ch_table[AAT],1):ch_table[[#This Row],[AAT]])</f>
        <v>2.2583333333333324</v>
      </c>
    </row>
    <row r="1397" spans="1:13" x14ac:dyDescent="0.25">
      <c r="A1397" s="2">
        <v>111</v>
      </c>
      <c r="B1397" s="44">
        <v>44592</v>
      </c>
      <c r="C1397" s="3">
        <v>0.6069444444444444</v>
      </c>
      <c r="D1397" s="7" t="s">
        <v>44</v>
      </c>
      <c r="E1397" s="8" t="s">
        <v>371</v>
      </c>
      <c r="G1397" s="3" cm="1">
        <f t="array" ref="G139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397" s="3" t="str">
        <f>IF(ch_table[[#This Row],[Subject 1]]&lt;&gt;"House rose", "",SUMIF(ch_table[Day], ch_table[[#This Row],[Day]], ch_table[Duration]))</f>
        <v/>
      </c>
      <c r="I1397" s="40">
        <f>SUM(INDEX(ch_table[Duration],1):ch_table[[#This Row],[Duration]])</f>
        <v>35.39791666666671</v>
      </c>
      <c r="J1397" s="3" cm="1">
        <f t="array" ref="J13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7" s="3" t="str" cm="1">
        <f t="array" ref="K13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7" s="3" t="str">
        <f>IF(ch_table[[#This Row],[Subject 1]]&lt;&gt;"House rose", "",SUMIF(ch_table[Day], ch_table[[#This Row],[Day]], ch_table[AAT]))</f>
        <v/>
      </c>
      <c r="M1397" s="38">
        <f>SUM(INDEX(ch_table[AAT],1):ch_table[[#This Row],[AAT]])</f>
        <v>2.2583333333333324</v>
      </c>
    </row>
    <row r="1398" spans="1:13" x14ac:dyDescent="0.25">
      <c r="A1398" s="2">
        <v>111</v>
      </c>
      <c r="B1398" s="44">
        <v>44592</v>
      </c>
      <c r="C1398" s="3">
        <v>0.63541666666666663</v>
      </c>
      <c r="D1398" s="7" t="s">
        <v>53</v>
      </c>
      <c r="E1398" s="8" t="s">
        <v>371</v>
      </c>
      <c r="G1398" s="3" cm="1">
        <f t="array" ref="G1398">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398" s="3" t="str">
        <f>IF(ch_table[[#This Row],[Subject 1]]&lt;&gt;"House rose", "",SUMIF(ch_table[Day], ch_table[[#This Row],[Day]], ch_table[Duration]))</f>
        <v/>
      </c>
      <c r="I1398" s="40">
        <f>SUM(INDEX(ch_table[Duration],1):ch_table[[#This Row],[Duration]])</f>
        <v>35.409027777777823</v>
      </c>
      <c r="J1398" s="3" cm="1">
        <f t="array" ref="J13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8" s="3" t="str" cm="1">
        <f t="array" ref="K13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8" s="3" t="str">
        <f>IF(ch_table[[#This Row],[Subject 1]]&lt;&gt;"House rose", "",SUMIF(ch_table[Day], ch_table[[#This Row],[Day]], ch_table[AAT]))</f>
        <v/>
      </c>
      <c r="M1398" s="38">
        <f>SUM(INDEX(ch_table[AAT],1):ch_table[[#This Row],[AAT]])</f>
        <v>2.2583333333333324</v>
      </c>
    </row>
    <row r="1399" spans="1:13" x14ac:dyDescent="0.25">
      <c r="A1399" s="2">
        <v>111</v>
      </c>
      <c r="B1399" s="44">
        <v>44592</v>
      </c>
      <c r="C1399" s="3">
        <v>0.64652777777777781</v>
      </c>
      <c r="D1399" s="7" t="s">
        <v>29</v>
      </c>
      <c r="E1399" s="8" t="s">
        <v>834</v>
      </c>
      <c r="G1399" s="3" cm="1">
        <f t="array" ref="G1399">IF(MIN(ROW(ch_table[[Day]:[AAT session total (cum.)]]))+ROWS(ch_table[[Day]:[AAT session total (cum.)]])-1=ROW(),"",IF(ch_table[[#This Row],[Subject 1]]="House rose","", IF(INDEX(ch_table[[#All],[Time]],ROW()+1)="","",(IF(INDEX(ch_table[[#All],[Time]],ROW()+1)&lt;ch_table[[#This Row],[Time]],INDEX(ch_table[[#All],[Time]],ROW()+1)+1,INDEX(ch_table[[#All],[Time]],ROW()+1))-ch_table[[#This Row],[Time]]))))</f>
        <v>7.7777777777777724E-2</v>
      </c>
      <c r="H1399" s="3" t="str">
        <f>IF(ch_table[[#This Row],[Subject 1]]&lt;&gt;"House rose", "",SUMIF(ch_table[Day], ch_table[[#This Row],[Day]], ch_table[Duration]))</f>
        <v/>
      </c>
      <c r="I1399" s="40">
        <f>SUM(INDEX(ch_table[Duration],1):ch_table[[#This Row],[Duration]])</f>
        <v>35.486805555555598</v>
      </c>
      <c r="J1399" s="3" cm="1">
        <f t="array" ref="J13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399" s="3" t="str" cm="1">
        <f t="array" ref="K13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399" s="3" t="str">
        <f>IF(ch_table[[#This Row],[Subject 1]]&lt;&gt;"House rose", "",SUMIF(ch_table[Day], ch_table[[#This Row],[Day]], ch_table[AAT]))</f>
        <v/>
      </c>
      <c r="M1399" s="38">
        <f>SUM(INDEX(ch_table[AAT],1):ch_table[[#This Row],[AAT]])</f>
        <v>2.2583333333333324</v>
      </c>
    </row>
    <row r="1400" spans="1:13" ht="30" x14ac:dyDescent="0.25">
      <c r="A1400" s="2">
        <v>111</v>
      </c>
      <c r="B1400" s="44">
        <v>44592</v>
      </c>
      <c r="C1400" s="3">
        <v>0.72430555555555554</v>
      </c>
      <c r="D1400" s="7" t="s">
        <v>29</v>
      </c>
      <c r="E1400" s="8" t="s">
        <v>835</v>
      </c>
      <c r="G1400" s="3" cm="1">
        <f t="array" ref="G1400">IF(MIN(ROW(ch_table[[Day]:[AAT session total (cum.)]]))+ROWS(ch_table[[Day]:[AAT session total (cum.)]])-1=ROW(),"",IF(ch_table[[#This Row],[Subject 1]]="House rose","", IF(INDEX(ch_table[[#All],[Time]],ROW()+1)="","",(IF(INDEX(ch_table[[#All],[Time]],ROW()+1)&lt;ch_table[[#This Row],[Time]],INDEX(ch_table[[#All],[Time]],ROW()+1)+1,INDEX(ch_table[[#All],[Time]],ROW()+1))-ch_table[[#This Row],[Time]]))))</f>
        <v>3.8194444444444531E-2</v>
      </c>
      <c r="H1400" s="3" t="str">
        <f>IF(ch_table[[#This Row],[Subject 1]]&lt;&gt;"House rose", "",SUMIF(ch_table[Day], ch_table[[#This Row],[Day]], ch_table[Duration]))</f>
        <v/>
      </c>
      <c r="I1400" s="40">
        <f>SUM(INDEX(ch_table[Duration],1):ch_table[[#This Row],[Duration]])</f>
        <v>35.525000000000041</v>
      </c>
      <c r="J1400" s="3" cm="1">
        <f t="array" ref="J14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0" s="3" t="str" cm="1">
        <f t="array" ref="K14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0" s="3" t="str">
        <f>IF(ch_table[[#This Row],[Subject 1]]&lt;&gt;"House rose", "",SUMIF(ch_table[Day], ch_table[[#This Row],[Day]], ch_table[AAT]))</f>
        <v/>
      </c>
      <c r="M1400" s="38">
        <f>SUM(INDEX(ch_table[AAT],1):ch_table[[#This Row],[AAT]])</f>
        <v>2.2583333333333324</v>
      </c>
    </row>
    <row r="1401" spans="1:13" ht="30" x14ac:dyDescent="0.25">
      <c r="A1401" s="2">
        <v>111</v>
      </c>
      <c r="B1401" s="44">
        <v>44592</v>
      </c>
      <c r="C1401" s="3">
        <v>0.76250000000000007</v>
      </c>
      <c r="D1401" s="7" t="s">
        <v>29</v>
      </c>
      <c r="E1401" s="8" t="s">
        <v>836</v>
      </c>
      <c r="G1401" s="3" cm="1">
        <f t="array" ref="G1401">IF(MIN(ROW(ch_table[[Day]:[AAT session total (cum.)]]))+ROWS(ch_table[[Day]:[AAT session total (cum.)]])-1=ROW(),"",IF(ch_table[[#This Row],[Subject 1]]="House rose","", IF(INDEX(ch_table[[#All],[Time]],ROW()+1)="","",(IF(INDEX(ch_table[[#All],[Time]],ROW()+1)&lt;ch_table[[#This Row],[Time]],INDEX(ch_table[[#All],[Time]],ROW()+1)+1,INDEX(ch_table[[#All],[Time]],ROW()+1))-ch_table[[#This Row],[Time]]))))</f>
        <v>3.6111111111111094E-2</v>
      </c>
      <c r="H1401" s="3" t="str">
        <f>IF(ch_table[[#This Row],[Subject 1]]&lt;&gt;"House rose", "",SUMIF(ch_table[Day], ch_table[[#This Row],[Day]], ch_table[Duration]))</f>
        <v/>
      </c>
      <c r="I1401" s="40">
        <f>SUM(INDEX(ch_table[Duration],1):ch_table[[#This Row],[Duration]])</f>
        <v>35.561111111111153</v>
      </c>
      <c r="J1401" s="3" cm="1">
        <f t="array" ref="J14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1" s="3" t="str" cm="1">
        <f t="array" ref="K14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1" s="3" t="str">
        <f>IF(ch_table[[#This Row],[Subject 1]]&lt;&gt;"House rose", "",SUMIF(ch_table[Day], ch_table[[#This Row],[Day]], ch_table[AAT]))</f>
        <v/>
      </c>
      <c r="M1401" s="38">
        <f>SUM(INDEX(ch_table[AAT],1):ch_table[[#This Row],[AAT]])</f>
        <v>2.2583333333333324</v>
      </c>
    </row>
    <row r="1402" spans="1:13" x14ac:dyDescent="0.25">
      <c r="A1402" s="2">
        <v>111</v>
      </c>
      <c r="B1402" s="44">
        <v>44592</v>
      </c>
      <c r="C1402" s="3">
        <v>0.79861111111111116</v>
      </c>
      <c r="D1402" s="7" t="s">
        <v>476</v>
      </c>
      <c r="E1402" s="8" t="s">
        <v>114</v>
      </c>
      <c r="F1402" s="8" t="s">
        <v>60</v>
      </c>
      <c r="G1402" s="3" cm="1">
        <f t="array" ref="G1402">IF(MIN(ROW(ch_table[[Day]:[AAT session total (cum.)]]))+ROWS(ch_table[[Day]:[AAT session total (cum.)]])-1=ROW(),"",IF(ch_table[[#This Row],[Subject 1]]="House rose","", IF(INDEX(ch_table[[#All],[Time]],ROW()+1)="","",(IF(INDEX(ch_table[[#All],[Time]],ROW()+1)&lt;ch_table[[#This Row],[Time]],INDEX(ch_table[[#All],[Time]],ROW()+1)+1,INDEX(ch_table[[#All],[Time]],ROW()+1))-ch_table[[#This Row],[Time]]))))</f>
        <v>3.472222222222221E-2</v>
      </c>
      <c r="H1402" s="3" t="str">
        <f>IF(ch_table[[#This Row],[Subject 1]]&lt;&gt;"House rose", "",SUMIF(ch_table[Day], ch_table[[#This Row],[Day]], ch_table[Duration]))</f>
        <v/>
      </c>
      <c r="I1402" s="40">
        <f>SUM(INDEX(ch_table[Duration],1):ch_table[[#This Row],[Duration]])</f>
        <v>35.595833333333374</v>
      </c>
      <c r="J1402" s="3" cm="1">
        <f t="array" ref="J14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2" s="3" t="str" cm="1">
        <f t="array" ref="K14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2" s="3" t="str">
        <f>IF(ch_table[[#This Row],[Subject 1]]&lt;&gt;"House rose", "",SUMIF(ch_table[Day], ch_table[[#This Row],[Day]], ch_table[AAT]))</f>
        <v/>
      </c>
      <c r="M1402" s="38">
        <f>SUM(INDEX(ch_table[AAT],1):ch_table[[#This Row],[AAT]])</f>
        <v>2.2583333333333324</v>
      </c>
    </row>
    <row r="1403" spans="1:13" x14ac:dyDescent="0.25">
      <c r="A1403" s="2">
        <v>111</v>
      </c>
      <c r="B1403" s="44">
        <v>44592</v>
      </c>
      <c r="C1403" s="3">
        <v>0.83333333333333337</v>
      </c>
      <c r="D1403" s="7" t="s">
        <v>85</v>
      </c>
      <c r="E1403" s="8" t="s">
        <v>837</v>
      </c>
      <c r="G1403" s="3" cm="1">
        <f t="array" ref="G1403">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403" s="3" t="str">
        <f>IF(ch_table[[#This Row],[Subject 1]]&lt;&gt;"House rose", "",SUMIF(ch_table[Day], ch_table[[#This Row],[Day]], ch_table[Duration]))</f>
        <v/>
      </c>
      <c r="I1403" s="40">
        <f>SUM(INDEX(ch_table[Duration],1):ch_table[[#This Row],[Duration]])</f>
        <v>35.621527777777821</v>
      </c>
      <c r="J1403" s="3" cm="1">
        <f t="array" ref="J14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3" s="3" t="str" cm="1">
        <f t="array" ref="K14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3" s="3" t="str">
        <f>IF(ch_table[[#This Row],[Subject 1]]&lt;&gt;"House rose", "",SUMIF(ch_table[Day], ch_table[[#This Row],[Day]], ch_table[AAT]))</f>
        <v/>
      </c>
      <c r="M1403" s="38">
        <f>SUM(INDEX(ch_table[AAT],1):ch_table[[#This Row],[AAT]])</f>
        <v>2.2583333333333324</v>
      </c>
    </row>
    <row r="1404" spans="1:13" x14ac:dyDescent="0.25">
      <c r="A1404" s="2">
        <v>111</v>
      </c>
      <c r="B1404" s="44">
        <v>44592</v>
      </c>
      <c r="C1404" s="3">
        <v>0.85902777777777783</v>
      </c>
      <c r="D1404" s="7" t="s">
        <v>259</v>
      </c>
      <c r="E1404" s="8" t="s">
        <v>838</v>
      </c>
      <c r="G1404" s="3" cm="1">
        <f t="array" ref="G140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404" s="3" t="str">
        <f>IF(ch_table[[#This Row],[Subject 1]]&lt;&gt;"House rose", "",SUMIF(ch_table[Day], ch_table[[#This Row],[Day]], ch_table[Duration]))</f>
        <v/>
      </c>
      <c r="I1404" s="40">
        <f>SUM(INDEX(ch_table[Duration],1):ch_table[[#This Row],[Duration]])</f>
        <v>35.622222222222263</v>
      </c>
      <c r="J1404" s="3" cm="1">
        <f t="array" ref="J14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4" s="3" t="str" cm="1">
        <f t="array" ref="K14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4" s="3" t="str">
        <f>IF(ch_table[[#This Row],[Subject 1]]&lt;&gt;"House rose", "",SUMIF(ch_table[Day], ch_table[[#This Row],[Day]], ch_table[AAT]))</f>
        <v/>
      </c>
      <c r="M1404" s="38">
        <f>SUM(INDEX(ch_table[AAT],1):ch_table[[#This Row],[AAT]])</f>
        <v>2.2583333333333324</v>
      </c>
    </row>
    <row r="1405" spans="1:13" x14ac:dyDescent="0.25">
      <c r="A1405" s="2">
        <v>111</v>
      </c>
      <c r="B1405" s="44">
        <v>44592</v>
      </c>
      <c r="C1405" s="3">
        <v>0.85972222222222217</v>
      </c>
      <c r="D1405" s="7" t="s">
        <v>255</v>
      </c>
      <c r="E1405" s="8" t="s">
        <v>294</v>
      </c>
      <c r="G1405" s="3" cm="1">
        <f t="array" ref="G1405">IF(MIN(ROW(ch_table[[Day]:[AAT session total (cum.)]]))+ROWS(ch_table[[Day]:[AAT session total (cum.)]])-1=ROW(),"",IF(ch_table[[#This Row],[Subject 1]]="House rose","", IF(INDEX(ch_table[[#All],[Time]],ROW()+1)="","",(IF(INDEX(ch_table[[#All],[Time]],ROW()+1)&lt;ch_table[[#This Row],[Time]],INDEX(ch_table[[#All],[Time]],ROW()+1)+1,INDEX(ch_table[[#All],[Time]],ROW()+1))-ch_table[[#This Row],[Time]]))))</f>
        <v>6.9444444444445308E-3</v>
      </c>
      <c r="H1405" s="3" t="str">
        <f>IF(ch_table[[#This Row],[Subject 1]]&lt;&gt;"House rose", "",SUMIF(ch_table[Day], ch_table[[#This Row],[Day]], ch_table[Duration]))</f>
        <v/>
      </c>
      <c r="I1405" s="40">
        <f>SUM(INDEX(ch_table[Duration],1):ch_table[[#This Row],[Duration]])</f>
        <v>35.629166666666706</v>
      </c>
      <c r="J1405" s="3" cm="1">
        <f t="array" ref="J14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5" s="3" t="str" cm="1">
        <f t="array" ref="K14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5" s="3" t="str">
        <f>IF(ch_table[[#This Row],[Subject 1]]&lt;&gt;"House rose", "",SUMIF(ch_table[Day], ch_table[[#This Row],[Day]], ch_table[AAT]))</f>
        <v/>
      </c>
      <c r="M1405" s="38">
        <f>SUM(INDEX(ch_table[AAT],1):ch_table[[#This Row],[AAT]])</f>
        <v>2.2583333333333324</v>
      </c>
    </row>
    <row r="1406" spans="1:13" x14ac:dyDescent="0.25">
      <c r="A1406" s="2">
        <v>111</v>
      </c>
      <c r="B1406" s="44">
        <v>44592</v>
      </c>
      <c r="C1406" s="3">
        <v>0.8666666666666667</v>
      </c>
      <c r="D1406" s="7" t="s">
        <v>61</v>
      </c>
      <c r="E1406" s="8" t="s">
        <v>839</v>
      </c>
      <c r="G1406" s="3" cm="1">
        <f t="array" ref="G1406">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406" s="3" t="str">
        <f>IF(ch_table[[#This Row],[Subject 1]]&lt;&gt;"House rose", "",SUMIF(ch_table[Day], ch_table[[#This Row],[Day]], ch_table[Duration]))</f>
        <v/>
      </c>
      <c r="I1406" s="40">
        <f>SUM(INDEX(ch_table[Duration],1):ch_table[[#This Row],[Duration]])</f>
        <v>35.630555555555596</v>
      </c>
      <c r="J1406" s="3" cm="1">
        <f t="array" ref="J14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6" s="3" t="str" cm="1">
        <f t="array" ref="K14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6" s="3" t="str">
        <f>IF(ch_table[[#This Row],[Subject 1]]&lt;&gt;"House rose", "",SUMIF(ch_table[Day], ch_table[[#This Row],[Day]], ch_table[AAT]))</f>
        <v/>
      </c>
      <c r="M1406" s="38">
        <f>SUM(INDEX(ch_table[AAT],1):ch_table[[#This Row],[AAT]])</f>
        <v>2.2583333333333324</v>
      </c>
    </row>
    <row r="1407" spans="1:13" x14ac:dyDescent="0.25">
      <c r="A1407" s="2">
        <v>111</v>
      </c>
      <c r="B1407" s="44">
        <v>44592</v>
      </c>
      <c r="C1407" s="3">
        <v>0.86805555555555547</v>
      </c>
      <c r="D1407" s="7" t="s">
        <v>21</v>
      </c>
      <c r="E1407" s="8" t="s">
        <v>840</v>
      </c>
      <c r="G1407" s="3" cm="1">
        <f t="array" ref="G1407">IF(MIN(ROW(ch_table[[Day]:[AAT session total (cum.)]]))+ROWS(ch_table[[Day]:[AAT session total (cum.)]])-1=ROW(),"",IF(ch_table[[#This Row],[Subject 1]]="House rose","", IF(INDEX(ch_table[[#All],[Time]],ROW()+1)="","",(IF(INDEX(ch_table[[#All],[Time]],ROW()+1)&lt;ch_table[[#This Row],[Time]],INDEX(ch_table[[#All],[Time]],ROW()+1)+1,INDEX(ch_table[[#All],[Time]],ROW()+1))-ch_table[[#This Row],[Time]]))))</f>
        <v>2.5000000000000133E-2</v>
      </c>
      <c r="H1407" s="3" t="str">
        <f>IF(ch_table[[#This Row],[Subject 1]]&lt;&gt;"House rose", "",SUMIF(ch_table[Day], ch_table[[#This Row],[Day]], ch_table[Duration]))</f>
        <v/>
      </c>
      <c r="I1407" s="40">
        <f>SUM(INDEX(ch_table[Duration],1):ch_table[[#This Row],[Duration]])</f>
        <v>35.655555555555594</v>
      </c>
      <c r="J1407" s="3" cm="1">
        <f t="array" ref="J14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7" s="3" t="str" cm="1">
        <f t="array" ref="K14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7" s="3" t="str">
        <f>IF(ch_table[[#This Row],[Subject 1]]&lt;&gt;"House rose", "",SUMIF(ch_table[Day], ch_table[[#This Row],[Day]], ch_table[AAT]))</f>
        <v/>
      </c>
      <c r="M1407" s="38">
        <f>SUM(INDEX(ch_table[AAT],1):ch_table[[#This Row],[AAT]])</f>
        <v>2.2583333333333324</v>
      </c>
    </row>
    <row r="1408" spans="1:13" x14ac:dyDescent="0.25">
      <c r="A1408" s="2">
        <v>111</v>
      </c>
      <c r="B1408" s="44">
        <v>44592</v>
      </c>
      <c r="C1408" s="3">
        <v>0.8930555555555556</v>
      </c>
      <c r="D1408" s="7" t="s">
        <v>23</v>
      </c>
      <c r="G1408" s="3" t="str" cm="1">
        <f t="array" ref="G1408">IF(MIN(ROW(ch_table[[Day]:[AAT session total (cum.)]]))+ROWS(ch_table[[Day]:[AAT session total (cum.)]])-1=ROW(),"",IF(ch_table[[#This Row],[Subject 1]]="House rose","", IF(INDEX(ch_table[[#All],[Time]],ROW()+1)="","",(IF(INDEX(ch_table[[#All],[Time]],ROW()+1)&lt;ch_table[[#This Row],[Time]],INDEX(ch_table[[#All],[Time]],ROW()+1)+1,INDEX(ch_table[[#All],[Time]],ROW()+1))-ch_table[[#This Row],[Time]]))))</f>
        <v/>
      </c>
      <c r="H1408" s="3">
        <f>IF(ch_table[[#This Row],[Subject 1]]&lt;&gt;"House rose", "",SUMIF(ch_table[Day], ch_table[[#This Row],[Day]], ch_table[Duration]))</f>
        <v>0.28888888888888897</v>
      </c>
      <c r="I1408" s="40">
        <f>SUM(INDEX(ch_table[Duration],1):ch_table[[#This Row],[Duration]])</f>
        <v>35.655555555555594</v>
      </c>
      <c r="J1408" s="3" cm="1">
        <f t="array" ref="J14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08" s="3" t="str" cm="1">
        <f t="array" ref="K14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8" s="3">
        <f>IF(ch_table[[#This Row],[Subject 1]]&lt;&gt;"House rose", "",SUMIF(ch_table[Day], ch_table[[#This Row],[Day]], ch_table[AAT]))</f>
        <v>0</v>
      </c>
      <c r="M1408" s="38">
        <f>SUM(INDEX(ch_table[AAT],1):ch_table[[#This Row],[AAT]])</f>
        <v>2.2583333333333324</v>
      </c>
    </row>
    <row r="1409" spans="1:13" x14ac:dyDescent="0.25">
      <c r="A1409" s="2">
        <v>112</v>
      </c>
      <c r="B1409" s="44">
        <v>44593</v>
      </c>
      <c r="C1409" s="3">
        <v>0.47916666666666669</v>
      </c>
      <c r="D1409" s="7" t="s">
        <v>24</v>
      </c>
      <c r="G1409" s="3" cm="1">
        <f t="array" ref="G140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409" s="3" t="str">
        <f>IF(ch_table[[#This Row],[Subject 1]]&lt;&gt;"House rose", "",SUMIF(ch_table[Day], ch_table[[#This Row],[Day]], ch_table[Duration]))</f>
        <v/>
      </c>
      <c r="I1409" s="40">
        <f>SUM(INDEX(ch_table[Duration],1):ch_table[[#This Row],[Duration]])</f>
        <v>35.657638888888926</v>
      </c>
      <c r="J1409" s="3" cm="1">
        <f t="array" ref="J14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09" s="3" t="str" cm="1">
        <f t="array" ref="K14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09" s="3" t="str">
        <f>IF(ch_table[[#This Row],[Subject 1]]&lt;&gt;"House rose", "",SUMIF(ch_table[Day], ch_table[[#This Row],[Day]], ch_table[AAT]))</f>
        <v/>
      </c>
      <c r="M1409" s="38">
        <f>SUM(INDEX(ch_table[AAT],1):ch_table[[#This Row],[AAT]])</f>
        <v>2.2583333333333324</v>
      </c>
    </row>
    <row r="1410" spans="1:13" x14ac:dyDescent="0.25">
      <c r="A1410" s="2">
        <v>112</v>
      </c>
      <c r="B1410" s="44">
        <v>44593</v>
      </c>
      <c r="C1410" s="3">
        <v>0.48125000000000001</v>
      </c>
      <c r="D1410" s="7" t="s">
        <v>44</v>
      </c>
      <c r="E1410" s="8" t="s">
        <v>378</v>
      </c>
      <c r="G1410" s="3" cm="1">
        <f t="array" ref="G1410">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410" s="3" t="str">
        <f>IF(ch_table[[#This Row],[Subject 1]]&lt;&gt;"House rose", "",SUMIF(ch_table[Day], ch_table[[#This Row],[Day]], ch_table[Duration]))</f>
        <v/>
      </c>
      <c r="I1410" s="40">
        <f>SUM(INDEX(ch_table[Duration],1):ch_table[[#This Row],[Duration]])</f>
        <v>35.686805555555594</v>
      </c>
      <c r="J1410" s="3" cm="1">
        <f t="array" ref="J14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0" s="3" t="str" cm="1">
        <f t="array" ref="K14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0" s="3" t="str">
        <f>IF(ch_table[[#This Row],[Subject 1]]&lt;&gt;"House rose", "",SUMIF(ch_table[Day], ch_table[[#This Row],[Day]], ch_table[AAT]))</f>
        <v/>
      </c>
      <c r="M1410" s="38">
        <f>SUM(INDEX(ch_table[AAT],1):ch_table[[#This Row],[AAT]])</f>
        <v>2.2583333333333324</v>
      </c>
    </row>
    <row r="1411" spans="1:13" x14ac:dyDescent="0.25">
      <c r="A1411" s="2">
        <v>112</v>
      </c>
      <c r="B1411" s="44">
        <v>44593</v>
      </c>
      <c r="C1411" s="3">
        <v>0.51041666666666663</v>
      </c>
      <c r="D1411" s="7" t="s">
        <v>53</v>
      </c>
      <c r="E1411" s="8" t="s">
        <v>378</v>
      </c>
      <c r="G1411" s="3" cm="1">
        <f t="array" ref="G1411">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411" s="3" t="str">
        <f>IF(ch_table[[#This Row],[Subject 1]]&lt;&gt;"House rose", "",SUMIF(ch_table[Day], ch_table[[#This Row],[Day]], ch_table[Duration]))</f>
        <v/>
      </c>
      <c r="I1411" s="40">
        <f>SUM(INDEX(ch_table[Duration],1):ch_table[[#This Row],[Duration]])</f>
        <v>35.700000000000038</v>
      </c>
      <c r="J1411" s="3" cm="1">
        <f t="array" ref="J14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1" s="3" t="str" cm="1">
        <f t="array" ref="K14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1" s="3" t="str">
        <f>IF(ch_table[[#This Row],[Subject 1]]&lt;&gt;"House rose", "",SUMIF(ch_table[Day], ch_table[[#This Row],[Day]], ch_table[AAT]))</f>
        <v/>
      </c>
      <c r="M1411" s="38">
        <f>SUM(INDEX(ch_table[AAT],1):ch_table[[#This Row],[AAT]])</f>
        <v>2.2583333333333324</v>
      </c>
    </row>
    <row r="1412" spans="1:13" ht="60" x14ac:dyDescent="0.25">
      <c r="A1412" s="2">
        <v>112</v>
      </c>
      <c r="B1412" s="44">
        <v>44593</v>
      </c>
      <c r="C1412" s="3">
        <v>0.52361111111111114</v>
      </c>
      <c r="D1412" s="7" t="s">
        <v>92</v>
      </c>
      <c r="E1412" s="8" t="s">
        <v>841</v>
      </c>
      <c r="G1412" s="3" cm="1">
        <f t="array" ref="G141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412" s="3" t="str">
        <f>IF(ch_table[[#This Row],[Subject 1]]&lt;&gt;"House rose", "",SUMIF(ch_table[Day], ch_table[[#This Row],[Day]], ch_table[Duration]))</f>
        <v/>
      </c>
      <c r="I1412" s="40">
        <f>SUM(INDEX(ch_table[Duration],1):ch_table[[#This Row],[Duration]])</f>
        <v>35.704166666666708</v>
      </c>
      <c r="J1412" s="3" cm="1">
        <f t="array" ref="J14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2" s="3" t="str" cm="1">
        <f t="array" ref="K14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2" s="3" t="str">
        <f>IF(ch_table[[#This Row],[Subject 1]]&lt;&gt;"House rose", "",SUMIF(ch_table[Day], ch_table[[#This Row],[Day]], ch_table[AAT]))</f>
        <v/>
      </c>
      <c r="M1412" s="38">
        <f>SUM(INDEX(ch_table[AAT],1):ch_table[[#This Row],[AAT]])</f>
        <v>2.2583333333333324</v>
      </c>
    </row>
    <row r="1413" spans="1:13" ht="30" x14ac:dyDescent="0.25">
      <c r="A1413" s="2">
        <v>112</v>
      </c>
      <c r="B1413" s="44">
        <v>44593</v>
      </c>
      <c r="C1413" s="3">
        <v>0.52777777777777779</v>
      </c>
      <c r="D1413" s="7" t="s">
        <v>230</v>
      </c>
      <c r="E1413" s="8" t="s">
        <v>842</v>
      </c>
      <c r="G1413" s="3" cm="1">
        <f t="array" ref="G1413">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413" s="3" t="str">
        <f>IF(ch_table[[#This Row],[Subject 1]]&lt;&gt;"House rose", "",SUMIF(ch_table[Day], ch_table[[#This Row],[Day]], ch_table[Duration]))</f>
        <v/>
      </c>
      <c r="I1413" s="40">
        <f>SUM(INDEX(ch_table[Duration],1):ch_table[[#This Row],[Duration]])</f>
        <v>35.71041666666671</v>
      </c>
      <c r="J1413" s="3" cm="1">
        <f t="array" ref="J14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3" s="3" t="str" cm="1">
        <f t="array" ref="K14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3" s="3" t="str">
        <f>IF(ch_table[[#This Row],[Subject 1]]&lt;&gt;"House rose", "",SUMIF(ch_table[Day], ch_table[[#This Row],[Day]], ch_table[AAT]))</f>
        <v/>
      </c>
      <c r="M1413" s="38">
        <f>SUM(INDEX(ch_table[AAT],1):ch_table[[#This Row],[AAT]])</f>
        <v>2.2583333333333324</v>
      </c>
    </row>
    <row r="1414" spans="1:13" ht="30" x14ac:dyDescent="0.25">
      <c r="A1414" s="2">
        <v>112</v>
      </c>
      <c r="B1414" s="44">
        <v>44593</v>
      </c>
      <c r="C1414" s="3">
        <v>0.53402777777777777</v>
      </c>
      <c r="D1414" s="7" t="s">
        <v>423</v>
      </c>
      <c r="E1414" s="8" t="s">
        <v>843</v>
      </c>
      <c r="G1414" s="3" cm="1">
        <f t="array" ref="G1414">IF(MIN(ROW(ch_table[[Day]:[AAT session total (cum.)]]))+ROWS(ch_table[[Day]:[AAT session total (cum.)]])-1=ROW(),"",IF(ch_table[[#This Row],[Subject 1]]="House rose","", IF(INDEX(ch_table[[#All],[Time]],ROW()+1)="","",(IF(INDEX(ch_table[[#All],[Time]],ROW()+1)&lt;ch_table[[#This Row],[Time]],INDEX(ch_table[[#All],[Time]],ROW()+1)+1,INDEX(ch_table[[#All],[Time]],ROW()+1))-ch_table[[#This Row],[Time]]))))</f>
        <v>0.12847222222222221</v>
      </c>
      <c r="H1414" s="3" t="str">
        <f>IF(ch_table[[#This Row],[Subject 1]]&lt;&gt;"House rose", "",SUMIF(ch_table[Day], ch_table[[#This Row],[Day]], ch_table[Duration]))</f>
        <v/>
      </c>
      <c r="I1414" s="40">
        <f>SUM(INDEX(ch_table[Duration],1):ch_table[[#This Row],[Duration]])</f>
        <v>35.838888888888931</v>
      </c>
      <c r="J1414" s="3" cm="1">
        <f t="array" ref="J14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4" s="3" t="str" cm="1">
        <f t="array" ref="K14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4" s="3" t="str">
        <f>IF(ch_table[[#This Row],[Subject 1]]&lt;&gt;"House rose", "",SUMIF(ch_table[Day], ch_table[[#This Row],[Day]], ch_table[AAT]))</f>
        <v/>
      </c>
      <c r="M1414" s="38">
        <f>SUM(INDEX(ch_table[AAT],1):ch_table[[#This Row],[AAT]])</f>
        <v>2.2583333333333324</v>
      </c>
    </row>
    <row r="1415" spans="1:13" x14ac:dyDescent="0.25">
      <c r="A1415" s="2">
        <v>112</v>
      </c>
      <c r="B1415" s="44">
        <v>44593</v>
      </c>
      <c r="C1415" s="3">
        <v>0.66249999999999998</v>
      </c>
      <c r="D1415" s="7" t="s">
        <v>423</v>
      </c>
      <c r="E1415" s="8" t="s">
        <v>844</v>
      </c>
      <c r="F1415" s="8" t="s">
        <v>60</v>
      </c>
      <c r="G1415" s="3" cm="1">
        <f t="array" ref="G1415">IF(MIN(ROW(ch_table[[Day]:[AAT session total (cum.)]]))+ROWS(ch_table[[Day]:[AAT session total (cum.)]])-1=ROW(),"",IF(ch_table[[#This Row],[Subject 1]]="House rose","", IF(INDEX(ch_table[[#All],[Time]],ROW()+1)="","",(IF(INDEX(ch_table[[#All],[Time]],ROW()+1)&lt;ch_table[[#This Row],[Time]],INDEX(ch_table[[#All],[Time]],ROW()+1)+1,INDEX(ch_table[[#All],[Time]],ROW()+1))-ch_table[[#This Row],[Time]]))))</f>
        <v>0.13749999999999996</v>
      </c>
      <c r="H1415" s="3" t="str">
        <f>IF(ch_table[[#This Row],[Subject 1]]&lt;&gt;"House rose", "",SUMIF(ch_table[Day], ch_table[[#This Row],[Day]], ch_table[Duration]))</f>
        <v/>
      </c>
      <c r="I1415" s="40">
        <f>SUM(INDEX(ch_table[Duration],1):ch_table[[#This Row],[Duration]])</f>
        <v>35.976388888888934</v>
      </c>
      <c r="J1415" s="3" cm="1">
        <f t="array" ref="J14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5" s="3" cm="1">
        <f t="array" ref="K14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8.3333333333333037E-3</v>
      </c>
      <c r="L1415" s="3" t="str">
        <f>IF(ch_table[[#This Row],[Subject 1]]&lt;&gt;"House rose", "",SUMIF(ch_table[Day], ch_table[[#This Row],[Day]], ch_table[AAT]))</f>
        <v/>
      </c>
      <c r="M1415" s="38">
        <f>SUM(INDEX(ch_table[AAT],1):ch_table[[#This Row],[AAT]])</f>
        <v>2.2666666666666657</v>
      </c>
    </row>
    <row r="1416" spans="1:13" ht="30" x14ac:dyDescent="0.25">
      <c r="A1416" s="2">
        <v>112</v>
      </c>
      <c r="B1416" s="44">
        <v>44593</v>
      </c>
      <c r="C1416" s="3">
        <v>0.79999999999999993</v>
      </c>
      <c r="D1416" s="7" t="s">
        <v>61</v>
      </c>
      <c r="E1416" s="8" t="s">
        <v>845</v>
      </c>
      <c r="G1416" s="3" cm="1">
        <f t="array" ref="G141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16" s="3" t="str">
        <f>IF(ch_table[[#This Row],[Subject 1]]&lt;&gt;"House rose", "",SUMIF(ch_table[Day], ch_table[[#This Row],[Day]], ch_table[Duration]))</f>
        <v/>
      </c>
      <c r="I1416" s="40">
        <f>SUM(INDEX(ch_table[Duration],1):ch_table[[#This Row],[Duration]])</f>
        <v>35.977083333333375</v>
      </c>
      <c r="J1416" s="3" cm="1">
        <f t="array" ref="J14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6" s="3" cm="1">
        <f t="array" ref="K14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416" s="3" t="str">
        <f>IF(ch_table[[#This Row],[Subject 1]]&lt;&gt;"House rose", "",SUMIF(ch_table[Day], ch_table[[#This Row],[Day]], ch_table[AAT]))</f>
        <v/>
      </c>
      <c r="M1416" s="38">
        <f>SUM(INDEX(ch_table[AAT],1):ch_table[[#This Row],[AAT]])</f>
        <v>2.2673611111111103</v>
      </c>
    </row>
    <row r="1417" spans="1:13" x14ac:dyDescent="0.25">
      <c r="A1417" s="2">
        <v>112</v>
      </c>
      <c r="B1417" s="44">
        <v>44593</v>
      </c>
      <c r="C1417" s="3">
        <v>0.80069444444444438</v>
      </c>
      <c r="D1417" s="7" t="s">
        <v>61</v>
      </c>
      <c r="E1417" s="8" t="s">
        <v>846</v>
      </c>
      <c r="G1417" s="3" cm="1">
        <f t="array" ref="G141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417" s="3" t="str">
        <f>IF(ch_table[[#This Row],[Subject 1]]&lt;&gt;"House rose", "",SUMIF(ch_table[Day], ch_table[[#This Row],[Day]], ch_table[Duration]))</f>
        <v/>
      </c>
      <c r="I1417" s="40">
        <f>SUM(INDEX(ch_table[Duration],1):ch_table[[#This Row],[Duration]])</f>
        <v>35.977777777777817</v>
      </c>
      <c r="J1417" s="3" cm="1">
        <f t="array" ref="J14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7" s="3" cm="1">
        <f t="array" ref="K14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417" s="3" t="str">
        <f>IF(ch_table[[#This Row],[Subject 1]]&lt;&gt;"House rose", "",SUMIF(ch_table[Day], ch_table[[#This Row],[Day]], ch_table[AAT]))</f>
        <v/>
      </c>
      <c r="M1417" s="38">
        <f>SUM(INDEX(ch_table[AAT],1):ch_table[[#This Row],[AAT]])</f>
        <v>2.2680555555555548</v>
      </c>
    </row>
    <row r="1418" spans="1:13" x14ac:dyDescent="0.25">
      <c r="A1418" s="2">
        <v>112</v>
      </c>
      <c r="B1418" s="44">
        <v>44593</v>
      </c>
      <c r="C1418" s="3">
        <v>0.80138888888888893</v>
      </c>
      <c r="D1418" s="7" t="s">
        <v>23</v>
      </c>
      <c r="G1418" s="3" t="str" cm="1">
        <f t="array" ref="G1418">IF(MIN(ROW(ch_table[[Day]:[AAT session total (cum.)]]))+ROWS(ch_table[[Day]:[AAT session total (cum.)]])-1=ROW(),"",IF(ch_table[[#This Row],[Subject 1]]="House rose","", IF(INDEX(ch_table[[#All],[Time]],ROW()+1)="","",(IF(INDEX(ch_table[[#All],[Time]],ROW()+1)&lt;ch_table[[#This Row],[Time]],INDEX(ch_table[[#All],[Time]],ROW()+1)+1,INDEX(ch_table[[#All],[Time]],ROW()+1))-ch_table[[#This Row],[Time]]))))</f>
        <v/>
      </c>
      <c r="H1418" s="3">
        <f>IF(ch_table[[#This Row],[Subject 1]]&lt;&gt;"House rose", "",SUMIF(ch_table[Day], ch_table[[#This Row],[Day]], ch_table[Duration]))</f>
        <v>0.32222222222222224</v>
      </c>
      <c r="I1418" s="40">
        <f>SUM(INDEX(ch_table[Duration],1):ch_table[[#This Row],[Duration]])</f>
        <v>35.977777777777817</v>
      </c>
      <c r="J1418" s="3" cm="1">
        <f t="array" ref="J14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8" s="3" t="str" cm="1">
        <f t="array" ref="K14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8" s="3">
        <f>IF(ch_table[[#This Row],[Subject 1]]&lt;&gt;"House rose", "",SUMIF(ch_table[Day], ch_table[[#This Row],[Day]], ch_table[AAT]))</f>
        <v>9.7222222222222987E-3</v>
      </c>
      <c r="M1418" s="38">
        <f>SUM(INDEX(ch_table[AAT],1):ch_table[[#This Row],[AAT]])</f>
        <v>2.2680555555555548</v>
      </c>
    </row>
    <row r="1419" spans="1:13" x14ac:dyDescent="0.25">
      <c r="A1419" s="2">
        <v>113</v>
      </c>
      <c r="B1419" s="44">
        <v>44594</v>
      </c>
      <c r="C1419" s="3">
        <v>0.47916666666666669</v>
      </c>
      <c r="D1419" s="7" t="s">
        <v>24</v>
      </c>
      <c r="G1419" s="3" cm="1">
        <f t="array" ref="G141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419" s="3" t="str">
        <f>IF(ch_table[[#This Row],[Subject 1]]&lt;&gt;"House rose", "",SUMIF(ch_table[Day], ch_table[[#This Row],[Day]], ch_table[Duration]))</f>
        <v/>
      </c>
      <c r="I1419" s="40">
        <f>SUM(INDEX(ch_table[Duration],1):ch_table[[#This Row],[Duration]])</f>
        <v>35.979861111111148</v>
      </c>
      <c r="J1419" s="3" cm="1">
        <f t="array" ref="J14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19" s="3" t="str" cm="1">
        <f t="array" ref="K14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19" s="3" t="str">
        <f>IF(ch_table[[#This Row],[Subject 1]]&lt;&gt;"House rose", "",SUMIF(ch_table[Day], ch_table[[#This Row],[Day]], ch_table[AAT]))</f>
        <v/>
      </c>
      <c r="M1419" s="38">
        <f>SUM(INDEX(ch_table[AAT],1):ch_table[[#This Row],[AAT]])</f>
        <v>2.2680555555555548</v>
      </c>
    </row>
    <row r="1420" spans="1:13" x14ac:dyDescent="0.25">
      <c r="A1420" s="2">
        <v>113</v>
      </c>
      <c r="B1420" s="44">
        <v>44594</v>
      </c>
      <c r="C1420" s="3">
        <v>0.48125000000000001</v>
      </c>
      <c r="D1420" s="7" t="s">
        <v>44</v>
      </c>
      <c r="E1420" s="8" t="s">
        <v>387</v>
      </c>
      <c r="G1420" s="3" cm="1">
        <f t="array" ref="G1420">IF(MIN(ROW(ch_table[[Day]:[AAT session total (cum.)]]))+ROWS(ch_table[[Day]:[AAT session total (cum.)]])-1=ROW(),"",IF(ch_table[[#This Row],[Subject 1]]="House rose","", IF(INDEX(ch_table[[#All],[Time]],ROW()+1)="","",(IF(INDEX(ch_table[[#All],[Time]],ROW()+1)&lt;ch_table[[#This Row],[Time]],INDEX(ch_table[[#All],[Time]],ROW()+1)+1,INDEX(ch_table[[#All],[Time]],ROW()+1))-ch_table[[#This Row],[Time]]))))</f>
        <v>2.0138888888888873E-2</v>
      </c>
      <c r="H1420" s="3" t="str">
        <f>IF(ch_table[[#This Row],[Subject 1]]&lt;&gt;"House rose", "",SUMIF(ch_table[Day], ch_table[[#This Row],[Day]], ch_table[Duration]))</f>
        <v/>
      </c>
      <c r="I1420" s="40">
        <f>SUM(INDEX(ch_table[Duration],1):ch_table[[#This Row],[Duration]])</f>
        <v>36.000000000000036</v>
      </c>
      <c r="J1420" s="3" cm="1">
        <f t="array" ref="J14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0" s="3" t="str" cm="1">
        <f t="array" ref="K14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0" s="3" t="str">
        <f>IF(ch_table[[#This Row],[Subject 1]]&lt;&gt;"House rose", "",SUMIF(ch_table[Day], ch_table[[#This Row],[Day]], ch_table[AAT]))</f>
        <v/>
      </c>
      <c r="M1420" s="38">
        <f>SUM(INDEX(ch_table[AAT],1):ch_table[[#This Row],[AAT]])</f>
        <v>2.2680555555555548</v>
      </c>
    </row>
    <row r="1421" spans="1:13" x14ac:dyDescent="0.25">
      <c r="A1421" s="2">
        <v>113</v>
      </c>
      <c r="B1421" s="44">
        <v>44594</v>
      </c>
      <c r="C1421" s="3">
        <v>0.50138888888888888</v>
      </c>
      <c r="D1421" s="7" t="s">
        <v>17</v>
      </c>
      <c r="E1421" s="8" t="s">
        <v>847</v>
      </c>
      <c r="F1421" s="8" t="s">
        <v>15</v>
      </c>
      <c r="G1421" s="3" cm="1">
        <f t="array" ref="G1421">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421" s="3" t="str">
        <f>IF(ch_table[[#This Row],[Subject 1]]&lt;&gt;"House rose", "",SUMIF(ch_table[Day], ch_table[[#This Row],[Day]], ch_table[Duration]))</f>
        <v/>
      </c>
      <c r="I1421" s="40">
        <f>SUM(INDEX(ch_table[Duration],1):ch_table[[#This Row],[Duration]])</f>
        <v>36.001388888888926</v>
      </c>
      <c r="J1421" s="3" cm="1">
        <f t="array" ref="J14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1" s="3" t="str" cm="1">
        <f t="array" ref="K14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1" s="3" t="str">
        <f>IF(ch_table[[#This Row],[Subject 1]]&lt;&gt;"House rose", "",SUMIF(ch_table[Day], ch_table[[#This Row],[Day]], ch_table[AAT]))</f>
        <v/>
      </c>
      <c r="M1421" s="38">
        <f>SUM(INDEX(ch_table[AAT],1):ch_table[[#This Row],[AAT]])</f>
        <v>2.2680555555555548</v>
      </c>
    </row>
    <row r="1422" spans="1:13" x14ac:dyDescent="0.25">
      <c r="A1422" s="2">
        <v>113</v>
      </c>
      <c r="B1422" s="44">
        <v>44594</v>
      </c>
      <c r="C1422" s="3">
        <v>0.50277777777777777</v>
      </c>
      <c r="D1422" s="7" t="s">
        <v>44</v>
      </c>
      <c r="E1422" s="8" t="s">
        <v>448</v>
      </c>
      <c r="G1422" s="3" cm="1">
        <f t="array" ref="G1422">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422" s="3" t="str">
        <f>IF(ch_table[[#This Row],[Subject 1]]&lt;&gt;"House rose", "",SUMIF(ch_table[Day], ch_table[[#This Row],[Day]], ch_table[Duration]))</f>
        <v/>
      </c>
      <c r="I1422" s="40">
        <f>SUM(INDEX(ch_table[Duration],1):ch_table[[#This Row],[Duration]])</f>
        <v>36.028472222222256</v>
      </c>
      <c r="J1422" s="3" cm="1">
        <f t="array" ref="J14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2" s="3" t="str" cm="1">
        <f t="array" ref="K14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2" s="3" t="str">
        <f>IF(ch_table[[#This Row],[Subject 1]]&lt;&gt;"House rose", "",SUMIF(ch_table[Day], ch_table[[#This Row],[Day]], ch_table[AAT]))</f>
        <v/>
      </c>
      <c r="M1422" s="38">
        <f>SUM(INDEX(ch_table[AAT],1):ch_table[[#This Row],[AAT]])</f>
        <v>2.2680555555555548</v>
      </c>
    </row>
    <row r="1423" spans="1:13" x14ac:dyDescent="0.25">
      <c r="A1423" s="2">
        <v>113</v>
      </c>
      <c r="B1423" s="44">
        <v>44594</v>
      </c>
      <c r="C1423" s="3">
        <v>0.52986111111111112</v>
      </c>
      <c r="D1423" s="7" t="s">
        <v>17</v>
      </c>
      <c r="E1423" s="8" t="s">
        <v>848</v>
      </c>
      <c r="G1423" s="3" cm="1">
        <f t="array" ref="G1423">IF(MIN(ROW(ch_table[[Day]:[AAT session total (cum.)]]))+ROWS(ch_table[[Day]:[AAT session total (cum.)]])-1=ROW(),"",IF(ch_table[[#This Row],[Subject 1]]="House rose","", IF(INDEX(ch_table[[#All],[Time]],ROW()+1)="","",(IF(INDEX(ch_table[[#All],[Time]],ROW()+1)&lt;ch_table[[#This Row],[Time]],INDEX(ch_table[[#All],[Time]],ROW()+1)+1,INDEX(ch_table[[#All],[Time]],ROW()+1))-ch_table[[#This Row],[Time]]))))</f>
        <v>5.8333333333333348E-2</v>
      </c>
      <c r="H1423" s="3" t="str">
        <f>IF(ch_table[[#This Row],[Subject 1]]&lt;&gt;"House rose", "",SUMIF(ch_table[Day], ch_table[[#This Row],[Day]], ch_table[Duration]))</f>
        <v/>
      </c>
      <c r="I1423" s="40">
        <f>SUM(INDEX(ch_table[Duration],1):ch_table[[#This Row],[Duration]])</f>
        <v>36.086805555555586</v>
      </c>
      <c r="J1423" s="3" cm="1">
        <f t="array" ref="J14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3" s="3" t="str" cm="1">
        <f t="array" ref="K14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3" s="3" t="str">
        <f>IF(ch_table[[#This Row],[Subject 1]]&lt;&gt;"House rose", "",SUMIF(ch_table[Day], ch_table[[#This Row],[Day]], ch_table[AAT]))</f>
        <v/>
      </c>
      <c r="M1423" s="38">
        <f>SUM(INDEX(ch_table[AAT],1):ch_table[[#This Row],[AAT]])</f>
        <v>2.2680555555555548</v>
      </c>
    </row>
    <row r="1424" spans="1:13" ht="60" x14ac:dyDescent="0.25">
      <c r="A1424" s="2">
        <v>113</v>
      </c>
      <c r="B1424" s="44">
        <v>44594</v>
      </c>
      <c r="C1424" s="3">
        <v>0.58819444444444446</v>
      </c>
      <c r="D1424" s="7" t="s">
        <v>27</v>
      </c>
      <c r="E1424" s="8" t="s">
        <v>849</v>
      </c>
      <c r="G1424" s="3" cm="1">
        <f t="array" ref="G1424">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424" s="3" t="str">
        <f>IF(ch_table[[#This Row],[Subject 1]]&lt;&gt;"House rose", "",SUMIF(ch_table[Day], ch_table[[#This Row],[Day]], ch_table[Duration]))</f>
        <v/>
      </c>
      <c r="I1424" s="40">
        <f>SUM(INDEX(ch_table[Duration],1):ch_table[[#This Row],[Duration]])</f>
        <v>36.111805555555584</v>
      </c>
      <c r="J1424" s="3" cm="1">
        <f t="array" ref="J14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4" s="3" t="str" cm="1">
        <f t="array" ref="K14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4" s="3" t="str">
        <f>IF(ch_table[[#This Row],[Subject 1]]&lt;&gt;"House rose", "",SUMIF(ch_table[Day], ch_table[[#This Row],[Day]], ch_table[AAT]))</f>
        <v/>
      </c>
      <c r="M1424" s="38">
        <f>SUM(INDEX(ch_table[AAT],1):ch_table[[#This Row],[AAT]])</f>
        <v>2.2680555555555548</v>
      </c>
    </row>
    <row r="1425" spans="1:13" ht="45" x14ac:dyDescent="0.25">
      <c r="A1425" s="2">
        <v>113</v>
      </c>
      <c r="B1425" s="44">
        <v>44594</v>
      </c>
      <c r="C1425" s="3">
        <v>0.61319444444444449</v>
      </c>
      <c r="D1425" s="7" t="s">
        <v>29</v>
      </c>
      <c r="E1425" s="8" t="s">
        <v>850</v>
      </c>
      <c r="G1425" s="3" cm="1">
        <f t="array" ref="G1425">IF(MIN(ROW(ch_table[[Day]:[AAT session total (cum.)]]))+ROWS(ch_table[[Day]:[AAT session total (cum.)]])-1=ROW(),"",IF(ch_table[[#This Row],[Subject 1]]="House rose","", IF(INDEX(ch_table[[#All],[Time]],ROW()+1)="","",(IF(INDEX(ch_table[[#All],[Time]],ROW()+1)&lt;ch_table[[#This Row],[Time]],INDEX(ch_table[[#All],[Time]],ROW()+1)+1,INDEX(ch_table[[#All],[Time]],ROW()+1))-ch_table[[#This Row],[Time]]))))</f>
        <v>6.6666666666666652E-2</v>
      </c>
      <c r="H1425" s="3" t="str">
        <f>IF(ch_table[[#This Row],[Subject 1]]&lt;&gt;"House rose", "",SUMIF(ch_table[Day], ch_table[[#This Row],[Day]], ch_table[Duration]))</f>
        <v/>
      </c>
      <c r="I1425" s="40">
        <f>SUM(INDEX(ch_table[Duration],1):ch_table[[#This Row],[Duration]])</f>
        <v>36.178472222222254</v>
      </c>
      <c r="J1425" s="3" cm="1">
        <f t="array" ref="J14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5" s="3" t="str" cm="1">
        <f t="array" ref="K14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5" s="3" t="str">
        <f>IF(ch_table[[#This Row],[Subject 1]]&lt;&gt;"House rose", "",SUMIF(ch_table[Day], ch_table[[#This Row],[Day]], ch_table[AAT]))</f>
        <v/>
      </c>
      <c r="M1425" s="38">
        <f>SUM(INDEX(ch_table[AAT],1):ch_table[[#This Row],[AAT]])</f>
        <v>2.2680555555555548</v>
      </c>
    </row>
    <row r="1426" spans="1:13" ht="45" x14ac:dyDescent="0.25">
      <c r="A1426" s="2">
        <v>113</v>
      </c>
      <c r="B1426" s="44">
        <v>44594</v>
      </c>
      <c r="C1426" s="3">
        <v>0.67986111111111114</v>
      </c>
      <c r="D1426" s="7" t="s">
        <v>92</v>
      </c>
      <c r="E1426" s="8" t="s">
        <v>851</v>
      </c>
      <c r="G1426" s="3" cm="1">
        <f t="array" ref="G1426">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426" s="3" t="str">
        <f>IF(ch_table[[#This Row],[Subject 1]]&lt;&gt;"House rose", "",SUMIF(ch_table[Day], ch_table[[#This Row],[Day]], ch_table[Duration]))</f>
        <v/>
      </c>
      <c r="I1426" s="40">
        <f>SUM(INDEX(ch_table[Duration],1):ch_table[[#This Row],[Duration]])</f>
        <v>36.184027777777807</v>
      </c>
      <c r="J1426" s="3" cm="1">
        <f t="array" ref="J14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6" s="3" t="str" cm="1">
        <f t="array" ref="K14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6" s="3" t="str">
        <f>IF(ch_table[[#This Row],[Subject 1]]&lt;&gt;"House rose", "",SUMIF(ch_table[Day], ch_table[[#This Row],[Day]], ch_table[AAT]))</f>
        <v/>
      </c>
      <c r="M1426" s="38">
        <f>SUM(INDEX(ch_table[AAT],1):ch_table[[#This Row],[AAT]])</f>
        <v>2.2680555555555548</v>
      </c>
    </row>
    <row r="1427" spans="1:13" x14ac:dyDescent="0.25">
      <c r="A1427" s="2">
        <v>113</v>
      </c>
      <c r="B1427" s="44">
        <v>44594</v>
      </c>
      <c r="C1427" s="3">
        <v>0.68541666666666667</v>
      </c>
      <c r="D1427" s="7" t="s">
        <v>230</v>
      </c>
      <c r="E1427" s="8" t="s">
        <v>852</v>
      </c>
      <c r="G1427" s="3" cm="1">
        <f t="array" ref="G1427">IF(MIN(ROW(ch_table[[Day]:[AAT session total (cum.)]]))+ROWS(ch_table[[Day]:[AAT session total (cum.)]])-1=ROW(),"",IF(ch_table[[#This Row],[Subject 1]]="House rose","", IF(INDEX(ch_table[[#All],[Time]],ROW()+1)="","",(IF(INDEX(ch_table[[#All],[Time]],ROW()+1)&lt;ch_table[[#This Row],[Time]],INDEX(ch_table[[#All],[Time]],ROW()+1)+1,INDEX(ch_table[[#All],[Time]],ROW()+1))-ch_table[[#This Row],[Time]]))))</f>
        <v>9.0277777777778567E-3</v>
      </c>
      <c r="H1427" s="3" t="str">
        <f>IF(ch_table[[#This Row],[Subject 1]]&lt;&gt;"House rose", "",SUMIF(ch_table[Day], ch_table[[#This Row],[Day]], ch_table[Duration]))</f>
        <v/>
      </c>
      <c r="I1427" s="40">
        <f>SUM(INDEX(ch_table[Duration],1):ch_table[[#This Row],[Duration]])</f>
        <v>36.193055555555588</v>
      </c>
      <c r="J1427" s="3" cm="1">
        <f t="array" ref="J14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7" s="3" t="str" cm="1">
        <f t="array" ref="K14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7" s="3" t="str">
        <f>IF(ch_table[[#This Row],[Subject 1]]&lt;&gt;"House rose", "",SUMIF(ch_table[Day], ch_table[[#This Row],[Day]], ch_table[AAT]))</f>
        <v/>
      </c>
      <c r="M1427" s="38">
        <f>SUM(INDEX(ch_table[AAT],1):ch_table[[#This Row],[AAT]])</f>
        <v>2.2680555555555548</v>
      </c>
    </row>
    <row r="1428" spans="1:13" x14ac:dyDescent="0.25">
      <c r="A1428" s="2">
        <v>113</v>
      </c>
      <c r="B1428" s="44">
        <v>44594</v>
      </c>
      <c r="C1428" s="3">
        <v>0.69444444444444453</v>
      </c>
      <c r="D1428" s="7" t="s">
        <v>85</v>
      </c>
      <c r="E1428" s="8" t="s">
        <v>853</v>
      </c>
      <c r="F1428" s="8" t="s">
        <v>60</v>
      </c>
      <c r="G1428" s="3" cm="1">
        <f t="array" ref="G1428">IF(MIN(ROW(ch_table[[Day]:[AAT session total (cum.)]]))+ROWS(ch_table[[Day]:[AAT session total (cum.)]])-1=ROW(),"",IF(ch_table[[#This Row],[Subject 1]]="House rose","", IF(INDEX(ch_table[[#All],[Time]],ROW()+1)="","",(IF(INDEX(ch_table[[#All],[Time]],ROW()+1)&lt;ch_table[[#This Row],[Time]],INDEX(ch_table[[#All],[Time]],ROW()+1)+1,INDEX(ch_table[[#All],[Time]],ROW()+1))-ch_table[[#This Row],[Time]]))))</f>
        <v>8.8194444444444464E-2</v>
      </c>
      <c r="H1428" s="3" t="str">
        <f>IF(ch_table[[#This Row],[Subject 1]]&lt;&gt;"House rose", "",SUMIF(ch_table[Day], ch_table[[#This Row],[Day]], ch_table[Duration]))</f>
        <v/>
      </c>
      <c r="I1428" s="40">
        <f>SUM(INDEX(ch_table[Duration],1):ch_table[[#This Row],[Duration]])</f>
        <v>36.281250000000036</v>
      </c>
      <c r="J1428" s="3" cm="1">
        <f t="array" ref="J14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8" s="3" t="str" cm="1">
        <f t="array" ref="K14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28" s="3" t="str">
        <f>IF(ch_table[[#This Row],[Subject 1]]&lt;&gt;"House rose", "",SUMIF(ch_table[Day], ch_table[[#This Row],[Day]], ch_table[AAT]))</f>
        <v/>
      </c>
      <c r="M1428" s="38">
        <f>SUM(INDEX(ch_table[AAT],1):ch_table[[#This Row],[AAT]])</f>
        <v>2.2680555555555548</v>
      </c>
    </row>
    <row r="1429" spans="1:13" x14ac:dyDescent="0.25">
      <c r="A1429" s="2">
        <v>113</v>
      </c>
      <c r="B1429" s="44">
        <v>44594</v>
      </c>
      <c r="C1429" s="3">
        <v>0.78263888888888899</v>
      </c>
      <c r="D1429" s="7" t="s">
        <v>259</v>
      </c>
      <c r="E1429" s="8" t="s">
        <v>853</v>
      </c>
      <c r="F1429" s="8" t="s">
        <v>60</v>
      </c>
      <c r="G1429" s="3" cm="1">
        <f t="array" ref="G1429">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429" s="3" t="str">
        <f>IF(ch_table[[#This Row],[Subject 1]]&lt;&gt;"House rose", "",SUMIF(ch_table[Day], ch_table[[#This Row],[Day]], ch_table[Duration]))</f>
        <v/>
      </c>
      <c r="I1429" s="40">
        <f>SUM(INDEX(ch_table[Duration],1):ch_table[[#This Row],[Duration]])</f>
        <v>36.292361111111148</v>
      </c>
      <c r="J1429" s="3" cm="1">
        <f t="array" ref="J14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29" s="3" cm="1">
        <f t="array" ref="K14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2.083333333333437E-3</v>
      </c>
      <c r="L1429" s="3" t="str">
        <f>IF(ch_table[[#This Row],[Subject 1]]&lt;&gt;"House rose", "",SUMIF(ch_table[Day], ch_table[[#This Row],[Day]], ch_table[AAT]))</f>
        <v/>
      </c>
      <c r="M1429" s="38">
        <f>SUM(INDEX(ch_table[AAT],1):ch_table[[#This Row],[AAT]])</f>
        <v>2.270138888888888</v>
      </c>
    </row>
    <row r="1430" spans="1:13" x14ac:dyDescent="0.25">
      <c r="A1430" s="2">
        <v>113</v>
      </c>
      <c r="B1430" s="44">
        <v>44594</v>
      </c>
      <c r="C1430" s="3">
        <v>0.79375000000000007</v>
      </c>
      <c r="D1430" s="7" t="s">
        <v>21</v>
      </c>
      <c r="E1430" s="8" t="s">
        <v>854</v>
      </c>
      <c r="G1430" s="3" cm="1">
        <f t="array" ref="G1430">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430" s="3" t="str">
        <f>IF(ch_table[[#This Row],[Subject 1]]&lt;&gt;"House rose", "",SUMIF(ch_table[Day], ch_table[[#This Row],[Day]], ch_table[Duration]))</f>
        <v/>
      </c>
      <c r="I1430" s="40">
        <f>SUM(INDEX(ch_table[Duration],1):ch_table[[#This Row],[Duration]])</f>
        <v>36.313194444444484</v>
      </c>
      <c r="J1430" s="3" cm="1">
        <f t="array" ref="J14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0" s="3" cm="1">
        <f t="array" ref="K14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1430" s="3" t="str">
        <f>IF(ch_table[[#This Row],[Subject 1]]&lt;&gt;"House rose", "",SUMIF(ch_table[Day], ch_table[[#This Row],[Day]], ch_table[AAT]))</f>
        <v/>
      </c>
      <c r="M1430" s="38">
        <f>SUM(INDEX(ch_table[AAT],1):ch_table[[#This Row],[AAT]])</f>
        <v>2.2909722222222211</v>
      </c>
    </row>
    <row r="1431" spans="1:13" x14ac:dyDescent="0.25">
      <c r="A1431" s="2">
        <v>113</v>
      </c>
      <c r="B1431" s="44">
        <v>44594</v>
      </c>
      <c r="C1431" s="3">
        <v>0.81458333333333333</v>
      </c>
      <c r="D1431" s="7" t="s">
        <v>23</v>
      </c>
      <c r="G1431" s="3" t="str" cm="1">
        <f t="array" ref="G1431">IF(MIN(ROW(ch_table[[Day]:[AAT session total (cum.)]]))+ROWS(ch_table[[Day]:[AAT session total (cum.)]])-1=ROW(),"",IF(ch_table[[#This Row],[Subject 1]]="House rose","", IF(INDEX(ch_table[[#All],[Time]],ROW()+1)="","",(IF(INDEX(ch_table[[#All],[Time]],ROW()+1)&lt;ch_table[[#This Row],[Time]],INDEX(ch_table[[#All],[Time]],ROW()+1)+1,INDEX(ch_table[[#All],[Time]],ROW()+1))-ch_table[[#This Row],[Time]]))))</f>
        <v/>
      </c>
      <c r="H1431" s="3">
        <f>IF(ch_table[[#This Row],[Subject 1]]&lt;&gt;"House rose", "",SUMIF(ch_table[Day], ch_table[[#This Row],[Day]], ch_table[Duration]))</f>
        <v>0.33541666666666664</v>
      </c>
      <c r="I1431" s="40">
        <f>SUM(INDEX(ch_table[Duration],1):ch_table[[#This Row],[Duration]])</f>
        <v>36.313194444444484</v>
      </c>
      <c r="J1431" s="3" cm="1">
        <f t="array" ref="J14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31" s="3" t="str" cm="1">
        <f t="array" ref="K14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1" s="3">
        <f>IF(ch_table[[#This Row],[Subject 1]]&lt;&gt;"House rose", "",SUMIF(ch_table[Day], ch_table[[#This Row],[Day]], ch_table[AAT]))</f>
        <v>2.2916666666666696E-2</v>
      </c>
      <c r="M1431" s="38">
        <f>SUM(INDEX(ch_table[AAT],1):ch_table[[#This Row],[AAT]])</f>
        <v>2.2909722222222211</v>
      </c>
    </row>
    <row r="1432" spans="1:13" x14ac:dyDescent="0.25">
      <c r="A1432" s="2">
        <v>114</v>
      </c>
      <c r="B1432" s="44">
        <v>44595</v>
      </c>
      <c r="C1432" s="3">
        <v>0.39583333333333331</v>
      </c>
      <c r="D1432" s="7" t="s">
        <v>24</v>
      </c>
      <c r="G1432" s="3" cm="1">
        <f t="array" ref="G1432">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432" s="3" t="str">
        <f>IF(ch_table[[#This Row],[Subject 1]]&lt;&gt;"House rose", "",SUMIF(ch_table[Day], ch_table[[#This Row],[Day]], ch_table[Duration]))</f>
        <v/>
      </c>
      <c r="I1432" s="40">
        <f>SUM(INDEX(ch_table[Duration],1):ch_table[[#This Row],[Duration]])</f>
        <v>36.315277777777816</v>
      </c>
      <c r="J1432" s="3" cm="1">
        <f t="array" ref="J14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2" s="3" t="str" cm="1">
        <f t="array" ref="K14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2" s="3" t="str">
        <f>IF(ch_table[[#This Row],[Subject 1]]&lt;&gt;"House rose", "",SUMIF(ch_table[Day], ch_table[[#This Row],[Day]], ch_table[AAT]))</f>
        <v/>
      </c>
      <c r="M1432" s="38">
        <f>SUM(INDEX(ch_table[AAT],1):ch_table[[#This Row],[AAT]])</f>
        <v>2.2909722222222211</v>
      </c>
    </row>
    <row r="1433" spans="1:13" x14ac:dyDescent="0.25">
      <c r="A1433" s="2">
        <v>114</v>
      </c>
      <c r="B1433" s="44">
        <v>44595</v>
      </c>
      <c r="C1433" s="3">
        <v>0.3979166666666667</v>
      </c>
      <c r="D1433" s="7" t="s">
        <v>44</v>
      </c>
      <c r="E1433" s="8" t="s">
        <v>212</v>
      </c>
      <c r="G1433" s="3" cm="1">
        <f t="array" ref="G1433">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433" s="3" t="str">
        <f>IF(ch_table[[#This Row],[Subject 1]]&lt;&gt;"House rose", "",SUMIF(ch_table[Day], ch_table[[#This Row],[Day]], ch_table[Duration]))</f>
        <v/>
      </c>
      <c r="I1433" s="40">
        <f>SUM(INDEX(ch_table[Duration],1):ch_table[[#This Row],[Duration]])</f>
        <v>36.344444444444484</v>
      </c>
      <c r="J1433" s="3" cm="1">
        <f t="array" ref="J14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3" s="3" t="str" cm="1">
        <f t="array" ref="K14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3" s="3" t="str">
        <f>IF(ch_table[[#This Row],[Subject 1]]&lt;&gt;"House rose", "",SUMIF(ch_table[Day], ch_table[[#This Row],[Day]], ch_table[AAT]))</f>
        <v/>
      </c>
      <c r="M1433" s="38">
        <f>SUM(INDEX(ch_table[AAT],1):ch_table[[#This Row],[AAT]])</f>
        <v>2.2909722222222211</v>
      </c>
    </row>
    <row r="1434" spans="1:13" x14ac:dyDescent="0.25">
      <c r="A1434" s="2">
        <v>114</v>
      </c>
      <c r="B1434" s="44">
        <v>44595</v>
      </c>
      <c r="C1434" s="3">
        <v>0.42708333333333331</v>
      </c>
      <c r="D1434" s="7" t="s">
        <v>53</v>
      </c>
      <c r="E1434" s="8" t="s">
        <v>212</v>
      </c>
      <c r="G1434" s="3" cm="1">
        <f t="array" ref="G1434">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434" s="3" t="str">
        <f>IF(ch_table[[#This Row],[Subject 1]]&lt;&gt;"House rose", "",SUMIF(ch_table[Day], ch_table[[#This Row],[Day]], ch_table[Duration]))</f>
        <v/>
      </c>
      <c r="I1434" s="40">
        <f>SUM(INDEX(ch_table[Duration],1):ch_table[[#This Row],[Duration]])</f>
        <v>36.356944444444487</v>
      </c>
      <c r="J1434" s="3" cm="1">
        <f t="array" ref="J14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4" s="3" t="str" cm="1">
        <f t="array" ref="K14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4" s="3" t="str">
        <f>IF(ch_table[[#This Row],[Subject 1]]&lt;&gt;"House rose", "",SUMIF(ch_table[Day], ch_table[[#This Row],[Day]], ch_table[AAT]))</f>
        <v/>
      </c>
      <c r="M1434" s="38">
        <f>SUM(INDEX(ch_table[AAT],1):ch_table[[#This Row],[AAT]])</f>
        <v>2.2909722222222211</v>
      </c>
    </row>
    <row r="1435" spans="1:13" x14ac:dyDescent="0.25">
      <c r="A1435" s="2">
        <v>114</v>
      </c>
      <c r="B1435" s="44">
        <v>44595</v>
      </c>
      <c r="C1435" s="3">
        <v>0.43958333333333338</v>
      </c>
      <c r="D1435" s="7" t="s">
        <v>35</v>
      </c>
      <c r="E1435" s="8" t="s">
        <v>380</v>
      </c>
      <c r="G1435" s="3" cm="1">
        <f t="array" ref="G1435">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435" s="3" t="str">
        <f>IF(ch_table[[#This Row],[Subject 1]]&lt;&gt;"House rose", "",SUMIF(ch_table[Day], ch_table[[#This Row],[Day]], ch_table[Duration]))</f>
        <v/>
      </c>
      <c r="I1435" s="40">
        <f>SUM(INDEX(ch_table[Duration],1):ch_table[[#This Row],[Duration]])</f>
        <v>36.397222222222261</v>
      </c>
      <c r="J1435" s="3" cm="1">
        <f t="array" ref="J14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5" s="3" t="str" cm="1">
        <f t="array" ref="K14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5" s="3" t="str">
        <f>IF(ch_table[[#This Row],[Subject 1]]&lt;&gt;"House rose", "",SUMIF(ch_table[Day], ch_table[[#This Row],[Day]], ch_table[AAT]))</f>
        <v/>
      </c>
      <c r="M1435" s="38">
        <f>SUM(INDEX(ch_table[AAT],1):ch_table[[#This Row],[AAT]])</f>
        <v>2.2909722222222211</v>
      </c>
    </row>
    <row r="1436" spans="1:13" ht="30" x14ac:dyDescent="0.25">
      <c r="A1436" s="2">
        <v>114</v>
      </c>
      <c r="B1436" s="44">
        <v>44595</v>
      </c>
      <c r="C1436" s="3">
        <v>0.47986111111111113</v>
      </c>
      <c r="D1436" s="7" t="s">
        <v>29</v>
      </c>
      <c r="E1436" s="8" t="s">
        <v>855</v>
      </c>
      <c r="G1436" s="3" cm="1">
        <f t="array" ref="G1436">IF(MIN(ROW(ch_table[[Day]:[AAT session total (cum.)]]))+ROWS(ch_table[[Day]:[AAT session total (cum.)]])-1=ROW(),"",IF(ch_table[[#This Row],[Subject 1]]="House rose","", IF(INDEX(ch_table[[#All],[Time]],ROW()+1)="","",(IF(INDEX(ch_table[[#All],[Time]],ROW()+1)&lt;ch_table[[#This Row],[Time]],INDEX(ch_table[[#All],[Time]],ROW()+1)+1,INDEX(ch_table[[#All],[Time]],ROW()+1))-ch_table[[#This Row],[Time]]))))</f>
        <v>5.1388888888888873E-2</v>
      </c>
      <c r="H1436" s="3" t="str">
        <f>IF(ch_table[[#This Row],[Subject 1]]&lt;&gt;"House rose", "",SUMIF(ch_table[Day], ch_table[[#This Row],[Day]], ch_table[Duration]))</f>
        <v/>
      </c>
      <c r="I1436" s="40">
        <f>SUM(INDEX(ch_table[Duration],1):ch_table[[#This Row],[Duration]])</f>
        <v>36.448611111111148</v>
      </c>
      <c r="J1436" s="3" cm="1">
        <f t="array" ref="J14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6" s="3" t="str" cm="1">
        <f t="array" ref="K14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6" s="3" t="str">
        <f>IF(ch_table[[#This Row],[Subject 1]]&lt;&gt;"House rose", "",SUMIF(ch_table[Day], ch_table[[#This Row],[Day]], ch_table[AAT]))</f>
        <v/>
      </c>
      <c r="M1436" s="38">
        <f>SUM(INDEX(ch_table[AAT],1):ch_table[[#This Row],[AAT]])</f>
        <v>2.2909722222222211</v>
      </c>
    </row>
    <row r="1437" spans="1:13" ht="30" x14ac:dyDescent="0.25">
      <c r="A1437" s="2">
        <v>114</v>
      </c>
      <c r="B1437" s="44">
        <v>44595</v>
      </c>
      <c r="C1437" s="3">
        <v>0.53125</v>
      </c>
      <c r="D1437" s="7" t="s">
        <v>29</v>
      </c>
      <c r="E1437" s="8" t="s">
        <v>856</v>
      </c>
      <c r="G1437" s="3" cm="1">
        <f t="array" ref="G1437">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437" s="3" t="str">
        <f>IF(ch_table[[#This Row],[Subject 1]]&lt;&gt;"House rose", "",SUMIF(ch_table[Day], ch_table[[#This Row],[Day]], ch_table[Duration]))</f>
        <v/>
      </c>
      <c r="I1437" s="40">
        <f>SUM(INDEX(ch_table[Duration],1):ch_table[[#This Row],[Duration]])</f>
        <v>36.477083333333368</v>
      </c>
      <c r="J1437" s="3" cm="1">
        <f t="array" ref="J14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7" s="3" t="str" cm="1">
        <f t="array" ref="K14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7" s="3" t="str">
        <f>IF(ch_table[[#This Row],[Subject 1]]&lt;&gt;"House rose", "",SUMIF(ch_table[Day], ch_table[[#This Row],[Day]], ch_table[AAT]))</f>
        <v/>
      </c>
      <c r="M1437" s="38">
        <f>SUM(INDEX(ch_table[AAT],1):ch_table[[#This Row],[AAT]])</f>
        <v>2.2909722222222211</v>
      </c>
    </row>
    <row r="1438" spans="1:13" ht="30" x14ac:dyDescent="0.25">
      <c r="A1438" s="2">
        <v>114</v>
      </c>
      <c r="B1438" s="44">
        <v>44595</v>
      </c>
      <c r="C1438" s="3">
        <v>0.55972222222222223</v>
      </c>
      <c r="D1438" s="7" t="s">
        <v>29</v>
      </c>
      <c r="E1438" s="8" t="s">
        <v>857</v>
      </c>
      <c r="G1438" s="3" cm="1">
        <f t="array" ref="G1438">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438" s="3" t="str">
        <f>IF(ch_table[[#This Row],[Subject 1]]&lt;&gt;"House rose", "",SUMIF(ch_table[Day], ch_table[[#This Row],[Day]], ch_table[Duration]))</f>
        <v/>
      </c>
      <c r="I1438" s="40">
        <f>SUM(INDEX(ch_table[Duration],1):ch_table[[#This Row],[Duration]])</f>
        <v>36.502777777777816</v>
      </c>
      <c r="J1438" s="3" cm="1">
        <f t="array" ref="J14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8" s="3" t="str" cm="1">
        <f t="array" ref="K14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8" s="3" t="str">
        <f>IF(ch_table[[#This Row],[Subject 1]]&lt;&gt;"House rose", "",SUMIF(ch_table[Day], ch_table[[#This Row],[Day]], ch_table[AAT]))</f>
        <v/>
      </c>
      <c r="M1438" s="38">
        <f>SUM(INDEX(ch_table[AAT],1):ch_table[[#This Row],[AAT]])</f>
        <v>2.2909722222222211</v>
      </c>
    </row>
    <row r="1439" spans="1:13" ht="30" x14ac:dyDescent="0.25">
      <c r="A1439" s="2">
        <v>114</v>
      </c>
      <c r="B1439" s="44">
        <v>44595</v>
      </c>
      <c r="C1439" s="3">
        <v>0.5854166666666667</v>
      </c>
      <c r="D1439" s="7" t="s">
        <v>92</v>
      </c>
      <c r="E1439" s="8" t="s">
        <v>858</v>
      </c>
      <c r="G1439" s="3" cm="1">
        <f t="array" ref="G1439">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439" s="3" t="str">
        <f>IF(ch_table[[#This Row],[Subject 1]]&lt;&gt;"House rose", "",SUMIF(ch_table[Day], ch_table[[#This Row],[Day]], ch_table[Duration]))</f>
        <v/>
      </c>
      <c r="I1439" s="40">
        <f>SUM(INDEX(ch_table[Duration],1):ch_table[[#This Row],[Duration]])</f>
        <v>36.506250000000037</v>
      </c>
      <c r="J1439" s="3" cm="1">
        <f t="array" ref="J14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39" s="3" t="str" cm="1">
        <f t="array" ref="K14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39" s="3" t="str">
        <f>IF(ch_table[[#This Row],[Subject 1]]&lt;&gt;"House rose", "",SUMIF(ch_table[Day], ch_table[[#This Row],[Day]], ch_table[AAT]))</f>
        <v/>
      </c>
      <c r="M1439" s="38">
        <f>SUM(INDEX(ch_table[AAT],1):ch_table[[#This Row],[AAT]])</f>
        <v>2.2909722222222211</v>
      </c>
    </row>
    <row r="1440" spans="1:13" ht="30" x14ac:dyDescent="0.25">
      <c r="A1440" s="2">
        <v>114</v>
      </c>
      <c r="B1440" s="44">
        <v>44595</v>
      </c>
      <c r="C1440" s="3">
        <v>0.58888888888888891</v>
      </c>
      <c r="D1440" s="7" t="s">
        <v>795</v>
      </c>
      <c r="E1440" s="8" t="s">
        <v>859</v>
      </c>
      <c r="F1440" s="8" t="s">
        <v>189</v>
      </c>
      <c r="G1440" s="3" cm="1">
        <f t="array" ref="G1440">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1440" s="3" t="str">
        <f>IF(ch_table[[#This Row],[Subject 1]]&lt;&gt;"House rose", "",SUMIF(ch_table[Day], ch_table[[#This Row],[Day]], ch_table[Duration]))</f>
        <v/>
      </c>
      <c r="I1440" s="40">
        <f>SUM(INDEX(ch_table[Duration],1):ch_table[[#This Row],[Duration]])</f>
        <v>36.563888888888926</v>
      </c>
      <c r="J1440" s="3" cm="1">
        <f t="array" ref="J14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0" s="3" t="str" cm="1">
        <f t="array" ref="K14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0" s="3" t="str">
        <f>IF(ch_table[[#This Row],[Subject 1]]&lt;&gt;"House rose", "",SUMIF(ch_table[Day], ch_table[[#This Row],[Day]], ch_table[AAT]))</f>
        <v/>
      </c>
      <c r="M1440" s="38">
        <f>SUM(INDEX(ch_table[AAT],1):ch_table[[#This Row],[AAT]])</f>
        <v>2.2909722222222211</v>
      </c>
    </row>
    <row r="1441" spans="1:13" ht="30" x14ac:dyDescent="0.25">
      <c r="A1441" s="2">
        <v>114</v>
      </c>
      <c r="B1441" s="44">
        <v>44595</v>
      </c>
      <c r="C1441" s="3">
        <v>0.64652777777777781</v>
      </c>
      <c r="D1441" s="7" t="s">
        <v>795</v>
      </c>
      <c r="E1441" s="8" t="s">
        <v>860</v>
      </c>
      <c r="F1441" s="8" t="s">
        <v>189</v>
      </c>
      <c r="G1441" s="3" cm="1">
        <f t="array" ref="G1441">IF(MIN(ROW(ch_table[[Day]:[AAT session total (cum.)]]))+ROWS(ch_table[[Day]:[AAT session total (cum.)]])-1=ROW(),"",IF(ch_table[[#This Row],[Subject 1]]="House rose","", IF(INDEX(ch_table[[#All],[Time]],ROW()+1)="","",(IF(INDEX(ch_table[[#All],[Time]],ROW()+1)&lt;ch_table[[#This Row],[Time]],INDEX(ch_table[[#All],[Time]],ROW()+1)+1,INDEX(ch_table[[#All],[Time]],ROW()+1))-ch_table[[#This Row],[Time]]))))</f>
        <v>6.3194444444444442E-2</v>
      </c>
      <c r="H1441" s="3" t="str">
        <f>IF(ch_table[[#This Row],[Subject 1]]&lt;&gt;"House rose", "",SUMIF(ch_table[Day], ch_table[[#This Row],[Day]], ch_table[Duration]))</f>
        <v/>
      </c>
      <c r="I1441" s="40">
        <f>SUM(INDEX(ch_table[Duration],1):ch_table[[#This Row],[Duration]])</f>
        <v>36.627083333333367</v>
      </c>
      <c r="J1441" s="3" cm="1">
        <f t="array" ref="J14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1" s="3" cm="1">
        <f t="array" ref="K14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441" s="3" t="str">
        <f>IF(ch_table[[#This Row],[Subject 1]]&lt;&gt;"House rose", "",SUMIF(ch_table[Day], ch_table[[#This Row],[Day]], ch_table[AAT]))</f>
        <v/>
      </c>
      <c r="M1441" s="38">
        <f>SUM(INDEX(ch_table[AAT],1):ch_table[[#This Row],[AAT]])</f>
        <v>2.2923611111111102</v>
      </c>
    </row>
    <row r="1442" spans="1:13" x14ac:dyDescent="0.25">
      <c r="A1442" s="2">
        <v>114</v>
      </c>
      <c r="B1442" s="44">
        <v>44595</v>
      </c>
      <c r="C1442" s="3">
        <v>0.70972222222222225</v>
      </c>
      <c r="D1442" s="7" t="s">
        <v>21</v>
      </c>
      <c r="E1442" s="8" t="s">
        <v>861</v>
      </c>
      <c r="G1442" s="3" cm="1">
        <f t="array" ref="G1442">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442" s="3" t="str">
        <f>IF(ch_table[[#This Row],[Subject 1]]&lt;&gt;"House rose", "",SUMIF(ch_table[Day], ch_table[[#This Row],[Day]], ch_table[Duration]))</f>
        <v/>
      </c>
      <c r="I1442" s="40">
        <f>SUM(INDEX(ch_table[Duration],1):ch_table[[#This Row],[Duration]])</f>
        <v>36.646527777777813</v>
      </c>
      <c r="J1442" s="3" cm="1">
        <f t="array" ref="J14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2" s="3" cm="1">
        <f t="array" ref="K14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442" s="3" t="str">
        <f>IF(ch_table[[#This Row],[Subject 1]]&lt;&gt;"House rose", "",SUMIF(ch_table[Day], ch_table[[#This Row],[Day]], ch_table[AAT]))</f>
        <v/>
      </c>
      <c r="M1442" s="38">
        <f>SUM(INDEX(ch_table[AAT],1):ch_table[[#This Row],[AAT]])</f>
        <v>2.3118055555555546</v>
      </c>
    </row>
    <row r="1443" spans="1:13" x14ac:dyDescent="0.25">
      <c r="A1443" s="2">
        <v>114</v>
      </c>
      <c r="B1443" s="44">
        <v>44595</v>
      </c>
      <c r="C1443" s="3">
        <v>0.72916666666666663</v>
      </c>
      <c r="D1443" s="7" t="s">
        <v>23</v>
      </c>
      <c r="G1443" s="3" t="str" cm="1">
        <f t="array" ref="G1443">IF(MIN(ROW(ch_table[[Day]:[AAT session total (cum.)]]))+ROWS(ch_table[[Day]:[AAT session total (cum.)]])-1=ROW(),"",IF(ch_table[[#This Row],[Subject 1]]="House rose","", IF(INDEX(ch_table[[#All],[Time]],ROW()+1)="","",(IF(INDEX(ch_table[[#All],[Time]],ROW()+1)&lt;ch_table[[#This Row],[Time]],INDEX(ch_table[[#All],[Time]],ROW()+1)+1,INDEX(ch_table[[#All],[Time]],ROW()+1))-ch_table[[#This Row],[Time]]))))</f>
        <v/>
      </c>
      <c r="H1443" s="3">
        <f>IF(ch_table[[#This Row],[Subject 1]]&lt;&gt;"House rose", "",SUMIF(ch_table[Day], ch_table[[#This Row],[Day]], ch_table[Duration]))</f>
        <v>0.33333333333333331</v>
      </c>
      <c r="I1443" s="40">
        <f>SUM(INDEX(ch_table[Duration],1):ch_table[[#This Row],[Duration]])</f>
        <v>36.646527777777813</v>
      </c>
      <c r="J1443" s="3" cm="1">
        <f t="array" ref="J14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43" s="3" t="str" cm="1">
        <f t="array" ref="K14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3" s="3">
        <f>IF(ch_table[[#This Row],[Subject 1]]&lt;&gt;"House rose", "",SUMIF(ch_table[Day], ch_table[[#This Row],[Day]], ch_table[AAT]))</f>
        <v>2.0833333333333259E-2</v>
      </c>
      <c r="M1443" s="38">
        <f>SUM(INDEX(ch_table[AAT],1):ch_table[[#This Row],[AAT]])</f>
        <v>2.3118055555555546</v>
      </c>
    </row>
    <row r="1444" spans="1:13" x14ac:dyDescent="0.25">
      <c r="A1444" s="2">
        <v>115</v>
      </c>
      <c r="B1444" s="44">
        <v>44596</v>
      </c>
      <c r="C1444" s="3">
        <v>0.39583333333333331</v>
      </c>
      <c r="D1444" s="7" t="s">
        <v>24</v>
      </c>
      <c r="G1444" s="3" cm="1">
        <f t="array" ref="G144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44" s="3" t="str">
        <f>IF(ch_table[[#This Row],[Subject 1]]&lt;&gt;"House rose", "",SUMIF(ch_table[Day], ch_table[[#This Row],[Day]], ch_table[Duration]))</f>
        <v/>
      </c>
      <c r="I1444" s="40">
        <f>SUM(INDEX(ch_table[Duration],1):ch_table[[#This Row],[Duration]])</f>
        <v>36.649305555555593</v>
      </c>
      <c r="J1444" s="3" cm="1">
        <f t="array" ref="J14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44" s="3" t="str" cm="1">
        <f t="array" ref="K14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4" s="3" t="str">
        <f>IF(ch_table[[#This Row],[Subject 1]]&lt;&gt;"House rose", "",SUMIF(ch_table[Day], ch_table[[#This Row],[Day]], ch_table[AAT]))</f>
        <v/>
      </c>
      <c r="M1444" s="38">
        <f>SUM(INDEX(ch_table[AAT],1):ch_table[[#This Row],[AAT]])</f>
        <v>2.3118055555555546</v>
      </c>
    </row>
    <row r="1445" spans="1:13" x14ac:dyDescent="0.25">
      <c r="A1445" s="2">
        <v>115</v>
      </c>
      <c r="B1445" s="44">
        <v>44596</v>
      </c>
      <c r="C1445" s="3">
        <v>0.39861111111111108</v>
      </c>
      <c r="D1445" s="7" t="s">
        <v>489</v>
      </c>
      <c r="E1445" s="8" t="s">
        <v>490</v>
      </c>
      <c r="F1445" s="8" t="s">
        <v>60</v>
      </c>
      <c r="G1445" s="3" cm="1">
        <f t="array" ref="G1445">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445" s="3" t="str">
        <f>IF(ch_table[[#This Row],[Subject 1]]&lt;&gt;"House rose", "",SUMIF(ch_table[Day], ch_table[[#This Row],[Day]], ch_table[Duration]))</f>
        <v/>
      </c>
      <c r="I1445" s="40">
        <f>SUM(INDEX(ch_table[Duration],1):ch_table[[#This Row],[Duration]])</f>
        <v>36.659722222222257</v>
      </c>
      <c r="J1445" s="3" cm="1">
        <f t="array" ref="J14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45" s="3" t="str" cm="1">
        <f t="array" ref="K14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5" s="3" t="str">
        <f>IF(ch_table[[#This Row],[Subject 1]]&lt;&gt;"House rose", "",SUMIF(ch_table[Day], ch_table[[#This Row],[Day]], ch_table[AAT]))</f>
        <v/>
      </c>
      <c r="M1445" s="38">
        <f>SUM(INDEX(ch_table[AAT],1):ch_table[[#This Row],[AAT]])</f>
        <v>2.3118055555555546</v>
      </c>
    </row>
    <row r="1446" spans="1:13" x14ac:dyDescent="0.25">
      <c r="A1446" s="2">
        <v>115</v>
      </c>
      <c r="B1446" s="44">
        <v>44596</v>
      </c>
      <c r="C1446" s="3">
        <v>0.40902777777777777</v>
      </c>
      <c r="D1446" s="7" t="s">
        <v>259</v>
      </c>
      <c r="E1446" s="8" t="s">
        <v>862</v>
      </c>
      <c r="F1446" s="8" t="s">
        <v>402</v>
      </c>
      <c r="G1446" s="3" cm="1">
        <f t="array" ref="G1446">IF(MIN(ROW(ch_table[[Day]:[AAT session total (cum.)]]))+ROWS(ch_table[[Day]:[AAT session total (cum.)]])-1=ROW(),"",IF(ch_table[[#This Row],[Subject 1]]="House rose","", IF(INDEX(ch_table[[#All],[Time]],ROW()+1)="","",(IF(INDEX(ch_table[[#All],[Time]],ROW()+1)&lt;ch_table[[#This Row],[Time]],INDEX(ch_table[[#All],[Time]],ROW()+1)+1,INDEX(ch_table[[#All],[Time]],ROW()+1))-ch_table[[#This Row],[Time]]))))</f>
        <v>5.2777777777777812E-2</v>
      </c>
      <c r="H1446" s="3" t="str">
        <f>IF(ch_table[[#This Row],[Subject 1]]&lt;&gt;"House rose", "",SUMIF(ch_table[Day], ch_table[[#This Row],[Day]], ch_table[Duration]))</f>
        <v/>
      </c>
      <c r="I1446" s="40">
        <f>SUM(INDEX(ch_table[Duration],1):ch_table[[#This Row],[Duration]])</f>
        <v>36.712500000000034</v>
      </c>
      <c r="J1446" s="3" cm="1">
        <f t="array" ref="J14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46" s="3" t="str" cm="1">
        <f t="array" ref="K14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6" s="3" t="str">
        <f>IF(ch_table[[#This Row],[Subject 1]]&lt;&gt;"House rose", "",SUMIF(ch_table[Day], ch_table[[#This Row],[Day]], ch_table[AAT]))</f>
        <v/>
      </c>
      <c r="M1446" s="38">
        <f>SUM(INDEX(ch_table[AAT],1):ch_table[[#This Row],[AAT]])</f>
        <v>2.3118055555555546</v>
      </c>
    </row>
    <row r="1447" spans="1:13" x14ac:dyDescent="0.25">
      <c r="A1447" s="2">
        <v>115</v>
      </c>
      <c r="B1447" s="44">
        <v>44596</v>
      </c>
      <c r="C1447" s="3">
        <v>0.46180555555555558</v>
      </c>
      <c r="D1447" s="7" t="s">
        <v>85</v>
      </c>
      <c r="E1447" s="8" t="s">
        <v>606</v>
      </c>
      <c r="F1447" s="8" t="s">
        <v>402</v>
      </c>
      <c r="G1447" s="3" cm="1">
        <f t="array" ref="G1447">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447" s="3" t="str">
        <f>IF(ch_table[[#This Row],[Subject 1]]&lt;&gt;"House rose", "",SUMIF(ch_table[Day], ch_table[[#This Row],[Day]], ch_table[Duration]))</f>
        <v/>
      </c>
      <c r="I1447" s="40">
        <f>SUM(INDEX(ch_table[Duration],1):ch_table[[#This Row],[Duration]])</f>
        <v>36.7604166666667</v>
      </c>
      <c r="J1447" s="3" cm="1">
        <f t="array" ref="J14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47" s="3" t="str" cm="1">
        <f t="array" ref="K14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7" s="3" t="str">
        <f>IF(ch_table[[#This Row],[Subject 1]]&lt;&gt;"House rose", "",SUMIF(ch_table[Day], ch_table[[#This Row],[Day]], ch_table[AAT]))</f>
        <v/>
      </c>
      <c r="M1447" s="38">
        <f>SUM(INDEX(ch_table[AAT],1):ch_table[[#This Row],[AAT]])</f>
        <v>2.3118055555555546</v>
      </c>
    </row>
    <row r="1448" spans="1:13" x14ac:dyDescent="0.25">
      <c r="A1448" s="2">
        <v>115</v>
      </c>
      <c r="B1448" s="44">
        <v>44596</v>
      </c>
      <c r="C1448" s="3">
        <v>0.50972222222222219</v>
      </c>
      <c r="D1448" s="7" t="s">
        <v>259</v>
      </c>
      <c r="E1448" s="8" t="s">
        <v>642</v>
      </c>
      <c r="F1448" s="8" t="s">
        <v>402</v>
      </c>
      <c r="G1448" s="3" cm="1">
        <f t="array" ref="G1448">IF(MIN(ROW(ch_table[[Day]:[AAT session total (cum.)]]))+ROWS(ch_table[[Day]:[AAT session total (cum.)]])-1=ROW(),"",IF(ch_table[[#This Row],[Subject 1]]="House rose","", IF(INDEX(ch_table[[#All],[Time]],ROW()+1)="","",(IF(INDEX(ch_table[[#All],[Time]],ROW()+1)&lt;ch_table[[#This Row],[Time]],INDEX(ch_table[[#All],[Time]],ROW()+1)+1,INDEX(ch_table[[#All],[Time]],ROW()+1))-ch_table[[#This Row],[Time]]))))</f>
        <v>8.1944444444444486E-2</v>
      </c>
      <c r="H1448" s="3" t="str">
        <f>IF(ch_table[[#This Row],[Subject 1]]&lt;&gt;"House rose", "",SUMIF(ch_table[Day], ch_table[[#This Row],[Day]], ch_table[Duration]))</f>
        <v/>
      </c>
      <c r="I1448" s="40">
        <f>SUM(INDEX(ch_table[Duration],1):ch_table[[#This Row],[Duration]])</f>
        <v>36.842361111111146</v>
      </c>
      <c r="J1448" s="3" cm="1">
        <f t="array" ref="J14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48" s="3" t="str" cm="1">
        <f t="array" ref="K14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48" s="3" t="str">
        <f>IF(ch_table[[#This Row],[Subject 1]]&lt;&gt;"House rose", "",SUMIF(ch_table[Day], ch_table[[#This Row],[Day]], ch_table[AAT]))</f>
        <v/>
      </c>
      <c r="M1448" s="38">
        <f>SUM(INDEX(ch_table[AAT],1):ch_table[[#This Row],[AAT]])</f>
        <v>2.3118055555555546</v>
      </c>
    </row>
    <row r="1449" spans="1:13" x14ac:dyDescent="0.25">
      <c r="A1449" s="2">
        <v>115</v>
      </c>
      <c r="B1449" s="44">
        <v>44596</v>
      </c>
      <c r="C1449" s="3">
        <v>0.59166666666666667</v>
      </c>
      <c r="D1449" s="7" t="s">
        <v>123</v>
      </c>
      <c r="E1449" s="8" t="s">
        <v>863</v>
      </c>
      <c r="F1449" s="8" t="s">
        <v>402</v>
      </c>
      <c r="G1449" s="3" cm="1">
        <f t="array" ref="G1449">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449" s="3" t="str">
        <f>IF(ch_table[[#This Row],[Subject 1]]&lt;&gt;"House rose", "",SUMIF(ch_table[Day], ch_table[[#This Row],[Day]], ch_table[Duration]))</f>
        <v/>
      </c>
      <c r="I1449" s="40">
        <f>SUM(INDEX(ch_table[Duration],1):ch_table[[#This Row],[Duration]])</f>
        <v>36.860416666666701</v>
      </c>
      <c r="J1449" s="3" cm="1">
        <f t="array" ref="J14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49" s="3" cm="1">
        <f t="array" ref="K14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5.5555555555552028E-3</v>
      </c>
      <c r="L1449" s="3" t="str">
        <f>IF(ch_table[[#This Row],[Subject 1]]&lt;&gt;"House rose", "",SUMIF(ch_table[Day], ch_table[[#This Row],[Day]], ch_table[AAT]))</f>
        <v/>
      </c>
      <c r="M1449" s="38">
        <f>SUM(INDEX(ch_table[AAT],1):ch_table[[#This Row],[AAT]])</f>
        <v>2.3173611111111097</v>
      </c>
    </row>
    <row r="1450" spans="1:13" x14ac:dyDescent="0.25">
      <c r="A1450" s="2">
        <v>115</v>
      </c>
      <c r="B1450" s="44">
        <v>44596</v>
      </c>
      <c r="C1450" s="3">
        <v>0.60972222222222217</v>
      </c>
      <c r="D1450" s="7" t="s">
        <v>21</v>
      </c>
      <c r="E1450" s="8" t="s">
        <v>864</v>
      </c>
      <c r="G1450" s="3" cm="1">
        <f t="array" ref="G1450">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450" s="3" t="str">
        <f>IF(ch_table[[#This Row],[Subject 1]]&lt;&gt;"House rose", "",SUMIF(ch_table[Day], ch_table[[#This Row],[Day]], ch_table[Duration]))</f>
        <v/>
      </c>
      <c r="I1450" s="40">
        <f>SUM(INDEX(ch_table[Duration],1):ch_table[[#This Row],[Duration]])</f>
        <v>36.877083333333367</v>
      </c>
      <c r="J1450" s="3" cm="1">
        <f t="array" ref="J14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50" s="3" cm="1">
        <f t="array" ref="K14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1450" s="3" t="str">
        <f>IF(ch_table[[#This Row],[Subject 1]]&lt;&gt;"House rose", "",SUMIF(ch_table[Day], ch_table[[#This Row],[Day]], ch_table[AAT]))</f>
        <v/>
      </c>
      <c r="M1450" s="38">
        <f>SUM(INDEX(ch_table[AAT],1):ch_table[[#This Row],[AAT]])</f>
        <v>2.3340277777777763</v>
      </c>
    </row>
    <row r="1451" spans="1:13" x14ac:dyDescent="0.25">
      <c r="A1451" s="2">
        <v>115</v>
      </c>
      <c r="B1451" s="44">
        <v>44596</v>
      </c>
      <c r="C1451" s="3">
        <v>0.62638888888888888</v>
      </c>
      <c r="D1451" s="7" t="s">
        <v>23</v>
      </c>
      <c r="G1451" s="3" t="str" cm="1">
        <f t="array" ref="G1451">IF(MIN(ROW(ch_table[[Day]:[AAT session total (cum.)]]))+ROWS(ch_table[[Day]:[AAT session total (cum.)]])-1=ROW(),"",IF(ch_table[[#This Row],[Subject 1]]="House rose","", IF(INDEX(ch_table[[#All],[Time]],ROW()+1)="","",(IF(INDEX(ch_table[[#All],[Time]],ROW()+1)&lt;ch_table[[#This Row],[Time]],INDEX(ch_table[[#All],[Time]],ROW()+1)+1,INDEX(ch_table[[#All],[Time]],ROW()+1))-ch_table[[#This Row],[Time]]))))</f>
        <v/>
      </c>
      <c r="H1451" s="3">
        <f>IF(ch_table[[#This Row],[Subject 1]]&lt;&gt;"House rose", "",SUMIF(ch_table[Day], ch_table[[#This Row],[Day]], ch_table[Duration]))</f>
        <v>0.23055555555555557</v>
      </c>
      <c r="I1451" s="40">
        <f>SUM(INDEX(ch_table[Duration],1):ch_table[[#This Row],[Duration]])</f>
        <v>36.877083333333367</v>
      </c>
      <c r="J1451" s="3" cm="1">
        <f t="array" ref="J14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451" s="3" t="str" cm="1">
        <f t="array" ref="K14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1" s="3">
        <f>IF(ch_table[[#This Row],[Subject 1]]&lt;&gt;"House rose", "",SUMIF(ch_table[Day], ch_table[[#This Row],[Day]], ch_table[AAT]))</f>
        <v>2.2222222222221921E-2</v>
      </c>
      <c r="M1451" s="38">
        <f>SUM(INDEX(ch_table[AAT],1):ch_table[[#This Row],[AAT]])</f>
        <v>2.3340277777777763</v>
      </c>
    </row>
    <row r="1452" spans="1:13" x14ac:dyDescent="0.25">
      <c r="A1452" s="2">
        <v>116</v>
      </c>
      <c r="B1452" s="44">
        <v>44599</v>
      </c>
      <c r="C1452" s="3">
        <v>0.60416666666666663</v>
      </c>
      <c r="D1452" s="7" t="s">
        <v>24</v>
      </c>
      <c r="G1452" s="3" cm="1">
        <f t="array" ref="G1452">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452" s="3" t="str">
        <f>IF(ch_table[[#This Row],[Subject 1]]&lt;&gt;"House rose", "",SUMIF(ch_table[Day], ch_table[[#This Row],[Day]], ch_table[Duration]))</f>
        <v/>
      </c>
      <c r="I1452" s="40">
        <f>SUM(INDEX(ch_table[Duration],1):ch_table[[#This Row],[Duration]])</f>
        <v>36.879166666666698</v>
      </c>
      <c r="J1452" s="3" cm="1">
        <f t="array" ref="J14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2" s="3" t="str" cm="1">
        <f t="array" ref="K14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2" s="3" t="str">
        <f>IF(ch_table[[#This Row],[Subject 1]]&lt;&gt;"House rose", "",SUMIF(ch_table[Day], ch_table[[#This Row],[Day]], ch_table[AAT]))</f>
        <v/>
      </c>
      <c r="M1452" s="38">
        <f>SUM(INDEX(ch_table[AAT],1):ch_table[[#This Row],[AAT]])</f>
        <v>2.3340277777777763</v>
      </c>
    </row>
    <row r="1453" spans="1:13" x14ac:dyDescent="0.25">
      <c r="A1453" s="2">
        <v>116</v>
      </c>
      <c r="B1453" s="44">
        <v>44599</v>
      </c>
      <c r="C1453" s="3">
        <v>0.60625000000000007</v>
      </c>
      <c r="D1453" s="7" t="s">
        <v>192</v>
      </c>
      <c r="G1453" s="3" cm="1">
        <f t="array" ref="G145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453" s="3" t="str">
        <f>IF(ch_table[[#This Row],[Subject 1]]&lt;&gt;"House rose", "",SUMIF(ch_table[Day], ch_table[[#This Row],[Day]], ch_table[Duration]))</f>
        <v/>
      </c>
      <c r="I1453" s="40">
        <f>SUM(INDEX(ch_table[Duration],1):ch_table[[#This Row],[Duration]])</f>
        <v>36.880555555555588</v>
      </c>
      <c r="J1453" s="3" cm="1">
        <f t="array" ref="J14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3" s="3" t="str" cm="1">
        <f t="array" ref="K14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3" s="3" t="str">
        <f>IF(ch_table[[#This Row],[Subject 1]]&lt;&gt;"House rose", "",SUMIF(ch_table[Day], ch_table[[#This Row],[Day]], ch_table[AAT]))</f>
        <v/>
      </c>
      <c r="M1453" s="38">
        <f>SUM(INDEX(ch_table[AAT],1):ch_table[[#This Row],[AAT]])</f>
        <v>2.3340277777777763</v>
      </c>
    </row>
    <row r="1454" spans="1:13" x14ac:dyDescent="0.25">
      <c r="A1454" s="2">
        <v>116</v>
      </c>
      <c r="B1454" s="44">
        <v>44599</v>
      </c>
      <c r="C1454" s="3">
        <v>0.60763888888888895</v>
      </c>
      <c r="D1454" s="7" t="s">
        <v>17</v>
      </c>
      <c r="E1454" s="8" t="s">
        <v>865</v>
      </c>
      <c r="F1454" s="8" t="s">
        <v>15</v>
      </c>
      <c r="G1454" s="3" cm="1">
        <f t="array" ref="G145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454" s="3" t="str">
        <f>IF(ch_table[[#This Row],[Subject 1]]&lt;&gt;"House rose", "",SUMIF(ch_table[Day], ch_table[[#This Row],[Day]], ch_table[Duration]))</f>
        <v/>
      </c>
      <c r="I1454" s="40">
        <f>SUM(INDEX(ch_table[Duration],1):ch_table[[#This Row],[Duration]])</f>
        <v>36.88125000000003</v>
      </c>
      <c r="J1454" s="3" cm="1">
        <f t="array" ref="J14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4" s="3" t="str" cm="1">
        <f t="array" ref="K14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4" s="3" t="str">
        <f>IF(ch_table[[#This Row],[Subject 1]]&lt;&gt;"House rose", "",SUMIF(ch_table[Day], ch_table[[#This Row],[Day]], ch_table[AAT]))</f>
        <v/>
      </c>
      <c r="M1454" s="38">
        <f>SUM(INDEX(ch_table[AAT],1):ch_table[[#This Row],[AAT]])</f>
        <v>2.3340277777777763</v>
      </c>
    </row>
    <row r="1455" spans="1:13" x14ac:dyDescent="0.25">
      <c r="A1455" s="2">
        <v>116</v>
      </c>
      <c r="B1455" s="44">
        <v>44599</v>
      </c>
      <c r="C1455" s="3">
        <v>0.60833333333333328</v>
      </c>
      <c r="D1455" s="7" t="s">
        <v>44</v>
      </c>
      <c r="E1455" s="8" t="s">
        <v>45</v>
      </c>
      <c r="G1455" s="3" cm="1">
        <f t="array" ref="G1455">IF(MIN(ROW(ch_table[[Day]:[AAT session total (cum.)]]))+ROWS(ch_table[[Day]:[AAT session total (cum.)]])-1=ROW(),"",IF(ch_table[[#This Row],[Subject 1]]="House rose","", IF(INDEX(ch_table[[#All],[Time]],ROW()+1)="","",(IF(INDEX(ch_table[[#All],[Time]],ROW()+1)&lt;ch_table[[#This Row],[Time]],INDEX(ch_table[[#All],[Time]],ROW()+1)+1,INDEX(ch_table[[#All],[Time]],ROW()+1))-ch_table[[#This Row],[Time]]))))</f>
        <v>2.7777777777777901E-2</v>
      </c>
      <c r="H1455" s="3" t="str">
        <f>IF(ch_table[[#This Row],[Subject 1]]&lt;&gt;"House rose", "",SUMIF(ch_table[Day], ch_table[[#This Row],[Day]], ch_table[Duration]))</f>
        <v/>
      </c>
      <c r="I1455" s="40">
        <f>SUM(INDEX(ch_table[Duration],1):ch_table[[#This Row],[Duration]])</f>
        <v>36.909027777777808</v>
      </c>
      <c r="J1455" s="3" cm="1">
        <f t="array" ref="J14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5" s="3" t="str" cm="1">
        <f t="array" ref="K14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5" s="3" t="str">
        <f>IF(ch_table[[#This Row],[Subject 1]]&lt;&gt;"House rose", "",SUMIF(ch_table[Day], ch_table[[#This Row],[Day]], ch_table[AAT]))</f>
        <v/>
      </c>
      <c r="M1455" s="38">
        <f>SUM(INDEX(ch_table[AAT],1):ch_table[[#This Row],[AAT]])</f>
        <v>2.3340277777777763</v>
      </c>
    </row>
    <row r="1456" spans="1:13" x14ac:dyDescent="0.25">
      <c r="A1456" s="2">
        <v>116</v>
      </c>
      <c r="B1456" s="44">
        <v>44599</v>
      </c>
      <c r="C1456" s="3">
        <v>0.63611111111111118</v>
      </c>
      <c r="D1456" s="7" t="s">
        <v>53</v>
      </c>
      <c r="E1456" s="8" t="s">
        <v>45</v>
      </c>
      <c r="G1456" s="3" cm="1">
        <f t="array" ref="G1456">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456" s="3" t="str">
        <f>IF(ch_table[[#This Row],[Subject 1]]&lt;&gt;"House rose", "",SUMIF(ch_table[Day], ch_table[[#This Row],[Day]], ch_table[Duration]))</f>
        <v/>
      </c>
      <c r="I1456" s="40">
        <f>SUM(INDEX(ch_table[Duration],1):ch_table[[#This Row],[Duration]])</f>
        <v>36.921527777777811</v>
      </c>
      <c r="J1456" s="3" cm="1">
        <f t="array" ref="J14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6" s="3" t="str" cm="1">
        <f t="array" ref="K14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6" s="3" t="str">
        <f>IF(ch_table[[#This Row],[Subject 1]]&lt;&gt;"House rose", "",SUMIF(ch_table[Day], ch_table[[#This Row],[Day]], ch_table[AAT]))</f>
        <v/>
      </c>
      <c r="M1456" s="38">
        <f>SUM(INDEX(ch_table[AAT],1):ch_table[[#This Row],[AAT]])</f>
        <v>2.3340277777777763</v>
      </c>
    </row>
    <row r="1457" spans="1:13" ht="30" x14ac:dyDescent="0.25">
      <c r="A1457" s="2">
        <v>116</v>
      </c>
      <c r="B1457" s="44">
        <v>44599</v>
      </c>
      <c r="C1457" s="3">
        <v>0.64861111111111114</v>
      </c>
      <c r="D1457" s="7" t="s">
        <v>27</v>
      </c>
      <c r="E1457" s="8" t="s">
        <v>866</v>
      </c>
      <c r="G1457" s="3" cm="1">
        <f t="array" ref="G1457">IF(MIN(ROW(ch_table[[Day]:[AAT session total (cum.)]]))+ROWS(ch_table[[Day]:[AAT session total (cum.)]])-1=ROW(),"",IF(ch_table[[#This Row],[Subject 1]]="House rose","", IF(INDEX(ch_table[[#All],[Time]],ROW()+1)="","",(IF(INDEX(ch_table[[#All],[Time]],ROW()+1)&lt;ch_table[[#This Row],[Time]],INDEX(ch_table[[#All],[Time]],ROW()+1)+1,INDEX(ch_table[[#All],[Time]],ROW()+1))-ch_table[[#This Row],[Time]]))))</f>
        <v>3.125E-2</v>
      </c>
      <c r="H1457" s="3" t="str">
        <f>IF(ch_table[[#This Row],[Subject 1]]&lt;&gt;"House rose", "",SUMIF(ch_table[Day], ch_table[[#This Row],[Day]], ch_table[Duration]))</f>
        <v/>
      </c>
      <c r="I1457" s="40">
        <f>SUM(INDEX(ch_table[Duration],1):ch_table[[#This Row],[Duration]])</f>
        <v>36.952777777777811</v>
      </c>
      <c r="J1457" s="3" cm="1">
        <f t="array" ref="J14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7" s="3" t="str" cm="1">
        <f t="array" ref="K14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7" s="3" t="str">
        <f>IF(ch_table[[#This Row],[Subject 1]]&lt;&gt;"House rose", "",SUMIF(ch_table[Day], ch_table[[#This Row],[Day]], ch_table[AAT]))</f>
        <v/>
      </c>
      <c r="M1457" s="38">
        <f>SUM(INDEX(ch_table[AAT],1):ch_table[[#This Row],[AAT]])</f>
        <v>2.3340277777777763</v>
      </c>
    </row>
    <row r="1458" spans="1:13" ht="45" x14ac:dyDescent="0.25">
      <c r="A1458" s="2">
        <v>116</v>
      </c>
      <c r="B1458" s="44">
        <v>44599</v>
      </c>
      <c r="C1458" s="3">
        <v>0.67986111111111114</v>
      </c>
      <c r="D1458" s="7" t="s">
        <v>27</v>
      </c>
      <c r="E1458" s="8" t="s">
        <v>867</v>
      </c>
      <c r="G1458" s="3" cm="1">
        <f t="array" ref="G145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458" s="3" t="str">
        <f>IF(ch_table[[#This Row],[Subject 1]]&lt;&gt;"House rose", "",SUMIF(ch_table[Day], ch_table[[#This Row],[Day]], ch_table[Duration]))</f>
        <v/>
      </c>
      <c r="I1458" s="40">
        <f>SUM(INDEX(ch_table[Duration],1):ch_table[[#This Row],[Duration]])</f>
        <v>36.971527777777808</v>
      </c>
      <c r="J1458" s="3" cm="1">
        <f t="array" ref="J14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8" s="3" t="str" cm="1">
        <f t="array" ref="K14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8" s="3" t="str">
        <f>IF(ch_table[[#This Row],[Subject 1]]&lt;&gt;"House rose", "",SUMIF(ch_table[Day], ch_table[[#This Row],[Day]], ch_table[AAT]))</f>
        <v/>
      </c>
      <c r="M1458" s="38">
        <f>SUM(INDEX(ch_table[AAT],1):ch_table[[#This Row],[AAT]])</f>
        <v>2.3340277777777763</v>
      </c>
    </row>
    <row r="1459" spans="1:13" ht="60" x14ac:dyDescent="0.25">
      <c r="A1459" s="2">
        <v>116</v>
      </c>
      <c r="B1459" s="44">
        <v>44599</v>
      </c>
      <c r="C1459" s="3">
        <v>0.69861111111111107</v>
      </c>
      <c r="D1459" s="7" t="s">
        <v>92</v>
      </c>
      <c r="E1459" s="8" t="s">
        <v>868</v>
      </c>
      <c r="G1459" s="3" cm="1">
        <f t="array" ref="G1459">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1459" s="3" t="str">
        <f>IF(ch_table[[#This Row],[Subject 1]]&lt;&gt;"House rose", "",SUMIF(ch_table[Day], ch_table[[#This Row],[Day]], ch_table[Duration]))</f>
        <v/>
      </c>
      <c r="I1459" s="40">
        <f>SUM(INDEX(ch_table[Duration],1):ch_table[[#This Row],[Duration]])</f>
        <v>36.981250000000031</v>
      </c>
      <c r="J1459" s="3" cm="1">
        <f t="array" ref="J14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59" s="3" t="str" cm="1">
        <f t="array" ref="K14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59" s="3" t="str">
        <f>IF(ch_table[[#This Row],[Subject 1]]&lt;&gt;"House rose", "",SUMIF(ch_table[Day], ch_table[[#This Row],[Day]], ch_table[AAT]))</f>
        <v/>
      </c>
      <c r="M1459" s="38">
        <f>SUM(INDEX(ch_table[AAT],1):ch_table[[#This Row],[AAT]])</f>
        <v>2.3340277777777763</v>
      </c>
    </row>
    <row r="1460" spans="1:13" x14ac:dyDescent="0.25">
      <c r="A1460" s="2">
        <v>116</v>
      </c>
      <c r="B1460" s="44">
        <v>44599</v>
      </c>
      <c r="C1460" s="3">
        <v>0.70833333333333337</v>
      </c>
      <c r="D1460" s="7" t="s">
        <v>551</v>
      </c>
      <c r="E1460" s="8" t="s">
        <v>869</v>
      </c>
      <c r="F1460" s="8" t="s">
        <v>60</v>
      </c>
      <c r="G1460" s="3" cm="1">
        <f t="array" ref="G1460">IF(MIN(ROW(ch_table[[Day]:[AAT session total (cum.)]]))+ROWS(ch_table[[Day]:[AAT session total (cum.)]])-1=ROW(),"",IF(ch_table[[#This Row],[Subject 1]]="House rose","", IF(INDEX(ch_table[[#All],[Time]],ROW()+1)="","",(IF(INDEX(ch_table[[#All],[Time]],ROW()+1)&lt;ch_table[[#This Row],[Time]],INDEX(ch_table[[#All],[Time]],ROW()+1)+1,INDEX(ch_table[[#All],[Time]],ROW()+1))-ch_table[[#This Row],[Time]]))))</f>
        <v>0.11111111111111116</v>
      </c>
      <c r="H1460" s="3" t="str">
        <f>IF(ch_table[[#This Row],[Subject 1]]&lt;&gt;"House rose", "",SUMIF(ch_table[Day], ch_table[[#This Row],[Day]], ch_table[Duration]))</f>
        <v/>
      </c>
      <c r="I1460" s="40">
        <f>SUM(INDEX(ch_table[Duration],1):ch_table[[#This Row],[Duration]])</f>
        <v>37.092361111111146</v>
      </c>
      <c r="J1460" s="3" cm="1">
        <f t="array" ref="J14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0" s="3" t="str" cm="1">
        <f t="array" ref="K14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0" s="3" t="str">
        <f>IF(ch_table[[#This Row],[Subject 1]]&lt;&gt;"House rose", "",SUMIF(ch_table[Day], ch_table[[#This Row],[Day]], ch_table[AAT]))</f>
        <v/>
      </c>
      <c r="M1460" s="38">
        <f>SUM(INDEX(ch_table[AAT],1):ch_table[[#This Row],[AAT]])</f>
        <v>2.3340277777777763</v>
      </c>
    </row>
    <row r="1461" spans="1:13" ht="30" x14ac:dyDescent="0.25">
      <c r="A1461" s="2">
        <v>116</v>
      </c>
      <c r="B1461" s="44">
        <v>44599</v>
      </c>
      <c r="C1461" s="3">
        <v>0.81944444444444453</v>
      </c>
      <c r="D1461" s="7" t="s">
        <v>476</v>
      </c>
      <c r="E1461" s="8" t="s">
        <v>509</v>
      </c>
      <c r="G1461" s="3" cm="1">
        <f t="array" ref="G1461">IF(MIN(ROW(ch_table[[Day]:[AAT session total (cum.)]]))+ROWS(ch_table[[Day]:[AAT session total (cum.)]])-1=ROW(),"",IF(ch_table[[#This Row],[Subject 1]]="House rose","", IF(INDEX(ch_table[[#All],[Time]],ROW()+1)="","",(IF(INDEX(ch_table[[#All],[Time]],ROW()+1)&lt;ch_table[[#This Row],[Time]],INDEX(ch_table[[#All],[Time]],ROW()+1)+1,INDEX(ch_table[[#All],[Time]],ROW()+1))-ch_table[[#This Row],[Time]]))))</f>
        <v>4.2361111111111072E-2</v>
      </c>
      <c r="H1461" s="3" t="str">
        <f>IF(ch_table[[#This Row],[Subject 1]]&lt;&gt;"House rose", "",SUMIF(ch_table[Day], ch_table[[#This Row],[Day]], ch_table[Duration]))</f>
        <v/>
      </c>
      <c r="I1461" s="40">
        <f>SUM(INDEX(ch_table[Duration],1):ch_table[[#This Row],[Duration]])</f>
        <v>37.134722222222258</v>
      </c>
      <c r="J1461" s="3" cm="1">
        <f t="array" ref="J14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1" s="3" t="str" cm="1">
        <f t="array" ref="K14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1" s="3" t="str">
        <f>IF(ch_table[[#This Row],[Subject 1]]&lt;&gt;"House rose", "",SUMIF(ch_table[Day], ch_table[[#This Row],[Day]], ch_table[AAT]))</f>
        <v/>
      </c>
      <c r="M1461" s="38">
        <f>SUM(INDEX(ch_table[AAT],1):ch_table[[#This Row],[AAT]])</f>
        <v>2.3340277777777763</v>
      </c>
    </row>
    <row r="1462" spans="1:13" x14ac:dyDescent="0.25">
      <c r="A1462" s="2">
        <v>116</v>
      </c>
      <c r="B1462" s="44">
        <v>44599</v>
      </c>
      <c r="C1462" s="3">
        <v>0.8618055555555556</v>
      </c>
      <c r="D1462" s="7" t="s">
        <v>21</v>
      </c>
      <c r="E1462" s="8" t="s">
        <v>870</v>
      </c>
      <c r="G1462" s="3" cm="1">
        <f t="array" ref="G1462">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462" s="3" t="str">
        <f>IF(ch_table[[#This Row],[Subject 1]]&lt;&gt;"House rose", "",SUMIF(ch_table[Day], ch_table[[#This Row],[Day]], ch_table[Duration]))</f>
        <v/>
      </c>
      <c r="I1462" s="40">
        <f>SUM(INDEX(ch_table[Duration],1):ch_table[[#This Row],[Duration]])</f>
        <v>37.168750000000038</v>
      </c>
      <c r="J1462" s="3" cm="1">
        <f t="array" ref="J14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2" s="3" t="str" cm="1">
        <f t="array" ref="K14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2" s="3" t="str">
        <f>IF(ch_table[[#This Row],[Subject 1]]&lt;&gt;"House rose", "",SUMIF(ch_table[Day], ch_table[[#This Row],[Day]], ch_table[AAT]))</f>
        <v/>
      </c>
      <c r="M1462" s="38">
        <f>SUM(INDEX(ch_table[AAT],1):ch_table[[#This Row],[AAT]])</f>
        <v>2.3340277777777763</v>
      </c>
    </row>
    <row r="1463" spans="1:13" x14ac:dyDescent="0.25">
      <c r="A1463" s="2">
        <v>116</v>
      </c>
      <c r="B1463" s="44">
        <v>44599</v>
      </c>
      <c r="C1463" s="3">
        <v>0.89583333333333337</v>
      </c>
      <c r="D1463" s="7" t="s">
        <v>23</v>
      </c>
      <c r="G1463" s="3" t="str" cm="1">
        <f t="array" ref="G1463">IF(MIN(ROW(ch_table[[Day]:[AAT session total (cum.)]]))+ROWS(ch_table[[Day]:[AAT session total (cum.)]])-1=ROW(),"",IF(ch_table[[#This Row],[Subject 1]]="House rose","", IF(INDEX(ch_table[[#All],[Time]],ROW()+1)="","",(IF(INDEX(ch_table[[#All],[Time]],ROW()+1)&lt;ch_table[[#This Row],[Time]],INDEX(ch_table[[#All],[Time]],ROW()+1)+1,INDEX(ch_table[[#All],[Time]],ROW()+1))-ch_table[[#This Row],[Time]]))))</f>
        <v/>
      </c>
      <c r="H1463" s="3">
        <f>IF(ch_table[[#This Row],[Subject 1]]&lt;&gt;"House rose", "",SUMIF(ch_table[Day], ch_table[[#This Row],[Day]], ch_table[Duration]))</f>
        <v>0.29166666666666674</v>
      </c>
      <c r="I1463" s="40">
        <f>SUM(INDEX(ch_table[Duration],1):ch_table[[#This Row],[Duration]])</f>
        <v>37.168750000000038</v>
      </c>
      <c r="J1463" s="3" cm="1">
        <f t="array" ref="J14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463" s="3" t="str" cm="1">
        <f t="array" ref="K14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3" s="3">
        <f>IF(ch_table[[#This Row],[Subject 1]]&lt;&gt;"House rose", "",SUMIF(ch_table[Day], ch_table[[#This Row],[Day]], ch_table[AAT]))</f>
        <v>0</v>
      </c>
      <c r="M1463" s="38">
        <f>SUM(INDEX(ch_table[AAT],1):ch_table[[#This Row],[AAT]])</f>
        <v>2.3340277777777763</v>
      </c>
    </row>
    <row r="1464" spans="1:13" x14ac:dyDescent="0.25">
      <c r="A1464" s="2">
        <v>117</v>
      </c>
      <c r="B1464" s="44">
        <v>44600</v>
      </c>
      <c r="C1464" s="3">
        <v>0.47916666666666669</v>
      </c>
      <c r="D1464" s="7" t="s">
        <v>24</v>
      </c>
      <c r="G1464" s="3" cm="1">
        <f t="array" ref="G146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464" s="3" t="str">
        <f>IF(ch_table[[#This Row],[Subject 1]]&lt;&gt;"House rose", "",SUMIF(ch_table[Day], ch_table[[#This Row],[Day]], ch_table[Duration]))</f>
        <v/>
      </c>
      <c r="I1464" s="40">
        <f>SUM(INDEX(ch_table[Duration],1):ch_table[[#This Row],[Duration]])</f>
        <v>37.171527777777818</v>
      </c>
      <c r="J1464" s="3" cm="1">
        <f t="array" ref="J14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4" s="3" t="str" cm="1">
        <f t="array" ref="K14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4" s="3" t="str">
        <f>IF(ch_table[[#This Row],[Subject 1]]&lt;&gt;"House rose", "",SUMIF(ch_table[Day], ch_table[[#This Row],[Day]], ch_table[AAT]))</f>
        <v/>
      </c>
      <c r="M1464" s="38">
        <f>SUM(INDEX(ch_table[AAT],1):ch_table[[#This Row],[AAT]])</f>
        <v>2.3340277777777763</v>
      </c>
    </row>
    <row r="1465" spans="1:13" ht="30" x14ac:dyDescent="0.25">
      <c r="A1465" s="2">
        <v>117</v>
      </c>
      <c r="B1465" s="44">
        <v>44600</v>
      </c>
      <c r="C1465" s="3">
        <v>0.48194444444444445</v>
      </c>
      <c r="D1465" s="7" t="s">
        <v>17</v>
      </c>
      <c r="E1465" s="8" t="s">
        <v>871</v>
      </c>
      <c r="F1465" s="8" t="s">
        <v>15</v>
      </c>
      <c r="G1465" s="3" cm="1">
        <f t="array" ref="G146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65" s="3" t="str">
        <f>IF(ch_table[[#This Row],[Subject 1]]&lt;&gt;"House rose", "",SUMIF(ch_table[Day], ch_table[[#This Row],[Day]], ch_table[Duration]))</f>
        <v/>
      </c>
      <c r="I1465" s="40">
        <f>SUM(INDEX(ch_table[Duration],1):ch_table[[#This Row],[Duration]])</f>
        <v>37.17222222222226</v>
      </c>
      <c r="J1465" s="3" cm="1">
        <f t="array" ref="J14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5" s="3" t="str" cm="1">
        <f t="array" ref="K14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5" s="3" t="str">
        <f>IF(ch_table[[#This Row],[Subject 1]]&lt;&gt;"House rose", "",SUMIF(ch_table[Day], ch_table[[#This Row],[Day]], ch_table[AAT]))</f>
        <v/>
      </c>
      <c r="M1465" s="38">
        <f>SUM(INDEX(ch_table[AAT],1):ch_table[[#This Row],[AAT]])</f>
        <v>2.3340277777777763</v>
      </c>
    </row>
    <row r="1466" spans="1:13" x14ac:dyDescent="0.25">
      <c r="A1466" s="2">
        <v>117</v>
      </c>
      <c r="B1466" s="44">
        <v>44600</v>
      </c>
      <c r="C1466" s="3">
        <v>0.4826388888888889</v>
      </c>
      <c r="D1466" s="7" t="s">
        <v>44</v>
      </c>
      <c r="E1466" s="8" t="s">
        <v>52</v>
      </c>
      <c r="G1466" s="3" cm="1">
        <f t="array" ref="G1466">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466" s="3" t="str">
        <f>IF(ch_table[[#This Row],[Subject 1]]&lt;&gt;"House rose", "",SUMIF(ch_table[Day], ch_table[[#This Row],[Day]], ch_table[Duration]))</f>
        <v/>
      </c>
      <c r="I1466" s="40">
        <f>SUM(INDEX(ch_table[Duration],1):ch_table[[#This Row],[Duration]])</f>
        <v>37.201388888888928</v>
      </c>
      <c r="J1466" s="3" cm="1">
        <f t="array" ref="J14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6" s="3" t="str" cm="1">
        <f t="array" ref="K14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6" s="3" t="str">
        <f>IF(ch_table[[#This Row],[Subject 1]]&lt;&gt;"House rose", "",SUMIF(ch_table[Day], ch_table[[#This Row],[Day]], ch_table[AAT]))</f>
        <v/>
      </c>
      <c r="M1466" s="38">
        <f>SUM(INDEX(ch_table[AAT],1):ch_table[[#This Row],[AAT]])</f>
        <v>2.3340277777777763</v>
      </c>
    </row>
    <row r="1467" spans="1:13" x14ac:dyDescent="0.25">
      <c r="A1467" s="2">
        <v>117</v>
      </c>
      <c r="B1467" s="44">
        <v>44600</v>
      </c>
      <c r="C1467" s="3">
        <v>0.51180555555555551</v>
      </c>
      <c r="D1467" s="7" t="s">
        <v>53</v>
      </c>
      <c r="E1467" s="8" t="s">
        <v>52</v>
      </c>
      <c r="G1467" s="3" cm="1">
        <f t="array" ref="G1467">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467" s="3" t="str">
        <f>IF(ch_table[[#This Row],[Subject 1]]&lt;&gt;"House rose", "",SUMIF(ch_table[Day], ch_table[[#This Row],[Day]], ch_table[Duration]))</f>
        <v/>
      </c>
      <c r="I1467" s="40">
        <f>SUM(INDEX(ch_table[Duration],1):ch_table[[#This Row],[Duration]])</f>
        <v>37.213194444444483</v>
      </c>
      <c r="J1467" s="3" cm="1">
        <f t="array" ref="J14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7" s="3" t="str" cm="1">
        <f t="array" ref="K14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7" s="3" t="str">
        <f>IF(ch_table[[#This Row],[Subject 1]]&lt;&gt;"House rose", "",SUMIF(ch_table[Day], ch_table[[#This Row],[Day]], ch_table[AAT]))</f>
        <v/>
      </c>
      <c r="M1467" s="38">
        <f>SUM(INDEX(ch_table[AAT],1):ch_table[[#This Row],[AAT]])</f>
        <v>2.3340277777777763</v>
      </c>
    </row>
    <row r="1468" spans="1:13" ht="30" x14ac:dyDescent="0.25">
      <c r="A1468" s="2">
        <v>117</v>
      </c>
      <c r="B1468" s="44">
        <v>44600</v>
      </c>
      <c r="C1468" s="3">
        <v>0.52361111111111114</v>
      </c>
      <c r="D1468" s="7" t="s">
        <v>29</v>
      </c>
      <c r="E1468" s="8" t="s">
        <v>872</v>
      </c>
      <c r="G1468" s="3" cm="1">
        <f t="array" ref="G1468">IF(MIN(ROW(ch_table[[Day]:[AAT session total (cum.)]]))+ROWS(ch_table[[Day]:[AAT session total (cum.)]])-1=ROW(),"",IF(ch_table[[#This Row],[Subject 1]]="House rose","", IF(INDEX(ch_table[[#All],[Time]],ROW()+1)="","",(IF(INDEX(ch_table[[#All],[Time]],ROW()+1)&lt;ch_table[[#This Row],[Time]],INDEX(ch_table[[#All],[Time]],ROW()+1)+1,INDEX(ch_table[[#All],[Time]],ROW()+1))-ch_table[[#This Row],[Time]]))))</f>
        <v>3.125E-2</v>
      </c>
      <c r="H1468" s="3" t="str">
        <f>IF(ch_table[[#This Row],[Subject 1]]&lt;&gt;"House rose", "",SUMIF(ch_table[Day], ch_table[[#This Row],[Day]], ch_table[Duration]))</f>
        <v/>
      </c>
      <c r="I1468" s="40">
        <f>SUM(INDEX(ch_table[Duration],1):ch_table[[#This Row],[Duration]])</f>
        <v>37.244444444444483</v>
      </c>
      <c r="J1468" s="3" cm="1">
        <f t="array" ref="J14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8" s="3" t="str" cm="1">
        <f t="array" ref="K14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8" s="3" t="str">
        <f>IF(ch_table[[#This Row],[Subject 1]]&lt;&gt;"House rose", "",SUMIF(ch_table[Day], ch_table[[#This Row],[Day]], ch_table[AAT]))</f>
        <v/>
      </c>
      <c r="M1468" s="38">
        <f>SUM(INDEX(ch_table[AAT],1):ch_table[[#This Row],[AAT]])</f>
        <v>2.3340277777777763</v>
      </c>
    </row>
    <row r="1469" spans="1:13" ht="45" x14ac:dyDescent="0.25">
      <c r="A1469" s="2">
        <v>117</v>
      </c>
      <c r="B1469" s="44">
        <v>44600</v>
      </c>
      <c r="C1469" s="3">
        <v>0.55486111111111114</v>
      </c>
      <c r="D1469" s="7" t="s">
        <v>92</v>
      </c>
      <c r="E1469" s="8" t="s">
        <v>873</v>
      </c>
      <c r="G1469" s="3" cm="1">
        <f t="array" ref="G1469">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469" s="3" t="str">
        <f>IF(ch_table[[#This Row],[Subject 1]]&lt;&gt;"House rose", "",SUMIF(ch_table[Day], ch_table[[#This Row],[Day]], ch_table[Duration]))</f>
        <v/>
      </c>
      <c r="I1469" s="40">
        <f>SUM(INDEX(ch_table[Duration],1):ch_table[[#This Row],[Duration]])</f>
        <v>37.248611111111153</v>
      </c>
      <c r="J1469" s="3" cm="1">
        <f t="array" ref="J14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69" s="3" t="str" cm="1">
        <f t="array" ref="K14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69" s="3" t="str">
        <f>IF(ch_table[[#This Row],[Subject 1]]&lt;&gt;"House rose", "",SUMIF(ch_table[Day], ch_table[[#This Row],[Day]], ch_table[AAT]))</f>
        <v/>
      </c>
      <c r="M1469" s="38">
        <f>SUM(INDEX(ch_table[AAT],1):ch_table[[#This Row],[AAT]])</f>
        <v>2.3340277777777763</v>
      </c>
    </row>
    <row r="1470" spans="1:13" ht="30" x14ac:dyDescent="0.25">
      <c r="A1470" s="2">
        <v>117</v>
      </c>
      <c r="B1470" s="44">
        <v>44600</v>
      </c>
      <c r="C1470" s="3">
        <v>0.55902777777777779</v>
      </c>
      <c r="D1470" s="7" t="s">
        <v>230</v>
      </c>
      <c r="E1470" s="8" t="s">
        <v>874</v>
      </c>
      <c r="G1470" s="3" cm="1">
        <f t="array" ref="G1470">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470" s="3" t="str">
        <f>IF(ch_table[[#This Row],[Subject 1]]&lt;&gt;"House rose", "",SUMIF(ch_table[Day], ch_table[[#This Row],[Day]], ch_table[Duration]))</f>
        <v/>
      </c>
      <c r="I1470" s="40">
        <f>SUM(INDEX(ch_table[Duration],1):ch_table[[#This Row],[Duration]])</f>
        <v>37.256250000000044</v>
      </c>
      <c r="J1470" s="3" cm="1">
        <f t="array" ref="J14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0" s="3" t="str" cm="1">
        <f t="array" ref="K14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0" s="3" t="str">
        <f>IF(ch_table[[#This Row],[Subject 1]]&lt;&gt;"House rose", "",SUMIF(ch_table[Day], ch_table[[#This Row],[Day]], ch_table[AAT]))</f>
        <v/>
      </c>
      <c r="M1470" s="38">
        <f>SUM(INDEX(ch_table[AAT],1):ch_table[[#This Row],[AAT]])</f>
        <v>2.3340277777777763</v>
      </c>
    </row>
    <row r="1471" spans="1:13" x14ac:dyDescent="0.25">
      <c r="A1471" s="2">
        <v>117</v>
      </c>
      <c r="B1471" s="44">
        <v>44600</v>
      </c>
      <c r="C1471" s="3">
        <v>0.56666666666666665</v>
      </c>
      <c r="D1471" s="7" t="s">
        <v>423</v>
      </c>
      <c r="E1471" s="8" t="s">
        <v>875</v>
      </c>
      <c r="G1471" s="3" cm="1">
        <f t="array" ref="G1471">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471" s="3" t="str">
        <f>IF(ch_table[[#This Row],[Subject 1]]&lt;&gt;"House rose", "",SUMIF(ch_table[Day], ch_table[[#This Row],[Day]], ch_table[Duration]))</f>
        <v/>
      </c>
      <c r="I1471" s="40">
        <f>SUM(INDEX(ch_table[Duration],1):ch_table[[#This Row],[Duration]])</f>
        <v>37.290277777777824</v>
      </c>
      <c r="J1471" s="3" cm="1">
        <f t="array" ref="J14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1" s="3" t="str" cm="1">
        <f t="array" ref="K14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1" s="3" t="str">
        <f>IF(ch_table[[#This Row],[Subject 1]]&lt;&gt;"House rose", "",SUMIF(ch_table[Day], ch_table[[#This Row],[Day]], ch_table[AAT]))</f>
        <v/>
      </c>
      <c r="M1471" s="38">
        <f>SUM(INDEX(ch_table[AAT],1):ch_table[[#This Row],[AAT]])</f>
        <v>2.3340277777777763</v>
      </c>
    </row>
    <row r="1472" spans="1:13" x14ac:dyDescent="0.25">
      <c r="A1472" s="2">
        <v>117</v>
      </c>
      <c r="B1472" s="44">
        <v>44600</v>
      </c>
      <c r="C1472" s="3">
        <v>0.60069444444444442</v>
      </c>
      <c r="D1472" s="7" t="s">
        <v>133</v>
      </c>
      <c r="E1472" s="8" t="s">
        <v>234</v>
      </c>
      <c r="F1472" s="8" t="s">
        <v>15</v>
      </c>
      <c r="G1472" s="3" cm="1">
        <f t="array" ref="G1472">IF(MIN(ROW(ch_table[[Day]:[AAT session total (cum.)]]))+ROWS(ch_table[[Day]:[AAT session total (cum.)]])-1=ROW(),"",IF(ch_table[[#This Row],[Subject 1]]="House rose","", IF(INDEX(ch_table[[#All],[Time]],ROW()+1)="","",(IF(INDEX(ch_table[[#All],[Time]],ROW()+1)&lt;ch_table[[#This Row],[Time]],INDEX(ch_table[[#All],[Time]],ROW()+1)+1,INDEX(ch_table[[#All],[Time]],ROW()+1))-ch_table[[#This Row],[Time]]))))</f>
        <v>0</v>
      </c>
      <c r="H1472" s="3" t="str">
        <f>IF(ch_table[[#This Row],[Subject 1]]&lt;&gt;"House rose", "",SUMIF(ch_table[Day], ch_table[[#This Row],[Day]], ch_table[Duration]))</f>
        <v/>
      </c>
      <c r="I1472" s="40">
        <f>SUM(INDEX(ch_table[Duration],1):ch_table[[#This Row],[Duration]])</f>
        <v>37.290277777777824</v>
      </c>
      <c r="J1472" s="3" cm="1">
        <f t="array" ref="J14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2" s="3" t="str" cm="1">
        <f t="array" ref="K14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2" s="3" t="str">
        <f>IF(ch_table[[#This Row],[Subject 1]]&lt;&gt;"House rose", "",SUMIF(ch_table[Day], ch_table[[#This Row],[Day]], ch_table[AAT]))</f>
        <v/>
      </c>
      <c r="M1472" s="38">
        <f>SUM(INDEX(ch_table[AAT],1):ch_table[[#This Row],[AAT]])</f>
        <v>2.3340277777777763</v>
      </c>
    </row>
    <row r="1473" spans="1:13" ht="30" x14ac:dyDescent="0.25">
      <c r="A1473" s="2">
        <v>117</v>
      </c>
      <c r="B1473" s="44">
        <v>44600</v>
      </c>
      <c r="C1473" s="3">
        <v>0.60069444444444442</v>
      </c>
      <c r="D1473" s="7" t="s">
        <v>423</v>
      </c>
      <c r="E1473" s="8" t="s">
        <v>876</v>
      </c>
      <c r="G1473" s="3" cm="1">
        <f t="array" ref="G1473">IF(MIN(ROW(ch_table[[Day]:[AAT session total (cum.)]]))+ROWS(ch_table[[Day]:[AAT session total (cum.)]])-1=ROW(),"",IF(ch_table[[#This Row],[Subject 1]]="House rose","", IF(INDEX(ch_table[[#All],[Time]],ROW()+1)="","",(IF(INDEX(ch_table[[#All],[Time]],ROW()+1)&lt;ch_table[[#This Row],[Time]],INDEX(ch_table[[#All],[Time]],ROW()+1)+1,INDEX(ch_table[[#All],[Time]],ROW()+1))-ch_table[[#This Row],[Time]]))))</f>
        <v>8.680555555555558E-2</v>
      </c>
      <c r="H1473" s="3" t="str">
        <f>IF(ch_table[[#This Row],[Subject 1]]&lt;&gt;"House rose", "",SUMIF(ch_table[Day], ch_table[[#This Row],[Day]], ch_table[Duration]))</f>
        <v/>
      </c>
      <c r="I1473" s="40">
        <f>SUM(INDEX(ch_table[Duration],1):ch_table[[#This Row],[Duration]])</f>
        <v>37.377083333333381</v>
      </c>
      <c r="J1473" s="3" cm="1">
        <f t="array" ref="J14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3" s="3" t="str" cm="1">
        <f t="array" ref="K14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3" s="3" t="str">
        <f>IF(ch_table[[#This Row],[Subject 1]]&lt;&gt;"House rose", "",SUMIF(ch_table[Day], ch_table[[#This Row],[Day]], ch_table[AAT]))</f>
        <v/>
      </c>
      <c r="M1473" s="38">
        <f>SUM(INDEX(ch_table[AAT],1):ch_table[[#This Row],[AAT]])</f>
        <v>2.3340277777777763</v>
      </c>
    </row>
    <row r="1474" spans="1:13" x14ac:dyDescent="0.25">
      <c r="A1474" s="2">
        <v>117</v>
      </c>
      <c r="B1474" s="44">
        <v>44600</v>
      </c>
      <c r="C1474" s="3">
        <v>0.6875</v>
      </c>
      <c r="D1474" s="7" t="s">
        <v>423</v>
      </c>
      <c r="E1474" s="8" t="s">
        <v>877</v>
      </c>
      <c r="G1474" s="3" cm="1">
        <f t="array" ref="G1474">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474" s="3" t="str">
        <f>IF(ch_table[[#This Row],[Subject 1]]&lt;&gt;"House rose", "",SUMIF(ch_table[Day], ch_table[[#This Row],[Day]], ch_table[Duration]))</f>
        <v/>
      </c>
      <c r="I1474" s="40">
        <f>SUM(INDEX(ch_table[Duration],1):ch_table[[#This Row],[Duration]])</f>
        <v>37.393055555555605</v>
      </c>
      <c r="J1474" s="3" cm="1">
        <f t="array" ref="J14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4" s="3" t="str" cm="1">
        <f t="array" ref="K14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4" s="3" t="str">
        <f>IF(ch_table[[#This Row],[Subject 1]]&lt;&gt;"House rose", "",SUMIF(ch_table[Day], ch_table[[#This Row],[Day]], ch_table[AAT]))</f>
        <v/>
      </c>
      <c r="M1474" s="38">
        <f>SUM(INDEX(ch_table[AAT],1):ch_table[[#This Row],[AAT]])</f>
        <v>2.3340277777777763</v>
      </c>
    </row>
    <row r="1475" spans="1:13" x14ac:dyDescent="0.25">
      <c r="A1475" s="2">
        <v>117</v>
      </c>
      <c r="B1475" s="44">
        <v>44600</v>
      </c>
      <c r="C1475" s="3">
        <v>0.70347222222222217</v>
      </c>
      <c r="D1475" s="7" t="s">
        <v>133</v>
      </c>
      <c r="E1475" s="8" t="s">
        <v>136</v>
      </c>
      <c r="F1475" s="8" t="s">
        <v>15</v>
      </c>
      <c r="G1475" s="3" cm="1">
        <f t="array" ref="G147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75" s="3" t="str">
        <f>IF(ch_table[[#This Row],[Subject 1]]&lt;&gt;"House rose", "",SUMIF(ch_table[Day], ch_table[[#This Row],[Day]], ch_table[Duration]))</f>
        <v/>
      </c>
      <c r="I1475" s="40">
        <f>SUM(INDEX(ch_table[Duration],1):ch_table[[#This Row],[Duration]])</f>
        <v>37.393750000000047</v>
      </c>
      <c r="J1475" s="3" cm="1">
        <f t="array" ref="J14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5" s="3" t="str" cm="1">
        <f t="array" ref="K14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5" s="3" t="str">
        <f>IF(ch_table[[#This Row],[Subject 1]]&lt;&gt;"House rose", "",SUMIF(ch_table[Day], ch_table[[#This Row],[Day]], ch_table[AAT]))</f>
        <v/>
      </c>
      <c r="M1475" s="38">
        <f>SUM(INDEX(ch_table[AAT],1):ch_table[[#This Row],[AAT]])</f>
        <v>2.3340277777777763</v>
      </c>
    </row>
    <row r="1476" spans="1:13" x14ac:dyDescent="0.25">
      <c r="A1476" s="2">
        <v>117</v>
      </c>
      <c r="B1476" s="44">
        <v>44600</v>
      </c>
      <c r="C1476" s="3">
        <v>0.70416666666666661</v>
      </c>
      <c r="D1476" s="7" t="s">
        <v>423</v>
      </c>
      <c r="E1476" s="8" t="s">
        <v>878</v>
      </c>
      <c r="G1476" s="3" cm="1">
        <f t="array" ref="G1476">IF(MIN(ROW(ch_table[[Day]:[AAT session total (cum.)]]))+ROWS(ch_table[[Day]:[AAT session total (cum.)]])-1=ROW(),"",IF(ch_table[[#This Row],[Subject 1]]="House rose","", IF(INDEX(ch_table[[#All],[Time]],ROW()+1)="","",(IF(INDEX(ch_table[[#All],[Time]],ROW()+1)&lt;ch_table[[#This Row],[Time]],INDEX(ch_table[[#All],[Time]],ROW()+1)+1,INDEX(ch_table[[#All],[Time]],ROW()+1))-ch_table[[#This Row],[Time]]))))</f>
        <v>8.8888888888889017E-2</v>
      </c>
      <c r="H1476" s="3" t="str">
        <f>IF(ch_table[[#This Row],[Subject 1]]&lt;&gt;"House rose", "",SUMIF(ch_table[Day], ch_table[[#This Row],[Day]], ch_table[Duration]))</f>
        <v/>
      </c>
      <c r="I1476" s="40">
        <f>SUM(INDEX(ch_table[Duration],1):ch_table[[#This Row],[Duration]])</f>
        <v>37.482638888888935</v>
      </c>
      <c r="J1476" s="3" cm="1">
        <f t="array" ref="J14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6" s="3" cm="1">
        <f t="array" ref="K14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476" s="3" t="str">
        <f>IF(ch_table[[#This Row],[Subject 1]]&lt;&gt;"House rose", "",SUMIF(ch_table[Day], ch_table[[#This Row],[Day]], ch_table[AAT]))</f>
        <v/>
      </c>
      <c r="M1476" s="38">
        <f>SUM(INDEX(ch_table[AAT],1):ch_table[[#This Row],[AAT]])</f>
        <v>2.3354166666666654</v>
      </c>
    </row>
    <row r="1477" spans="1:13" ht="30" x14ac:dyDescent="0.25">
      <c r="A1477" s="2">
        <v>117</v>
      </c>
      <c r="B1477" s="44">
        <v>44600</v>
      </c>
      <c r="C1477" s="3">
        <v>0.79305555555555562</v>
      </c>
      <c r="D1477" s="7" t="s">
        <v>21</v>
      </c>
      <c r="E1477" s="8" t="s">
        <v>879</v>
      </c>
      <c r="G1477" s="3" cm="1">
        <f t="array" ref="G1477">IF(MIN(ROW(ch_table[[Day]:[AAT session total (cum.)]]))+ROWS(ch_table[[Day]:[AAT session total (cum.)]])-1=ROW(),"",IF(ch_table[[#This Row],[Subject 1]]="House rose","", IF(INDEX(ch_table[[#All],[Time]],ROW()+1)="","",(IF(INDEX(ch_table[[#All],[Time]],ROW()+1)&lt;ch_table[[#This Row],[Time]],INDEX(ch_table[[#All],[Time]],ROW()+1)+1,INDEX(ch_table[[#All],[Time]],ROW()+1))-ch_table[[#This Row],[Time]]))))</f>
        <v>1.5277777777777612E-2</v>
      </c>
      <c r="H1477" s="3" t="str">
        <f>IF(ch_table[[#This Row],[Subject 1]]&lt;&gt;"House rose", "",SUMIF(ch_table[Day], ch_table[[#This Row],[Day]], ch_table[Duration]))</f>
        <v/>
      </c>
      <c r="I1477" s="40">
        <f>SUM(INDEX(ch_table[Duration],1):ch_table[[#This Row],[Duration]])</f>
        <v>37.497916666666711</v>
      </c>
      <c r="J1477" s="3" cm="1">
        <f t="array" ref="J14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7" s="3" cm="1">
        <f t="array" ref="K14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1.5277777777777612E-2</v>
      </c>
      <c r="L1477" s="3" t="str">
        <f>IF(ch_table[[#This Row],[Subject 1]]&lt;&gt;"House rose", "",SUMIF(ch_table[Day], ch_table[[#This Row],[Day]], ch_table[AAT]))</f>
        <v/>
      </c>
      <c r="M1477" s="38">
        <f>SUM(INDEX(ch_table[AAT],1):ch_table[[#This Row],[AAT]])</f>
        <v>2.3506944444444429</v>
      </c>
    </row>
    <row r="1478" spans="1:13" x14ac:dyDescent="0.25">
      <c r="A1478" s="2">
        <v>117</v>
      </c>
      <c r="B1478" s="44">
        <v>44600</v>
      </c>
      <c r="C1478" s="3">
        <v>0.80833333333333324</v>
      </c>
      <c r="D1478" s="7" t="s">
        <v>23</v>
      </c>
      <c r="G1478" s="3" t="str" cm="1">
        <f t="array" ref="G1478">IF(MIN(ROW(ch_table[[Day]:[AAT session total (cum.)]]))+ROWS(ch_table[[Day]:[AAT session total (cum.)]])-1=ROW(),"",IF(ch_table[[#This Row],[Subject 1]]="House rose","", IF(INDEX(ch_table[[#All],[Time]],ROW()+1)="","",(IF(INDEX(ch_table[[#All],[Time]],ROW()+1)&lt;ch_table[[#This Row],[Time]],INDEX(ch_table[[#All],[Time]],ROW()+1)+1,INDEX(ch_table[[#All],[Time]],ROW()+1))-ch_table[[#This Row],[Time]]))))</f>
        <v/>
      </c>
      <c r="H1478" s="3">
        <f>IF(ch_table[[#This Row],[Subject 1]]&lt;&gt;"House rose", "",SUMIF(ch_table[Day], ch_table[[#This Row],[Day]], ch_table[Duration]))</f>
        <v>0.32916666666666655</v>
      </c>
      <c r="I1478" s="40">
        <f>SUM(INDEX(ch_table[Duration],1):ch_table[[#This Row],[Duration]])</f>
        <v>37.497916666666711</v>
      </c>
      <c r="J1478" s="3" cm="1">
        <f t="array" ref="J14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8" s="3" t="str" cm="1">
        <f t="array" ref="K14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8" s="3">
        <f>IF(ch_table[[#This Row],[Subject 1]]&lt;&gt;"House rose", "",SUMIF(ch_table[Day], ch_table[[#This Row],[Day]], ch_table[AAT]))</f>
        <v>1.6666666666666607E-2</v>
      </c>
      <c r="M1478" s="38">
        <f>SUM(INDEX(ch_table[AAT],1):ch_table[[#This Row],[AAT]])</f>
        <v>2.3506944444444429</v>
      </c>
    </row>
    <row r="1479" spans="1:13" x14ac:dyDescent="0.25">
      <c r="A1479" s="2">
        <v>118</v>
      </c>
      <c r="B1479" s="44">
        <v>44601</v>
      </c>
      <c r="C1479" s="3">
        <v>0.47916666666666669</v>
      </c>
      <c r="D1479" s="7" t="s">
        <v>24</v>
      </c>
      <c r="G1479" s="3" cm="1">
        <f t="array" ref="G1479">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479" s="3" t="str">
        <f>IF(ch_table[[#This Row],[Subject 1]]&lt;&gt;"House rose", "",SUMIF(ch_table[Day], ch_table[[#This Row],[Day]], ch_table[Duration]))</f>
        <v/>
      </c>
      <c r="I1479" s="40">
        <f>SUM(INDEX(ch_table[Duration],1):ch_table[[#This Row],[Duration]])</f>
        <v>37.500000000000043</v>
      </c>
      <c r="J1479" s="3" cm="1">
        <f t="array" ref="J14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79" s="3" t="str" cm="1">
        <f t="array" ref="K14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79" s="3" t="str">
        <f>IF(ch_table[[#This Row],[Subject 1]]&lt;&gt;"House rose", "",SUMIF(ch_table[Day], ch_table[[#This Row],[Day]], ch_table[AAT]))</f>
        <v/>
      </c>
      <c r="M1479" s="38">
        <f>SUM(INDEX(ch_table[AAT],1):ch_table[[#This Row],[AAT]])</f>
        <v>2.3506944444444429</v>
      </c>
    </row>
    <row r="1480" spans="1:13" x14ac:dyDescent="0.25">
      <c r="A1480" s="2">
        <v>118</v>
      </c>
      <c r="B1480" s="44">
        <v>44601</v>
      </c>
      <c r="C1480" s="3">
        <v>0.48125000000000001</v>
      </c>
      <c r="D1480" s="7" t="s">
        <v>44</v>
      </c>
      <c r="E1480" s="8" t="s">
        <v>239</v>
      </c>
      <c r="G1480" s="3" cm="1">
        <f t="array" ref="G1480">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480" s="3" t="str">
        <f>IF(ch_table[[#This Row],[Subject 1]]&lt;&gt;"House rose", "",SUMIF(ch_table[Day], ch_table[[#This Row],[Day]], ch_table[Duration]))</f>
        <v/>
      </c>
      <c r="I1480" s="40">
        <f>SUM(INDEX(ch_table[Duration],1):ch_table[[#This Row],[Duration]])</f>
        <v>37.51875000000004</v>
      </c>
      <c r="J1480" s="3" cm="1">
        <f t="array" ref="J14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0" s="3" t="str" cm="1">
        <f t="array" ref="K14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0" s="3" t="str">
        <f>IF(ch_table[[#This Row],[Subject 1]]&lt;&gt;"House rose", "",SUMIF(ch_table[Day], ch_table[[#This Row],[Day]], ch_table[AAT]))</f>
        <v/>
      </c>
      <c r="M1480" s="38">
        <f>SUM(INDEX(ch_table[AAT],1):ch_table[[#This Row],[AAT]])</f>
        <v>2.3506944444444429</v>
      </c>
    </row>
    <row r="1481" spans="1:13" x14ac:dyDescent="0.25">
      <c r="A1481" s="2">
        <v>118</v>
      </c>
      <c r="B1481" s="44">
        <v>44601</v>
      </c>
      <c r="C1481" s="3">
        <v>0.5</v>
      </c>
      <c r="D1481" s="7" t="s">
        <v>44</v>
      </c>
      <c r="E1481" s="8" t="s">
        <v>448</v>
      </c>
      <c r="G1481" s="3" cm="1">
        <f t="array" ref="G1481">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481" s="3" t="str">
        <f>IF(ch_table[[#This Row],[Subject 1]]&lt;&gt;"House rose", "",SUMIF(ch_table[Day], ch_table[[#This Row],[Day]], ch_table[Duration]))</f>
        <v/>
      </c>
      <c r="I1481" s="40">
        <f>SUM(INDEX(ch_table[Duration],1):ch_table[[#This Row],[Duration]])</f>
        <v>37.543055555555597</v>
      </c>
      <c r="J1481" s="3" cm="1">
        <f t="array" ref="J14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1" s="3" t="str" cm="1">
        <f t="array" ref="K14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1" s="3" t="str">
        <f>IF(ch_table[[#This Row],[Subject 1]]&lt;&gt;"House rose", "",SUMIF(ch_table[Day], ch_table[[#This Row],[Day]], ch_table[AAT]))</f>
        <v/>
      </c>
      <c r="M1481" s="38">
        <f>SUM(INDEX(ch_table[AAT],1):ch_table[[#This Row],[AAT]])</f>
        <v>2.3506944444444429</v>
      </c>
    </row>
    <row r="1482" spans="1:13" ht="60" x14ac:dyDescent="0.25">
      <c r="A1482" s="2">
        <v>118</v>
      </c>
      <c r="B1482" s="44">
        <v>44601</v>
      </c>
      <c r="C1482" s="3">
        <v>0.52430555555555558</v>
      </c>
      <c r="D1482" s="7" t="s">
        <v>27</v>
      </c>
      <c r="E1482" s="8" t="s">
        <v>880</v>
      </c>
      <c r="G1482" s="3" cm="1">
        <f t="array" ref="G1482">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482" s="3" t="str">
        <f>IF(ch_table[[#This Row],[Subject 1]]&lt;&gt;"House rose", "",SUMIF(ch_table[Day], ch_table[[#This Row],[Day]], ch_table[Duration]))</f>
        <v/>
      </c>
      <c r="I1482" s="40">
        <f>SUM(INDEX(ch_table[Duration],1):ch_table[[#This Row],[Duration]])</f>
        <v>37.575000000000038</v>
      </c>
      <c r="J1482" s="3" cm="1">
        <f t="array" ref="J14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2" s="3" t="str" cm="1">
        <f t="array" ref="K14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2" s="3" t="str">
        <f>IF(ch_table[[#This Row],[Subject 1]]&lt;&gt;"House rose", "",SUMIF(ch_table[Day], ch_table[[#This Row],[Day]], ch_table[AAT]))</f>
        <v/>
      </c>
      <c r="M1482" s="38">
        <f>SUM(INDEX(ch_table[AAT],1):ch_table[[#This Row],[AAT]])</f>
        <v>2.3506944444444429</v>
      </c>
    </row>
    <row r="1483" spans="1:13" ht="45" x14ac:dyDescent="0.25">
      <c r="A1483" s="2">
        <v>118</v>
      </c>
      <c r="B1483" s="44">
        <v>44601</v>
      </c>
      <c r="C1483" s="3">
        <v>0.55625000000000002</v>
      </c>
      <c r="D1483" s="7" t="s">
        <v>27</v>
      </c>
      <c r="E1483" s="8" t="s">
        <v>881</v>
      </c>
      <c r="G1483" s="3" cm="1">
        <f t="array" ref="G1483">IF(MIN(ROW(ch_table[[Day]:[AAT session total (cum.)]]))+ROWS(ch_table[[Day]:[AAT session total (cum.)]])-1=ROW(),"",IF(ch_table[[#This Row],[Subject 1]]="House rose","", IF(INDEX(ch_table[[#All],[Time]],ROW()+1)="","",(IF(INDEX(ch_table[[#All],[Time]],ROW()+1)&lt;ch_table[[#This Row],[Time]],INDEX(ch_table[[#All],[Time]],ROW()+1)+1,INDEX(ch_table[[#All],[Time]],ROW()+1))-ch_table[[#This Row],[Time]]))))</f>
        <v>2.1527777777777812E-2</v>
      </c>
      <c r="H1483" s="3" t="str">
        <f>IF(ch_table[[#This Row],[Subject 1]]&lt;&gt;"House rose", "",SUMIF(ch_table[Day], ch_table[[#This Row],[Day]], ch_table[Duration]))</f>
        <v/>
      </c>
      <c r="I1483" s="40">
        <f>SUM(INDEX(ch_table[Duration],1):ch_table[[#This Row],[Duration]])</f>
        <v>37.596527777777816</v>
      </c>
      <c r="J1483" s="3" cm="1">
        <f t="array" ref="J14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3" s="3" t="str" cm="1">
        <f t="array" ref="K14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3" s="3" t="str">
        <f>IF(ch_table[[#This Row],[Subject 1]]&lt;&gt;"House rose", "",SUMIF(ch_table[Day], ch_table[[#This Row],[Day]], ch_table[AAT]))</f>
        <v/>
      </c>
      <c r="M1483" s="38">
        <f>SUM(INDEX(ch_table[AAT],1):ch_table[[#This Row],[AAT]])</f>
        <v>2.3506944444444429</v>
      </c>
    </row>
    <row r="1484" spans="1:13" ht="45" x14ac:dyDescent="0.25">
      <c r="A1484" s="2">
        <v>118</v>
      </c>
      <c r="B1484" s="44">
        <v>44601</v>
      </c>
      <c r="C1484" s="3">
        <v>0.57777777777777783</v>
      </c>
      <c r="D1484" s="7" t="s">
        <v>27</v>
      </c>
      <c r="E1484" s="8" t="s">
        <v>882</v>
      </c>
      <c r="G1484" s="3" cm="1">
        <f t="array" ref="G1484">IF(MIN(ROW(ch_table[[Day]:[AAT session total (cum.)]]))+ROWS(ch_table[[Day]:[AAT session total (cum.)]])-1=ROW(),"",IF(ch_table[[#This Row],[Subject 1]]="House rose","", IF(INDEX(ch_table[[#All],[Time]],ROW()+1)="","",(IF(INDEX(ch_table[[#All],[Time]],ROW()+1)&lt;ch_table[[#This Row],[Time]],INDEX(ch_table[[#All],[Time]],ROW()+1)+1,INDEX(ch_table[[#All],[Time]],ROW()+1))-ch_table[[#This Row],[Time]]))))</f>
        <v>1.6666666666666607E-2</v>
      </c>
      <c r="H1484" s="3" t="str">
        <f>IF(ch_table[[#This Row],[Subject 1]]&lt;&gt;"House rose", "",SUMIF(ch_table[Day], ch_table[[#This Row],[Day]], ch_table[Duration]))</f>
        <v/>
      </c>
      <c r="I1484" s="40">
        <f>SUM(INDEX(ch_table[Duration],1):ch_table[[#This Row],[Duration]])</f>
        <v>37.613194444444481</v>
      </c>
      <c r="J1484" s="3" cm="1">
        <f t="array" ref="J14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4" s="3" t="str" cm="1">
        <f t="array" ref="K14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4" s="3" t="str">
        <f>IF(ch_table[[#This Row],[Subject 1]]&lt;&gt;"House rose", "",SUMIF(ch_table[Day], ch_table[[#This Row],[Day]], ch_table[AAT]))</f>
        <v/>
      </c>
      <c r="M1484" s="38">
        <f>SUM(INDEX(ch_table[AAT],1):ch_table[[#This Row],[AAT]])</f>
        <v>2.3506944444444429</v>
      </c>
    </row>
    <row r="1485" spans="1:13" ht="30" x14ac:dyDescent="0.25">
      <c r="A1485" s="2">
        <v>118</v>
      </c>
      <c r="B1485" s="44">
        <v>44601</v>
      </c>
      <c r="C1485" s="3">
        <v>0.59444444444444444</v>
      </c>
      <c r="D1485" s="7" t="s">
        <v>29</v>
      </c>
      <c r="E1485" s="8" t="s">
        <v>883</v>
      </c>
      <c r="G1485" s="3" cm="1">
        <f t="array" ref="G1485">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485" s="3" t="str">
        <f>IF(ch_table[[#This Row],[Subject 1]]&lt;&gt;"House rose", "",SUMIF(ch_table[Day], ch_table[[#This Row],[Day]], ch_table[Duration]))</f>
        <v/>
      </c>
      <c r="I1485" s="40">
        <f>SUM(INDEX(ch_table[Duration],1):ch_table[[#This Row],[Duration]])</f>
        <v>37.640277777777811</v>
      </c>
      <c r="J1485" s="3" cm="1">
        <f t="array" ref="J14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5" s="3" t="str" cm="1">
        <f t="array" ref="K14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5" s="3" t="str">
        <f>IF(ch_table[[#This Row],[Subject 1]]&lt;&gt;"House rose", "",SUMIF(ch_table[Day], ch_table[[#This Row],[Day]], ch_table[AAT]))</f>
        <v/>
      </c>
      <c r="M1485" s="38">
        <f>SUM(INDEX(ch_table[AAT],1):ch_table[[#This Row],[AAT]])</f>
        <v>2.3506944444444429</v>
      </c>
    </row>
    <row r="1486" spans="1:13" x14ac:dyDescent="0.25">
      <c r="A1486" s="2">
        <v>118</v>
      </c>
      <c r="B1486" s="44">
        <v>44601</v>
      </c>
      <c r="C1486" s="3">
        <v>0.62152777777777779</v>
      </c>
      <c r="D1486" s="7" t="s">
        <v>92</v>
      </c>
      <c r="E1486" s="8" t="s">
        <v>884</v>
      </c>
      <c r="G1486" s="3" cm="1">
        <f t="array" ref="G148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86" s="3" t="str">
        <f>IF(ch_table[[#This Row],[Subject 1]]&lt;&gt;"House rose", "",SUMIF(ch_table[Day], ch_table[[#This Row],[Day]], ch_table[Duration]))</f>
        <v/>
      </c>
      <c r="I1486" s="40">
        <f>SUM(INDEX(ch_table[Duration],1):ch_table[[#This Row],[Duration]])</f>
        <v>37.640972222222253</v>
      </c>
      <c r="J1486" s="3" cm="1">
        <f t="array" ref="J14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6" s="3" t="str" cm="1">
        <f t="array" ref="K14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6" s="3" t="str">
        <f>IF(ch_table[[#This Row],[Subject 1]]&lt;&gt;"House rose", "",SUMIF(ch_table[Day], ch_table[[#This Row],[Day]], ch_table[AAT]))</f>
        <v/>
      </c>
      <c r="M1486" s="38">
        <f>SUM(INDEX(ch_table[AAT],1):ch_table[[#This Row],[AAT]])</f>
        <v>2.3506944444444429</v>
      </c>
    </row>
    <row r="1487" spans="1:13" x14ac:dyDescent="0.25">
      <c r="A1487" s="2">
        <v>118</v>
      </c>
      <c r="B1487" s="44">
        <v>44601</v>
      </c>
      <c r="C1487" s="3">
        <v>0.62222222222222223</v>
      </c>
      <c r="D1487" s="7" t="s">
        <v>230</v>
      </c>
      <c r="E1487" s="8" t="s">
        <v>885</v>
      </c>
      <c r="G1487" s="3" cm="1">
        <f t="array" ref="G1487">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487" s="3" t="str">
        <f>IF(ch_table[[#This Row],[Subject 1]]&lt;&gt;"House rose", "",SUMIF(ch_table[Day], ch_table[[#This Row],[Day]], ch_table[Duration]))</f>
        <v/>
      </c>
      <c r="I1487" s="40">
        <f>SUM(INDEX(ch_table[Duration],1):ch_table[[#This Row],[Duration]])</f>
        <v>37.648611111111144</v>
      </c>
      <c r="J1487" s="3" cm="1">
        <f t="array" ref="J14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7" s="3" t="str" cm="1">
        <f t="array" ref="K14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7" s="3" t="str">
        <f>IF(ch_table[[#This Row],[Subject 1]]&lt;&gt;"House rose", "",SUMIF(ch_table[Day], ch_table[[#This Row],[Day]], ch_table[AAT]))</f>
        <v/>
      </c>
      <c r="M1487" s="38">
        <f>SUM(INDEX(ch_table[AAT],1):ch_table[[#This Row],[AAT]])</f>
        <v>2.3506944444444429</v>
      </c>
    </row>
    <row r="1488" spans="1:13" x14ac:dyDescent="0.25">
      <c r="A1488" s="2">
        <v>118</v>
      </c>
      <c r="B1488" s="44">
        <v>44601</v>
      </c>
      <c r="C1488" s="3">
        <v>0.62986111111111109</v>
      </c>
      <c r="D1488" s="7" t="s">
        <v>551</v>
      </c>
      <c r="E1488" s="8" t="s">
        <v>886</v>
      </c>
      <c r="G1488" s="3" cm="1">
        <f t="array" ref="G1488">IF(MIN(ROW(ch_table[[Day]:[AAT session total (cum.)]]))+ROWS(ch_table[[Day]:[AAT session total (cum.)]])-1=ROW(),"",IF(ch_table[[#This Row],[Subject 1]]="House rose","", IF(INDEX(ch_table[[#All],[Time]],ROW()+1)="","",(IF(INDEX(ch_table[[#All],[Time]],ROW()+1)&lt;ch_table[[#This Row],[Time]],INDEX(ch_table[[#All],[Time]],ROW()+1)+1,INDEX(ch_table[[#All],[Time]],ROW()+1))-ch_table[[#This Row],[Time]]))))</f>
        <v>5.555555555555558E-2</v>
      </c>
      <c r="H1488" s="3" t="str">
        <f>IF(ch_table[[#This Row],[Subject 1]]&lt;&gt;"House rose", "",SUMIF(ch_table[Day], ch_table[[#This Row],[Day]], ch_table[Duration]))</f>
        <v/>
      </c>
      <c r="I1488" s="40">
        <f>SUM(INDEX(ch_table[Duration],1):ch_table[[#This Row],[Duration]])</f>
        <v>37.704166666666701</v>
      </c>
      <c r="J1488" s="3" cm="1">
        <f t="array" ref="J14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8" s="3" t="str" cm="1">
        <f t="array" ref="K14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8" s="3" t="str">
        <f>IF(ch_table[[#This Row],[Subject 1]]&lt;&gt;"House rose", "",SUMIF(ch_table[Day], ch_table[[#This Row],[Day]], ch_table[AAT]))</f>
        <v/>
      </c>
      <c r="M1488" s="38">
        <f>SUM(INDEX(ch_table[AAT],1):ch_table[[#This Row],[AAT]])</f>
        <v>2.3506944444444429</v>
      </c>
    </row>
    <row r="1489" spans="1:13" x14ac:dyDescent="0.25">
      <c r="A1489" s="2">
        <v>118</v>
      </c>
      <c r="B1489" s="44">
        <v>44601</v>
      </c>
      <c r="C1489" s="3">
        <v>0.68541666666666667</v>
      </c>
      <c r="D1489" s="7" t="s">
        <v>551</v>
      </c>
      <c r="E1489" s="8" t="s">
        <v>887</v>
      </c>
      <c r="G1489" s="3" cm="1">
        <f t="array" ref="G1489">IF(MIN(ROW(ch_table[[Day]:[AAT session total (cum.)]]))+ROWS(ch_table[[Day]:[AAT session total (cum.)]])-1=ROW(),"",IF(ch_table[[#This Row],[Subject 1]]="House rose","", IF(INDEX(ch_table[[#All],[Time]],ROW()+1)="","",(IF(INDEX(ch_table[[#All],[Time]],ROW()+1)&lt;ch_table[[#This Row],[Time]],INDEX(ch_table[[#All],[Time]],ROW()+1)+1,INDEX(ch_table[[#All],[Time]],ROW()+1))-ch_table[[#This Row],[Time]]))))</f>
        <v>0.10277777777777786</v>
      </c>
      <c r="H1489" s="3" t="str">
        <f>IF(ch_table[[#This Row],[Subject 1]]&lt;&gt;"House rose", "",SUMIF(ch_table[Day], ch_table[[#This Row],[Day]], ch_table[Duration]))</f>
        <v/>
      </c>
      <c r="I1489" s="40">
        <f>SUM(INDEX(ch_table[Duration],1):ch_table[[#This Row],[Duration]])</f>
        <v>37.806944444444483</v>
      </c>
      <c r="J1489" s="3" cm="1">
        <f t="array" ref="J14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89" s="3" t="str" cm="1">
        <f t="array" ref="K14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89" s="3" t="str">
        <f>IF(ch_table[[#This Row],[Subject 1]]&lt;&gt;"House rose", "",SUMIF(ch_table[Day], ch_table[[#This Row],[Day]], ch_table[AAT]))</f>
        <v/>
      </c>
      <c r="M1489" s="38">
        <f>SUM(INDEX(ch_table[AAT],1):ch_table[[#This Row],[AAT]])</f>
        <v>2.3506944444444429</v>
      </c>
    </row>
    <row r="1490" spans="1:13" x14ac:dyDescent="0.25">
      <c r="A1490" s="2">
        <v>118</v>
      </c>
      <c r="B1490" s="44">
        <v>44601</v>
      </c>
      <c r="C1490" s="3">
        <v>0.78819444444444453</v>
      </c>
      <c r="D1490" s="7" t="s">
        <v>255</v>
      </c>
      <c r="E1490" s="8" t="s">
        <v>888</v>
      </c>
      <c r="G1490" s="3" cm="1">
        <f t="array" ref="G1490">IF(MIN(ROW(ch_table[[Day]:[AAT session total (cum.)]]))+ROWS(ch_table[[Day]:[AAT session total (cum.)]])-1=ROW(),"",IF(ch_table[[#This Row],[Subject 1]]="House rose","", IF(INDEX(ch_table[[#All],[Time]],ROW()+1)="","",(IF(INDEX(ch_table[[#All],[Time]],ROW()+1)&lt;ch_table[[#This Row],[Time]],INDEX(ch_table[[#All],[Time]],ROW()+1)+1,INDEX(ch_table[[#All],[Time]],ROW()+1))-ch_table[[#This Row],[Time]]))))</f>
        <v>6.2499999999998668E-3</v>
      </c>
      <c r="H1490" s="3" t="str">
        <f>IF(ch_table[[#This Row],[Subject 1]]&lt;&gt;"House rose", "",SUMIF(ch_table[Day], ch_table[[#This Row],[Day]], ch_table[Duration]))</f>
        <v/>
      </c>
      <c r="I1490" s="40">
        <f>SUM(INDEX(ch_table[Duration],1):ch_table[[#This Row],[Duration]])</f>
        <v>37.813194444444484</v>
      </c>
      <c r="J1490" s="3" cm="1">
        <f t="array" ref="J14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0" s="3" cm="1">
        <f t="array" ref="K14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2.7777777777777679E-3</v>
      </c>
      <c r="L1490" s="3" t="str">
        <f>IF(ch_table[[#This Row],[Subject 1]]&lt;&gt;"House rose", "",SUMIF(ch_table[Day], ch_table[[#This Row],[Day]], ch_table[AAT]))</f>
        <v/>
      </c>
      <c r="M1490" s="38">
        <f>SUM(INDEX(ch_table[AAT],1):ch_table[[#This Row],[AAT]])</f>
        <v>2.3534722222222206</v>
      </c>
    </row>
    <row r="1491" spans="1:13" x14ac:dyDescent="0.25">
      <c r="A1491" s="2">
        <v>118</v>
      </c>
      <c r="B1491" s="44">
        <v>44601</v>
      </c>
      <c r="C1491" s="3">
        <v>0.7944444444444444</v>
      </c>
      <c r="D1491" s="7" t="s">
        <v>61</v>
      </c>
      <c r="E1491" s="8" t="s">
        <v>889</v>
      </c>
      <c r="G1491" s="3" cm="1">
        <f t="array" ref="G149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491" s="3" t="str">
        <f>IF(ch_table[[#This Row],[Subject 1]]&lt;&gt;"House rose", "",SUMIF(ch_table[Day], ch_table[[#This Row],[Day]], ch_table[Duration]))</f>
        <v/>
      </c>
      <c r="I1491" s="40">
        <f>SUM(INDEX(ch_table[Duration],1):ch_table[[#This Row],[Duration]])</f>
        <v>37.813888888888926</v>
      </c>
      <c r="J1491" s="3" cm="1">
        <f t="array" ref="J14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1" s="3" cm="1">
        <f t="array" ref="K14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491" s="3" t="str">
        <f>IF(ch_table[[#This Row],[Subject 1]]&lt;&gt;"House rose", "",SUMIF(ch_table[Day], ch_table[[#This Row],[Day]], ch_table[AAT]))</f>
        <v/>
      </c>
      <c r="M1491" s="38">
        <f>SUM(INDEX(ch_table[AAT],1):ch_table[[#This Row],[AAT]])</f>
        <v>2.3541666666666652</v>
      </c>
    </row>
    <row r="1492" spans="1:13" x14ac:dyDescent="0.25">
      <c r="A1492" s="2">
        <v>118</v>
      </c>
      <c r="B1492" s="44">
        <v>44601</v>
      </c>
      <c r="C1492" s="3">
        <v>0.79513888888888884</v>
      </c>
      <c r="D1492" s="7" t="s">
        <v>21</v>
      </c>
      <c r="E1492" s="8" t="s">
        <v>890</v>
      </c>
      <c r="G1492" s="3" cm="1">
        <f t="array" ref="G1492">IF(MIN(ROW(ch_table[[Day]:[AAT session total (cum.)]]))+ROWS(ch_table[[Day]:[AAT session total (cum.)]])-1=ROW(),"",IF(ch_table[[#This Row],[Subject 1]]="House rose","", IF(INDEX(ch_table[[#All],[Time]],ROW()+1)="","",(IF(INDEX(ch_table[[#All],[Time]],ROW()+1)&lt;ch_table[[#This Row],[Time]],INDEX(ch_table[[#All],[Time]],ROW()+1)+1,INDEX(ch_table[[#All],[Time]],ROW()+1))-ch_table[[#This Row],[Time]]))))</f>
        <v>1.6666666666666718E-2</v>
      </c>
      <c r="H1492" s="3" t="str">
        <f>IF(ch_table[[#This Row],[Subject 1]]&lt;&gt;"House rose", "",SUMIF(ch_table[Day], ch_table[[#This Row],[Day]], ch_table[Duration]))</f>
        <v/>
      </c>
      <c r="I1492" s="40">
        <f>SUM(INDEX(ch_table[Duration],1):ch_table[[#This Row],[Duration]])</f>
        <v>37.830555555555591</v>
      </c>
      <c r="J1492" s="3" cm="1">
        <f t="array" ref="J14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2" s="3" cm="1">
        <f t="array" ref="K14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1.6666666666666718E-2</v>
      </c>
      <c r="L1492" s="3" t="str">
        <f>IF(ch_table[[#This Row],[Subject 1]]&lt;&gt;"House rose", "",SUMIF(ch_table[Day], ch_table[[#This Row],[Day]], ch_table[AAT]))</f>
        <v/>
      </c>
      <c r="M1492" s="38">
        <f>SUM(INDEX(ch_table[AAT],1):ch_table[[#This Row],[AAT]])</f>
        <v>2.3708333333333318</v>
      </c>
    </row>
    <row r="1493" spans="1:13" x14ac:dyDescent="0.25">
      <c r="A1493" s="2">
        <v>118</v>
      </c>
      <c r="B1493" s="44">
        <v>44601</v>
      </c>
      <c r="C1493" s="3">
        <v>0.81180555555555556</v>
      </c>
      <c r="D1493" s="7" t="s">
        <v>23</v>
      </c>
      <c r="G1493" s="3" t="str" cm="1">
        <f t="array" ref="G1493">IF(MIN(ROW(ch_table[[Day]:[AAT session total (cum.)]]))+ROWS(ch_table[[Day]:[AAT session total (cum.)]])-1=ROW(),"",IF(ch_table[[#This Row],[Subject 1]]="House rose","", IF(INDEX(ch_table[[#All],[Time]],ROW()+1)="","",(IF(INDEX(ch_table[[#All],[Time]],ROW()+1)&lt;ch_table[[#This Row],[Time]],INDEX(ch_table[[#All],[Time]],ROW()+1)+1,INDEX(ch_table[[#All],[Time]],ROW()+1))-ch_table[[#This Row],[Time]]))))</f>
        <v/>
      </c>
      <c r="H1493" s="3">
        <f>IF(ch_table[[#This Row],[Subject 1]]&lt;&gt;"House rose", "",SUMIF(ch_table[Day], ch_table[[#This Row],[Day]], ch_table[Duration]))</f>
        <v>0.33263888888888887</v>
      </c>
      <c r="I1493" s="40">
        <f>SUM(INDEX(ch_table[Duration],1):ch_table[[#This Row],[Duration]])</f>
        <v>37.830555555555591</v>
      </c>
      <c r="J1493" s="3" cm="1">
        <f t="array" ref="J14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493" s="3" t="str" cm="1">
        <f t="array" ref="K14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3" s="3">
        <f>IF(ch_table[[#This Row],[Subject 1]]&lt;&gt;"House rose", "",SUMIF(ch_table[Day], ch_table[[#This Row],[Day]], ch_table[AAT]))</f>
        <v>2.0138888888888928E-2</v>
      </c>
      <c r="M1493" s="38">
        <f>SUM(INDEX(ch_table[AAT],1):ch_table[[#This Row],[AAT]])</f>
        <v>2.3708333333333318</v>
      </c>
    </row>
    <row r="1494" spans="1:13" x14ac:dyDescent="0.25">
      <c r="A1494" s="2">
        <v>119</v>
      </c>
      <c r="B1494" s="44">
        <v>44602</v>
      </c>
      <c r="C1494" s="3">
        <v>0.39583333333333331</v>
      </c>
      <c r="D1494" s="7" t="s">
        <v>24</v>
      </c>
      <c r="G1494" s="3" cm="1">
        <f t="array" ref="G1494">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494" s="3" t="str">
        <f>IF(ch_table[[#This Row],[Subject 1]]&lt;&gt;"House rose", "",SUMIF(ch_table[Day], ch_table[[#This Row],[Day]], ch_table[Duration]))</f>
        <v/>
      </c>
      <c r="I1494" s="40">
        <f>SUM(INDEX(ch_table[Duration],1):ch_table[[#This Row],[Duration]])</f>
        <v>37.832638888888923</v>
      </c>
      <c r="J1494" s="3" cm="1">
        <f t="array" ref="J14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4" s="3" t="str" cm="1">
        <f t="array" ref="K14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4" s="3" t="str">
        <f>IF(ch_table[[#This Row],[Subject 1]]&lt;&gt;"House rose", "",SUMIF(ch_table[Day], ch_table[[#This Row],[Day]], ch_table[AAT]))</f>
        <v/>
      </c>
      <c r="M1494" s="38">
        <f>SUM(INDEX(ch_table[AAT],1):ch_table[[#This Row],[AAT]])</f>
        <v>2.3708333333333318</v>
      </c>
    </row>
    <row r="1495" spans="1:13" x14ac:dyDescent="0.25">
      <c r="A1495" s="2">
        <v>119</v>
      </c>
      <c r="B1495" s="44">
        <v>44602</v>
      </c>
      <c r="C1495" s="3">
        <v>0.3979166666666667</v>
      </c>
      <c r="D1495" s="7" t="s">
        <v>44</v>
      </c>
      <c r="E1495" s="8" t="s">
        <v>73</v>
      </c>
      <c r="G1495" s="3" cm="1">
        <f t="array" ref="G1495">IF(MIN(ROW(ch_table[[Day]:[AAT session total (cum.)]]))+ROWS(ch_table[[Day]:[AAT session total (cum.)]])-1=ROW(),"",IF(ch_table[[#This Row],[Subject 1]]="House rose","", IF(INDEX(ch_table[[#All],[Time]],ROW()+1)="","",(IF(INDEX(ch_table[[#All],[Time]],ROW()+1)&lt;ch_table[[#This Row],[Time]],INDEX(ch_table[[#All],[Time]],ROW()+1)+1,INDEX(ch_table[[#All],[Time]],ROW()+1))-ch_table[[#This Row],[Time]]))))</f>
        <v>1.9444444444444431E-2</v>
      </c>
      <c r="H1495" s="3" t="str">
        <f>IF(ch_table[[#This Row],[Subject 1]]&lt;&gt;"House rose", "",SUMIF(ch_table[Day], ch_table[[#This Row],[Day]], ch_table[Duration]))</f>
        <v/>
      </c>
      <c r="I1495" s="40">
        <f>SUM(INDEX(ch_table[Duration],1):ch_table[[#This Row],[Duration]])</f>
        <v>37.852083333333368</v>
      </c>
      <c r="J1495" s="3" cm="1">
        <f t="array" ref="J14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5" s="3" t="str" cm="1">
        <f t="array" ref="K14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5" s="3" t="str">
        <f>IF(ch_table[[#This Row],[Subject 1]]&lt;&gt;"House rose", "",SUMIF(ch_table[Day], ch_table[[#This Row],[Day]], ch_table[AAT]))</f>
        <v/>
      </c>
      <c r="M1495" s="38">
        <f>SUM(INDEX(ch_table[AAT],1):ch_table[[#This Row],[AAT]])</f>
        <v>2.3708333333333318</v>
      </c>
    </row>
    <row r="1496" spans="1:13" x14ac:dyDescent="0.25">
      <c r="A1496" s="2">
        <v>119</v>
      </c>
      <c r="B1496" s="44">
        <v>44602</v>
      </c>
      <c r="C1496" s="3">
        <v>0.41736111111111113</v>
      </c>
      <c r="D1496" s="7" t="s">
        <v>53</v>
      </c>
      <c r="E1496" s="8" t="s">
        <v>73</v>
      </c>
      <c r="G1496" s="3" cm="1">
        <f t="array" ref="G149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496" s="3" t="str">
        <f>IF(ch_table[[#This Row],[Subject 1]]&lt;&gt;"House rose", "",SUMIF(ch_table[Day], ch_table[[#This Row],[Day]], ch_table[Duration]))</f>
        <v/>
      </c>
      <c r="I1496" s="40">
        <f>SUM(INDEX(ch_table[Duration],1):ch_table[[#This Row],[Duration]])</f>
        <v>37.859027777777811</v>
      </c>
      <c r="J1496" s="3" cm="1">
        <f t="array" ref="J14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6" s="3" t="str" cm="1">
        <f t="array" ref="K14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6" s="3" t="str">
        <f>IF(ch_table[[#This Row],[Subject 1]]&lt;&gt;"House rose", "",SUMIF(ch_table[Day], ch_table[[#This Row],[Day]], ch_table[AAT]))</f>
        <v/>
      </c>
      <c r="M1496" s="38">
        <f>SUM(INDEX(ch_table[AAT],1):ch_table[[#This Row],[AAT]])</f>
        <v>2.3708333333333318</v>
      </c>
    </row>
    <row r="1497" spans="1:13" x14ac:dyDescent="0.25">
      <c r="A1497" s="2">
        <v>119</v>
      </c>
      <c r="B1497" s="44">
        <v>44602</v>
      </c>
      <c r="C1497" s="3">
        <v>0.42430555555555555</v>
      </c>
      <c r="D1497" s="7" t="s">
        <v>44</v>
      </c>
      <c r="E1497" s="8" t="s">
        <v>75</v>
      </c>
      <c r="G1497" s="3" cm="1">
        <f t="array" ref="G1497">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497" s="3" t="str">
        <f>IF(ch_table[[#This Row],[Subject 1]]&lt;&gt;"House rose", "",SUMIF(ch_table[Day], ch_table[[#This Row],[Day]], ch_table[Duration]))</f>
        <v/>
      </c>
      <c r="I1497" s="40">
        <f>SUM(INDEX(ch_table[Duration],1):ch_table[[#This Row],[Duration]])</f>
        <v>37.875000000000036</v>
      </c>
      <c r="J1497" s="3" cm="1">
        <f t="array" ref="J14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7" s="3" t="str" cm="1">
        <f t="array" ref="K14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7" s="3" t="str">
        <f>IF(ch_table[[#This Row],[Subject 1]]&lt;&gt;"House rose", "",SUMIF(ch_table[Day], ch_table[[#This Row],[Day]], ch_table[AAT]))</f>
        <v/>
      </c>
      <c r="M1497" s="38">
        <f>SUM(INDEX(ch_table[AAT],1):ch_table[[#This Row],[AAT]])</f>
        <v>2.3708333333333318</v>
      </c>
    </row>
    <row r="1498" spans="1:13" ht="30" x14ac:dyDescent="0.25">
      <c r="A1498" s="2">
        <v>119</v>
      </c>
      <c r="B1498" s="44">
        <v>44602</v>
      </c>
      <c r="C1498" s="3">
        <v>0.44027777777777777</v>
      </c>
      <c r="D1498" s="7" t="s">
        <v>27</v>
      </c>
      <c r="E1498" s="8" t="s">
        <v>891</v>
      </c>
      <c r="G1498" s="3" cm="1">
        <f t="array" ref="G1498">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498" s="3" t="str">
        <f>IF(ch_table[[#This Row],[Subject 1]]&lt;&gt;"House rose", "",SUMIF(ch_table[Day], ch_table[[#This Row],[Day]], ch_table[Duration]))</f>
        <v/>
      </c>
      <c r="I1498" s="40">
        <f>SUM(INDEX(ch_table[Duration],1):ch_table[[#This Row],[Duration]])</f>
        <v>37.895138888888923</v>
      </c>
      <c r="J1498" s="3" cm="1">
        <f t="array" ref="J14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8" s="3" t="str" cm="1">
        <f t="array" ref="K14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8" s="3" t="str">
        <f>IF(ch_table[[#This Row],[Subject 1]]&lt;&gt;"House rose", "",SUMIF(ch_table[Day], ch_table[[#This Row],[Day]], ch_table[AAT]))</f>
        <v/>
      </c>
      <c r="M1498" s="38">
        <f>SUM(INDEX(ch_table[AAT],1):ch_table[[#This Row],[AAT]])</f>
        <v>2.3708333333333318</v>
      </c>
    </row>
    <row r="1499" spans="1:13" ht="60" x14ac:dyDescent="0.25">
      <c r="A1499" s="2">
        <v>119</v>
      </c>
      <c r="B1499" s="44">
        <v>44602</v>
      </c>
      <c r="C1499" s="3">
        <v>0.4604166666666667</v>
      </c>
      <c r="D1499" s="7" t="s">
        <v>27</v>
      </c>
      <c r="E1499" s="8" t="s">
        <v>892</v>
      </c>
      <c r="G1499" s="3" cm="1">
        <f t="array" ref="G1499">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499" s="3" t="str">
        <f>IF(ch_table[[#This Row],[Subject 1]]&lt;&gt;"House rose", "",SUMIF(ch_table[Day], ch_table[[#This Row],[Day]], ch_table[Duration]))</f>
        <v/>
      </c>
      <c r="I1499" s="40">
        <f>SUM(INDEX(ch_table[Duration],1):ch_table[[#This Row],[Duration]])</f>
        <v>37.911111111111147</v>
      </c>
      <c r="J1499" s="3" cm="1">
        <f t="array" ref="J14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499" s="3" t="str" cm="1">
        <f t="array" ref="K14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499" s="3" t="str">
        <f>IF(ch_table[[#This Row],[Subject 1]]&lt;&gt;"House rose", "",SUMIF(ch_table[Day], ch_table[[#This Row],[Day]], ch_table[AAT]))</f>
        <v/>
      </c>
      <c r="M1499" s="38">
        <f>SUM(INDEX(ch_table[AAT],1):ch_table[[#This Row],[AAT]])</f>
        <v>2.3708333333333318</v>
      </c>
    </row>
    <row r="1500" spans="1:13" x14ac:dyDescent="0.25">
      <c r="A1500" s="2">
        <v>119</v>
      </c>
      <c r="B1500" s="44">
        <v>44602</v>
      </c>
      <c r="C1500" s="3">
        <v>0.47638888888888892</v>
      </c>
      <c r="D1500" s="7" t="s">
        <v>35</v>
      </c>
      <c r="E1500" s="8" t="s">
        <v>380</v>
      </c>
      <c r="G1500" s="3" cm="1">
        <f t="array" ref="G1500">IF(MIN(ROW(ch_table[[Day]:[AAT session total (cum.)]]))+ROWS(ch_table[[Day]:[AAT session total (cum.)]])-1=ROW(),"",IF(ch_table[[#This Row],[Subject 1]]="House rose","", IF(INDEX(ch_table[[#All],[Time]],ROW()+1)="","",(IF(INDEX(ch_table[[#All],[Time]],ROW()+1)&lt;ch_table[[#This Row],[Time]],INDEX(ch_table[[#All],[Time]],ROW()+1)+1,INDEX(ch_table[[#All],[Time]],ROW()+1))-ch_table[[#This Row],[Time]]))))</f>
        <v>4.7222222222222221E-2</v>
      </c>
      <c r="H1500" s="3" t="str">
        <f>IF(ch_table[[#This Row],[Subject 1]]&lt;&gt;"House rose", "",SUMIF(ch_table[Day], ch_table[[#This Row],[Day]], ch_table[Duration]))</f>
        <v/>
      </c>
      <c r="I1500" s="40">
        <f>SUM(INDEX(ch_table[Duration],1):ch_table[[#This Row],[Duration]])</f>
        <v>37.958333333333371</v>
      </c>
      <c r="J1500" s="3" cm="1">
        <f t="array" ref="J15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00" s="3" t="str" cm="1">
        <f t="array" ref="K15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0" s="3" t="str">
        <f>IF(ch_table[[#This Row],[Subject 1]]&lt;&gt;"House rose", "",SUMIF(ch_table[Day], ch_table[[#This Row],[Day]], ch_table[AAT]))</f>
        <v/>
      </c>
      <c r="M1500" s="38">
        <f>SUM(INDEX(ch_table[AAT],1):ch_table[[#This Row],[AAT]])</f>
        <v>2.3708333333333318</v>
      </c>
    </row>
    <row r="1501" spans="1:13" x14ac:dyDescent="0.25">
      <c r="A1501" s="2">
        <v>119</v>
      </c>
      <c r="B1501" s="44">
        <v>44602</v>
      </c>
      <c r="C1501" s="3">
        <v>0.52361111111111114</v>
      </c>
      <c r="D1501" s="7" t="s">
        <v>795</v>
      </c>
      <c r="E1501" s="8" t="s">
        <v>893</v>
      </c>
      <c r="F1501" s="8" t="s">
        <v>189</v>
      </c>
      <c r="G1501" s="3" cm="1">
        <f t="array" ref="G1501">IF(MIN(ROW(ch_table[[Day]:[AAT session total (cum.)]]))+ROWS(ch_table[[Day]:[AAT session total (cum.)]])-1=ROW(),"",IF(ch_table[[#This Row],[Subject 1]]="House rose","", IF(INDEX(ch_table[[#All],[Time]],ROW()+1)="","",(IF(INDEX(ch_table[[#All],[Time]],ROW()+1)&lt;ch_table[[#This Row],[Time]],INDEX(ch_table[[#All],[Time]],ROW()+1)+1,INDEX(ch_table[[#All],[Time]],ROW()+1))-ch_table[[#This Row],[Time]]))))</f>
        <v>9.3055555555555558E-2</v>
      </c>
      <c r="H1501" s="3" t="str">
        <f>IF(ch_table[[#This Row],[Subject 1]]&lt;&gt;"House rose", "",SUMIF(ch_table[Day], ch_table[[#This Row],[Day]], ch_table[Duration]))</f>
        <v/>
      </c>
      <c r="I1501" s="40">
        <f>SUM(INDEX(ch_table[Duration],1):ch_table[[#This Row],[Duration]])</f>
        <v>38.05138888888893</v>
      </c>
      <c r="J1501" s="3" cm="1">
        <f t="array" ref="J15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01" s="3" t="str" cm="1">
        <f t="array" ref="K15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1" s="3" t="str">
        <f>IF(ch_table[[#This Row],[Subject 1]]&lt;&gt;"House rose", "",SUMIF(ch_table[Day], ch_table[[#This Row],[Day]], ch_table[AAT]))</f>
        <v/>
      </c>
      <c r="M1501" s="38">
        <f>SUM(INDEX(ch_table[AAT],1):ch_table[[#This Row],[AAT]])</f>
        <v>2.3708333333333318</v>
      </c>
    </row>
    <row r="1502" spans="1:13" x14ac:dyDescent="0.25">
      <c r="A1502" s="2">
        <v>119</v>
      </c>
      <c r="B1502" s="44">
        <v>44602</v>
      </c>
      <c r="C1502" s="3">
        <v>0.6166666666666667</v>
      </c>
      <c r="D1502" s="7" t="s">
        <v>795</v>
      </c>
      <c r="E1502" s="8" t="s">
        <v>894</v>
      </c>
      <c r="F1502" s="8" t="s">
        <v>189</v>
      </c>
      <c r="G1502" s="3" cm="1">
        <f t="array" ref="G1502">IF(MIN(ROW(ch_table[[Day]:[AAT session total (cum.)]]))+ROWS(ch_table[[Day]:[AAT session total (cum.)]])-1=ROW(),"",IF(ch_table[[#This Row],[Subject 1]]="House rose","", IF(INDEX(ch_table[[#All],[Time]],ROW()+1)="","",(IF(INDEX(ch_table[[#All],[Time]],ROW()+1)&lt;ch_table[[#This Row],[Time]],INDEX(ch_table[[#All],[Time]],ROW()+1)+1,INDEX(ch_table[[#All],[Time]],ROW()+1))-ch_table[[#This Row],[Time]]))))</f>
        <v>8.9583333333333237E-2</v>
      </c>
      <c r="H1502" s="3" t="str">
        <f>IF(ch_table[[#This Row],[Subject 1]]&lt;&gt;"House rose", "",SUMIF(ch_table[Day], ch_table[[#This Row],[Day]], ch_table[Duration]))</f>
        <v/>
      </c>
      <c r="I1502" s="40">
        <f>SUM(INDEX(ch_table[Duration],1):ch_table[[#This Row],[Duration]])</f>
        <v>38.14097222222226</v>
      </c>
      <c r="J1502" s="3" cm="1">
        <f t="array" ref="J15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02" s="3" t="str" cm="1">
        <f t="array" ref="K15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2" s="3" t="str">
        <f>IF(ch_table[[#This Row],[Subject 1]]&lt;&gt;"House rose", "",SUMIF(ch_table[Day], ch_table[[#This Row],[Day]], ch_table[AAT]))</f>
        <v/>
      </c>
      <c r="M1502" s="38">
        <f>SUM(INDEX(ch_table[AAT],1):ch_table[[#This Row],[AAT]])</f>
        <v>2.3708333333333318</v>
      </c>
    </row>
    <row r="1503" spans="1:13" x14ac:dyDescent="0.25">
      <c r="A1503" s="2">
        <v>119</v>
      </c>
      <c r="B1503" s="44">
        <v>44602</v>
      </c>
      <c r="C1503" s="3">
        <v>0.70624999999999993</v>
      </c>
      <c r="D1503" s="7" t="s">
        <v>21</v>
      </c>
      <c r="E1503" s="8" t="s">
        <v>895</v>
      </c>
      <c r="G1503" s="3" cm="1">
        <f t="array" ref="G1503">IF(MIN(ROW(ch_table[[Day]:[AAT session total (cum.)]]))+ROWS(ch_table[[Day]:[AAT session total (cum.)]])-1=ROW(),"",IF(ch_table[[#This Row],[Subject 1]]="House rose","", IF(INDEX(ch_table[[#All],[Time]],ROW()+1)="","",(IF(INDEX(ch_table[[#All],[Time]],ROW()+1)&lt;ch_table[[#This Row],[Time]],INDEX(ch_table[[#All],[Time]],ROW()+1)+1,INDEX(ch_table[[#All],[Time]],ROW()+1))-ch_table[[#This Row],[Time]]))))</f>
        <v>2.2916666666666696E-2</v>
      </c>
      <c r="H1503" s="3" t="str">
        <f>IF(ch_table[[#This Row],[Subject 1]]&lt;&gt;"House rose", "",SUMIF(ch_table[Day], ch_table[[#This Row],[Day]], ch_table[Duration]))</f>
        <v/>
      </c>
      <c r="I1503" s="40">
        <f>SUM(INDEX(ch_table[Duration],1):ch_table[[#This Row],[Duration]])</f>
        <v>38.163888888888927</v>
      </c>
      <c r="J1503" s="3" cm="1">
        <f t="array" ref="J15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03" s="3" cm="1">
        <f t="array" ref="K15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1503" s="3" t="str">
        <f>IF(ch_table[[#This Row],[Subject 1]]&lt;&gt;"House rose", "",SUMIF(ch_table[Day], ch_table[[#This Row],[Day]], ch_table[AAT]))</f>
        <v/>
      </c>
      <c r="M1503" s="38">
        <f>SUM(INDEX(ch_table[AAT],1):ch_table[[#This Row],[AAT]])</f>
        <v>2.3916666666666648</v>
      </c>
    </row>
    <row r="1504" spans="1:13" x14ac:dyDescent="0.25">
      <c r="A1504" s="2">
        <v>119</v>
      </c>
      <c r="B1504" s="44">
        <v>44602</v>
      </c>
      <c r="C1504" s="3">
        <v>0.72916666666666663</v>
      </c>
      <c r="D1504" s="7" t="s">
        <v>23</v>
      </c>
      <c r="G1504" s="3" t="str" cm="1">
        <f t="array" ref="G1504">IF(MIN(ROW(ch_table[[Day]:[AAT session total (cum.)]]))+ROWS(ch_table[[Day]:[AAT session total (cum.)]])-1=ROW(),"",IF(ch_table[[#This Row],[Subject 1]]="House rose","", IF(INDEX(ch_table[[#All],[Time]],ROW()+1)="","",(IF(INDEX(ch_table[[#All],[Time]],ROW()+1)&lt;ch_table[[#This Row],[Time]],INDEX(ch_table[[#All],[Time]],ROW()+1)+1,INDEX(ch_table[[#All],[Time]],ROW()+1))-ch_table[[#This Row],[Time]]))))</f>
        <v/>
      </c>
      <c r="H1504" s="3">
        <f>IF(ch_table[[#This Row],[Subject 1]]&lt;&gt;"House rose", "",SUMIF(ch_table[Day], ch_table[[#This Row],[Day]], ch_table[Duration]))</f>
        <v>0.33333333333333331</v>
      </c>
      <c r="I1504" s="40">
        <f>SUM(INDEX(ch_table[Duration],1):ch_table[[#This Row],[Duration]])</f>
        <v>38.163888888888927</v>
      </c>
      <c r="J1504" s="3" cm="1">
        <f t="array" ref="J15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04" s="3" t="str" cm="1">
        <f t="array" ref="K15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4" s="3">
        <f>IF(ch_table[[#This Row],[Subject 1]]&lt;&gt;"House rose", "",SUMIF(ch_table[Day], ch_table[[#This Row],[Day]], ch_table[AAT]))</f>
        <v>2.0833333333333259E-2</v>
      </c>
      <c r="M1504" s="38">
        <f>SUM(INDEX(ch_table[AAT],1):ch_table[[#This Row],[AAT]])</f>
        <v>2.3916666666666648</v>
      </c>
    </row>
    <row r="1505" spans="1:13" x14ac:dyDescent="0.25">
      <c r="A1505" s="2">
        <v>120</v>
      </c>
      <c r="B1505" s="44">
        <v>44613</v>
      </c>
      <c r="C1505" s="3">
        <v>0.60416666666666663</v>
      </c>
      <c r="D1505" s="7" t="s">
        <v>24</v>
      </c>
      <c r="G1505" s="3" cm="1">
        <f t="array" ref="G1505">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505" s="3" t="str">
        <f>IF(ch_table[[#This Row],[Subject 1]]&lt;&gt;"House rose", "",SUMIF(ch_table[Day], ch_table[[#This Row],[Day]], ch_table[Duration]))</f>
        <v/>
      </c>
      <c r="I1505" s="40">
        <f>SUM(INDEX(ch_table[Duration],1):ch_table[[#This Row],[Duration]])</f>
        <v>38.165972222222258</v>
      </c>
      <c r="J1505" s="3" cm="1">
        <f t="array" ref="J15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05" s="3" t="str" cm="1">
        <f t="array" ref="K15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5" s="3" t="str">
        <f>IF(ch_table[[#This Row],[Subject 1]]&lt;&gt;"House rose", "",SUMIF(ch_table[Day], ch_table[[#This Row],[Day]], ch_table[AAT]))</f>
        <v/>
      </c>
      <c r="M1505" s="38">
        <f>SUM(INDEX(ch_table[AAT],1):ch_table[[#This Row],[AAT]])</f>
        <v>2.3916666666666648</v>
      </c>
    </row>
    <row r="1506" spans="1:13" ht="30" x14ac:dyDescent="0.25">
      <c r="A1506" s="2">
        <v>120</v>
      </c>
      <c r="B1506" s="44">
        <v>44613</v>
      </c>
      <c r="C1506" s="3">
        <v>0.60625000000000007</v>
      </c>
      <c r="D1506" s="7" t="s">
        <v>17</v>
      </c>
      <c r="E1506" s="8" t="s">
        <v>896</v>
      </c>
      <c r="G1506" s="3" cm="1">
        <f t="array" ref="G1506">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506" s="3" t="str">
        <f>IF(ch_table[[#This Row],[Subject 1]]&lt;&gt;"House rose", "",SUMIF(ch_table[Day], ch_table[[#This Row],[Day]], ch_table[Duration]))</f>
        <v/>
      </c>
      <c r="I1506" s="40">
        <f>SUM(INDEX(ch_table[Duration],1):ch_table[[#This Row],[Duration]])</f>
        <v>38.167361111111148</v>
      </c>
      <c r="J1506" s="3" cm="1">
        <f t="array" ref="J15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06" s="3" t="str" cm="1">
        <f t="array" ref="K15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6" s="3" t="str">
        <f>IF(ch_table[[#This Row],[Subject 1]]&lt;&gt;"House rose", "",SUMIF(ch_table[Day], ch_table[[#This Row],[Day]], ch_table[AAT]))</f>
        <v/>
      </c>
      <c r="M1506" s="38">
        <f>SUM(INDEX(ch_table[AAT],1):ch_table[[#This Row],[AAT]])</f>
        <v>2.3916666666666648</v>
      </c>
    </row>
    <row r="1507" spans="1:13" x14ac:dyDescent="0.25">
      <c r="A1507" s="2">
        <v>120</v>
      </c>
      <c r="B1507" s="44">
        <v>44613</v>
      </c>
      <c r="C1507" s="3">
        <v>0.60763888888888895</v>
      </c>
      <c r="D1507" s="7" t="s">
        <v>44</v>
      </c>
      <c r="E1507" s="8" t="s">
        <v>80</v>
      </c>
      <c r="G1507" s="3" cm="1">
        <f t="array" ref="G150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2.7777777777777679E-2</v>
      </c>
      <c r="H1507" s="3" t="str">
        <f>IF(ch_table[[#This Row],[Subject 1]]&lt;&gt;"House rose", "",SUMIF(ch_table[Day], ch_table[[#This Row],[Day]], ch_table[Duration]))</f>
        <v/>
      </c>
      <c r="I1507" s="40">
        <f>SUM(INDEX(ch_table[Duration],1):ch_table[[#This Row],[Duration]])</f>
        <v>38.195138888888927</v>
      </c>
      <c r="J1507" s="3" cm="1">
        <f t="array" ref="J15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07" s="3" t="str" cm="1">
        <f t="array" ref="K15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7" s="3" t="str">
        <f>IF(ch_table[[#This Row],[Subject 1]]&lt;&gt;"House rose", "",SUMIF(ch_table[Day], ch_table[[#This Row],[Day]], ch_table[AAT]))</f>
        <v/>
      </c>
      <c r="M1507" s="38">
        <f>SUM(INDEX(ch_table[AAT],1):ch_table[[#This Row],[AAT]])</f>
        <v>2.3916666666666648</v>
      </c>
    </row>
    <row r="1508" spans="1:13" x14ac:dyDescent="0.25">
      <c r="A1508" s="2">
        <v>120</v>
      </c>
      <c r="B1508" s="44">
        <v>44613</v>
      </c>
      <c r="C1508" s="3">
        <v>0.63541666666666663</v>
      </c>
      <c r="D1508" s="7" t="s">
        <v>53</v>
      </c>
      <c r="E1508" s="8" t="s">
        <v>80</v>
      </c>
      <c r="G1508" s="3" cm="1">
        <f t="array" ref="G1508">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1508" s="3" t="str">
        <f>IF(ch_table[[#This Row],[Subject 1]]&lt;&gt;"House rose", "",SUMIF(ch_table[Day], ch_table[[#This Row],[Day]], ch_table[Duration]))</f>
        <v/>
      </c>
      <c r="I1508" s="40">
        <f>SUM(INDEX(ch_table[Duration],1):ch_table[[#This Row],[Duration]])</f>
        <v>38.205555555555591</v>
      </c>
      <c r="J1508" s="3" cm="1">
        <f t="array" ref="J15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08" s="3" t="str" cm="1">
        <f t="array" ref="K15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8" s="3" t="str">
        <f>IF(ch_table[[#This Row],[Subject 1]]&lt;&gt;"House rose", "",SUMIF(ch_table[Day], ch_table[[#This Row],[Day]], ch_table[AAT]))</f>
        <v/>
      </c>
      <c r="M1508" s="38">
        <f>SUM(INDEX(ch_table[AAT],1):ch_table[[#This Row],[AAT]])</f>
        <v>2.3916666666666648</v>
      </c>
    </row>
    <row r="1509" spans="1:13" x14ac:dyDescent="0.25">
      <c r="A1509" s="2">
        <v>120</v>
      </c>
      <c r="B1509" s="44">
        <v>44613</v>
      </c>
      <c r="C1509" s="3">
        <v>0.64583333333333337</v>
      </c>
      <c r="D1509" s="7" t="s">
        <v>29</v>
      </c>
      <c r="E1509" s="8" t="s">
        <v>775</v>
      </c>
      <c r="G1509" s="3" cm="1">
        <f t="array" ref="G1509">IF(MIN(ROW(ch_table[[Day]:[AAT session total (cum.)]]))+ROWS(ch_table[[Day]:[AAT session total (cum.)]])-1=ROW(),"",IF(ch_table[[#This Row],[Subject 1]]="House rose","", IF(INDEX(ch_table[[#All],[Time]],ROW()+1)="","",(IF(INDEX(ch_table[[#All],[Time]],ROW()+1)&lt;ch_table[[#This Row],[Time]],INDEX(ch_table[[#All],[Time]],ROW()+1)+1,INDEX(ch_table[[#All],[Time]],ROW()+1))-ch_table[[#This Row],[Time]]))))</f>
        <v>4.5833333333333393E-2</v>
      </c>
      <c r="H1509" s="3" t="str">
        <f>IF(ch_table[[#This Row],[Subject 1]]&lt;&gt;"House rose", "",SUMIF(ch_table[Day], ch_table[[#This Row],[Day]], ch_table[Duration]))</f>
        <v/>
      </c>
      <c r="I1509" s="40">
        <f>SUM(INDEX(ch_table[Duration],1):ch_table[[#This Row],[Duration]])</f>
        <v>38.251388888888926</v>
      </c>
      <c r="J1509" s="3" cm="1">
        <f t="array" ref="J15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09" s="3" t="str" cm="1">
        <f t="array" ref="K15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09" s="3" t="str">
        <f>IF(ch_table[[#This Row],[Subject 1]]&lt;&gt;"House rose", "",SUMIF(ch_table[Day], ch_table[[#This Row],[Day]], ch_table[AAT]))</f>
        <v/>
      </c>
      <c r="M1509" s="38">
        <f>SUM(INDEX(ch_table[AAT],1):ch_table[[#This Row],[AAT]])</f>
        <v>2.3916666666666648</v>
      </c>
    </row>
    <row r="1510" spans="1:13" x14ac:dyDescent="0.25">
      <c r="A1510" s="2">
        <v>120</v>
      </c>
      <c r="B1510" s="44">
        <v>44613</v>
      </c>
      <c r="C1510" s="3">
        <v>0.69166666666666676</v>
      </c>
      <c r="D1510" s="7" t="s">
        <v>29</v>
      </c>
      <c r="E1510" s="8" t="s">
        <v>897</v>
      </c>
      <c r="G1510" s="3" cm="1">
        <f t="array" ref="G1510">IF(MIN(ROW(ch_table[[Day]:[AAT session total (cum.)]]))+ROWS(ch_table[[Day]:[AAT session total (cum.)]])-1=ROW(),"",IF(ch_table[[#This Row],[Subject 1]]="House rose","", IF(INDEX(ch_table[[#All],[Time]],ROW()+1)="","",(IF(INDEX(ch_table[[#All],[Time]],ROW()+1)&lt;ch_table[[#This Row],[Time]],INDEX(ch_table[[#All],[Time]],ROW()+1)+1,INDEX(ch_table[[#All],[Time]],ROW()+1))-ch_table[[#This Row],[Time]]))))</f>
        <v>5.4861111111111027E-2</v>
      </c>
      <c r="H1510" s="3" t="str">
        <f>IF(ch_table[[#This Row],[Subject 1]]&lt;&gt;"House rose", "",SUMIF(ch_table[Day], ch_table[[#This Row],[Day]], ch_table[Duration]))</f>
        <v/>
      </c>
      <c r="I1510" s="40">
        <f>SUM(INDEX(ch_table[Duration],1):ch_table[[#This Row],[Duration]])</f>
        <v>38.306250000000034</v>
      </c>
      <c r="J1510" s="3" cm="1">
        <f t="array" ref="J15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0" s="3" t="str" cm="1">
        <f t="array" ref="K15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0" s="3" t="str">
        <f>IF(ch_table[[#This Row],[Subject 1]]&lt;&gt;"House rose", "",SUMIF(ch_table[Day], ch_table[[#This Row],[Day]], ch_table[AAT]))</f>
        <v/>
      </c>
      <c r="M1510" s="38">
        <f>SUM(INDEX(ch_table[AAT],1):ch_table[[#This Row],[AAT]])</f>
        <v>2.3916666666666648</v>
      </c>
    </row>
    <row r="1511" spans="1:13" ht="30" x14ac:dyDescent="0.25">
      <c r="A1511" s="2">
        <v>120</v>
      </c>
      <c r="B1511" s="44">
        <v>44613</v>
      </c>
      <c r="C1511" s="3">
        <v>0.74652777777777779</v>
      </c>
      <c r="D1511" s="7" t="s">
        <v>29</v>
      </c>
      <c r="E1511" s="8" t="s">
        <v>898</v>
      </c>
      <c r="G1511" s="3" cm="1">
        <f t="array" ref="G1511">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511" s="3" t="str">
        <f>IF(ch_table[[#This Row],[Subject 1]]&lt;&gt;"House rose", "",SUMIF(ch_table[Day], ch_table[[#This Row],[Day]], ch_table[Duration]))</f>
        <v/>
      </c>
      <c r="I1511" s="40">
        <f>SUM(INDEX(ch_table[Duration],1):ch_table[[#This Row],[Duration]])</f>
        <v>38.326388888888921</v>
      </c>
      <c r="J1511" s="3" cm="1">
        <f t="array" ref="J15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1" s="3" t="str" cm="1">
        <f t="array" ref="K15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1" s="3" t="str">
        <f>IF(ch_table[[#This Row],[Subject 1]]&lt;&gt;"House rose", "",SUMIF(ch_table[Day], ch_table[[#This Row],[Day]], ch_table[AAT]))</f>
        <v/>
      </c>
      <c r="M1511" s="38">
        <f>SUM(INDEX(ch_table[AAT],1):ch_table[[#This Row],[AAT]])</f>
        <v>2.3916666666666648</v>
      </c>
    </row>
    <row r="1512" spans="1:13" x14ac:dyDescent="0.25">
      <c r="A1512" s="2">
        <v>120</v>
      </c>
      <c r="B1512" s="44">
        <v>44613</v>
      </c>
      <c r="C1512" s="3">
        <v>0.76666666666666661</v>
      </c>
      <c r="D1512" s="7" t="s">
        <v>430</v>
      </c>
      <c r="E1512" s="8" t="s">
        <v>380</v>
      </c>
      <c r="G1512" s="3" cm="1">
        <f t="array" ref="G1512">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512" s="3" t="str">
        <f>IF(ch_table[[#This Row],[Subject 1]]&lt;&gt;"House rose", "",SUMIF(ch_table[Day], ch_table[[#This Row],[Day]], ch_table[Duration]))</f>
        <v/>
      </c>
      <c r="I1512" s="40">
        <f>SUM(INDEX(ch_table[Duration],1):ch_table[[#This Row],[Duration]])</f>
        <v>38.331250000000033</v>
      </c>
      <c r="J1512" s="3" cm="1">
        <f t="array" ref="J15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2" s="3" t="str" cm="1">
        <f t="array" ref="K15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2" s="3" t="str">
        <f>IF(ch_table[[#This Row],[Subject 1]]&lt;&gt;"House rose", "",SUMIF(ch_table[Day], ch_table[[#This Row],[Day]], ch_table[AAT]))</f>
        <v/>
      </c>
      <c r="M1512" s="38">
        <f>SUM(INDEX(ch_table[AAT],1):ch_table[[#This Row],[AAT]])</f>
        <v>2.3916666666666648</v>
      </c>
    </row>
    <row r="1513" spans="1:13" ht="45" x14ac:dyDescent="0.25">
      <c r="A1513" s="2">
        <v>120</v>
      </c>
      <c r="B1513" s="44">
        <v>44613</v>
      </c>
      <c r="C1513" s="3">
        <v>0.7715277777777777</v>
      </c>
      <c r="D1513" s="7" t="s">
        <v>92</v>
      </c>
      <c r="E1513" s="8" t="s">
        <v>899</v>
      </c>
      <c r="G1513" s="3" cm="1">
        <f t="array" ref="G1513">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513" s="3" t="str">
        <f>IF(ch_table[[#This Row],[Subject 1]]&lt;&gt;"House rose", "",SUMIF(ch_table[Day], ch_table[[#This Row],[Day]], ch_table[Duration]))</f>
        <v/>
      </c>
      <c r="I1513" s="40">
        <f>SUM(INDEX(ch_table[Duration],1):ch_table[[#This Row],[Duration]])</f>
        <v>38.334722222222254</v>
      </c>
      <c r="J1513" s="3" cm="1">
        <f t="array" ref="J15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3" s="3" t="str" cm="1">
        <f t="array" ref="K15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3" s="3" t="str">
        <f>IF(ch_table[[#This Row],[Subject 1]]&lt;&gt;"House rose", "",SUMIF(ch_table[Day], ch_table[[#This Row],[Day]], ch_table[AAT]))</f>
        <v/>
      </c>
      <c r="M1513" s="38">
        <f>SUM(INDEX(ch_table[AAT],1):ch_table[[#This Row],[AAT]])</f>
        <v>2.3916666666666648</v>
      </c>
    </row>
    <row r="1514" spans="1:13" x14ac:dyDescent="0.25">
      <c r="A1514" s="2">
        <v>120</v>
      </c>
      <c r="B1514" s="44">
        <v>44613</v>
      </c>
      <c r="C1514" s="3">
        <v>0.77500000000000002</v>
      </c>
      <c r="D1514" s="7" t="s">
        <v>85</v>
      </c>
      <c r="E1514" s="8" t="s">
        <v>900</v>
      </c>
      <c r="G1514" s="3" cm="1">
        <f t="array" ref="G1514">IF(MIN(ROW(ch_table[[Day]:[AAT session total (cum.)]]))+ROWS(ch_table[[Day]:[AAT session total (cum.)]])-1=ROW(),"",IF(ch_table[[#This Row],[Subject 1]]="House rose","", IF(INDEX(ch_table[[#All],[Time]],ROW()+1)="","",(IF(INDEX(ch_table[[#All],[Time]],ROW()+1)&lt;ch_table[[#This Row],[Time]],INDEX(ch_table[[#All],[Time]],ROW()+1)+1,INDEX(ch_table[[#All],[Time]],ROW()+1))-ch_table[[#This Row],[Time]]))))</f>
        <v>5.1388888888888817E-2</v>
      </c>
      <c r="H1514" s="3" t="str">
        <f>IF(ch_table[[#This Row],[Subject 1]]&lt;&gt;"House rose", "",SUMIF(ch_table[Day], ch_table[[#This Row],[Day]], ch_table[Duration]))</f>
        <v/>
      </c>
      <c r="I1514" s="40">
        <f>SUM(INDEX(ch_table[Duration],1):ch_table[[#This Row],[Duration]])</f>
        <v>38.386111111111141</v>
      </c>
      <c r="J1514" s="3" cm="1">
        <f t="array" ref="J15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4" s="3" t="str" cm="1">
        <f t="array" ref="K15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4" s="3" t="str">
        <f>IF(ch_table[[#This Row],[Subject 1]]&lt;&gt;"House rose", "",SUMIF(ch_table[Day], ch_table[[#This Row],[Day]], ch_table[AAT]))</f>
        <v/>
      </c>
      <c r="M1514" s="38">
        <f>SUM(INDEX(ch_table[AAT],1):ch_table[[#This Row],[AAT]])</f>
        <v>2.3916666666666648</v>
      </c>
    </row>
    <row r="1515" spans="1:13" x14ac:dyDescent="0.25">
      <c r="A1515" s="2">
        <v>120</v>
      </c>
      <c r="B1515" s="44">
        <v>44613</v>
      </c>
      <c r="C1515" s="3">
        <v>0.82638888888888884</v>
      </c>
      <c r="D1515" s="7" t="s">
        <v>133</v>
      </c>
      <c r="E1515" s="8" t="s">
        <v>134</v>
      </c>
      <c r="F1515" s="8" t="s">
        <v>15</v>
      </c>
      <c r="G1515" s="3" cm="1">
        <f t="array" ref="G1515">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515" s="3" t="str">
        <f>IF(ch_table[[#This Row],[Subject 1]]&lt;&gt;"House rose", "",SUMIF(ch_table[Day], ch_table[[#This Row],[Day]], ch_table[Duration]))</f>
        <v/>
      </c>
      <c r="I1515" s="40">
        <f>SUM(INDEX(ch_table[Duration],1):ch_table[[#This Row],[Duration]])</f>
        <v>38.386805555555583</v>
      </c>
      <c r="J1515" s="3" cm="1">
        <f t="array" ref="J15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5" s="3" t="str" cm="1">
        <f t="array" ref="K15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5" s="3" t="str">
        <f>IF(ch_table[[#This Row],[Subject 1]]&lt;&gt;"House rose", "",SUMIF(ch_table[Day], ch_table[[#This Row],[Day]], ch_table[AAT]))</f>
        <v/>
      </c>
      <c r="M1515" s="38">
        <f>SUM(INDEX(ch_table[AAT],1):ch_table[[#This Row],[AAT]])</f>
        <v>2.3916666666666648</v>
      </c>
    </row>
    <row r="1516" spans="1:13" x14ac:dyDescent="0.25">
      <c r="A1516" s="2">
        <v>120</v>
      </c>
      <c r="B1516" s="44">
        <v>44613</v>
      </c>
      <c r="C1516" s="3">
        <v>0.82708333333333339</v>
      </c>
      <c r="D1516" s="7" t="s">
        <v>85</v>
      </c>
      <c r="E1516" s="8" t="s">
        <v>901</v>
      </c>
      <c r="F1516" s="8" t="s">
        <v>60</v>
      </c>
      <c r="G1516" s="3" cm="1">
        <f t="array" ref="G1516">IF(MIN(ROW(ch_table[[Day]:[AAT session total (cum.)]]))+ROWS(ch_table[[Day]:[AAT session total (cum.)]])-1=ROW(),"",IF(ch_table[[#This Row],[Subject 1]]="House rose","", IF(INDEX(ch_table[[#All],[Time]],ROW()+1)="","",(IF(INDEX(ch_table[[#All],[Time]],ROW()+1)&lt;ch_table[[#This Row],[Time]],INDEX(ch_table[[#All],[Time]],ROW()+1)+1,INDEX(ch_table[[#All],[Time]],ROW()+1))-ch_table[[#This Row],[Time]]))))</f>
        <v>8.6805555555555469E-2</v>
      </c>
      <c r="H1516" s="3" t="str">
        <f>IF(ch_table[[#This Row],[Subject 1]]&lt;&gt;"House rose", "",SUMIF(ch_table[Day], ch_table[[#This Row],[Day]], ch_table[Duration]))</f>
        <v/>
      </c>
      <c r="I1516" s="40">
        <f>SUM(INDEX(ch_table[Duration],1):ch_table[[#This Row],[Duration]])</f>
        <v>38.47361111111114</v>
      </c>
      <c r="J1516" s="3" cm="1">
        <f t="array" ref="J15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6" s="3" t="str" cm="1">
        <f t="array" ref="K15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6" s="3" t="str">
        <f>IF(ch_table[[#This Row],[Subject 1]]&lt;&gt;"House rose", "",SUMIF(ch_table[Day], ch_table[[#This Row],[Day]], ch_table[AAT]))</f>
        <v/>
      </c>
      <c r="M1516" s="38">
        <f>SUM(INDEX(ch_table[AAT],1):ch_table[[#This Row],[AAT]])</f>
        <v>2.3916666666666648</v>
      </c>
    </row>
    <row r="1517" spans="1:13" x14ac:dyDescent="0.25">
      <c r="A1517" s="2">
        <v>120</v>
      </c>
      <c r="B1517" s="44">
        <v>44613</v>
      </c>
      <c r="C1517" s="3">
        <v>0.91388888888888886</v>
      </c>
      <c r="D1517" s="7" t="s">
        <v>259</v>
      </c>
      <c r="E1517" s="8" t="s">
        <v>900</v>
      </c>
      <c r="G1517" s="3" cm="1">
        <f t="array" ref="G1517">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517" s="3" t="str">
        <f>IF(ch_table[[#This Row],[Subject 1]]&lt;&gt;"House rose", "",SUMIF(ch_table[Day], ch_table[[#This Row],[Day]], ch_table[Duration]))</f>
        <v/>
      </c>
      <c r="I1517" s="40">
        <f>SUM(INDEX(ch_table[Duration],1):ch_table[[#This Row],[Duration]])</f>
        <v>38.477083333333361</v>
      </c>
      <c r="J1517" s="3" cm="1">
        <f t="array" ref="J15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7" s="3" cm="1">
        <f t="array" ref="K15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517" s="3" t="str">
        <f>IF(ch_table[[#This Row],[Subject 1]]&lt;&gt;"House rose", "",SUMIF(ch_table[Day], ch_table[[#This Row],[Day]], ch_table[AAT]))</f>
        <v/>
      </c>
      <c r="M1517" s="38">
        <f>SUM(INDEX(ch_table[AAT],1):ch_table[[#This Row],[AAT]])</f>
        <v>2.3923611111111094</v>
      </c>
    </row>
    <row r="1518" spans="1:13" x14ac:dyDescent="0.25">
      <c r="A1518" s="2">
        <v>120</v>
      </c>
      <c r="B1518" s="44">
        <v>44613</v>
      </c>
      <c r="C1518" s="3">
        <v>0.91736111111111107</v>
      </c>
      <c r="D1518" s="7" t="s">
        <v>21</v>
      </c>
      <c r="E1518" s="8" t="s">
        <v>902</v>
      </c>
      <c r="G1518" s="3" cm="1">
        <f t="array" ref="G1518">IF(MIN(ROW(ch_table[[Day]:[AAT session total (cum.)]]))+ROWS(ch_table[[Day]:[AAT session total (cum.)]])-1=ROW(),"",IF(ch_table[[#This Row],[Subject 1]]="House rose","", IF(INDEX(ch_table[[#All],[Time]],ROW()+1)="","",(IF(INDEX(ch_table[[#All],[Time]],ROW()+1)&lt;ch_table[[#This Row],[Time]],INDEX(ch_table[[#All],[Time]],ROW()+1)+1,INDEX(ch_table[[#All],[Time]],ROW()+1))-ch_table[[#This Row],[Time]]))))</f>
        <v>1.3888888888888951E-2</v>
      </c>
      <c r="H1518" s="3" t="str">
        <f>IF(ch_table[[#This Row],[Subject 1]]&lt;&gt;"House rose", "",SUMIF(ch_table[Day], ch_table[[#This Row],[Day]], ch_table[Duration]))</f>
        <v/>
      </c>
      <c r="I1518" s="40">
        <f>SUM(INDEX(ch_table[Duration],1):ch_table[[#This Row],[Duration]])</f>
        <v>38.490972222222247</v>
      </c>
      <c r="J1518" s="3" cm="1">
        <f t="array" ref="J15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8" s="3" cm="1">
        <f t="array" ref="K15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1.3888888888888951E-2</v>
      </c>
      <c r="L1518" s="3" t="str">
        <f>IF(ch_table[[#This Row],[Subject 1]]&lt;&gt;"House rose", "",SUMIF(ch_table[Day], ch_table[[#This Row],[Day]], ch_table[AAT]))</f>
        <v/>
      </c>
      <c r="M1518" s="38">
        <f>SUM(INDEX(ch_table[AAT],1):ch_table[[#This Row],[AAT]])</f>
        <v>2.4062499999999982</v>
      </c>
    </row>
    <row r="1519" spans="1:13" x14ac:dyDescent="0.25">
      <c r="A1519" s="2">
        <v>120</v>
      </c>
      <c r="B1519" s="44">
        <v>44613</v>
      </c>
      <c r="C1519" s="3">
        <v>0.93125000000000002</v>
      </c>
      <c r="D1519" s="7" t="s">
        <v>23</v>
      </c>
      <c r="G1519" s="3" t="str" cm="1">
        <f t="array" ref="G1519">IF(MIN(ROW(ch_table[[Day]:[AAT session total (cum.)]]))+ROWS(ch_table[[Day]:[AAT session total (cum.)]])-1=ROW(),"",IF(ch_table[[#This Row],[Subject 1]]="House rose","", IF(INDEX(ch_table[[#All],[Time]],ROW()+1)="","",(IF(INDEX(ch_table[[#All],[Time]],ROW()+1)&lt;ch_table[[#This Row],[Time]],INDEX(ch_table[[#All],[Time]],ROW()+1)+1,INDEX(ch_table[[#All],[Time]],ROW()+1))-ch_table[[#This Row],[Time]]))))</f>
        <v/>
      </c>
      <c r="H1519" s="3">
        <f>IF(ch_table[[#This Row],[Subject 1]]&lt;&gt;"House rose", "",SUMIF(ch_table[Day], ch_table[[#This Row],[Day]], ch_table[Duration]))</f>
        <v>0.32708333333333339</v>
      </c>
      <c r="I1519" s="40">
        <f>SUM(INDEX(ch_table[Duration],1):ch_table[[#This Row],[Duration]])</f>
        <v>38.490972222222247</v>
      </c>
      <c r="J1519" s="3" cm="1">
        <f t="array" ref="J15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19" s="3" t="str" cm="1">
        <f t="array" ref="K15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19" s="3">
        <f>IF(ch_table[[#This Row],[Subject 1]]&lt;&gt;"House rose", "",SUMIF(ch_table[Day], ch_table[[#This Row],[Day]], ch_table[AAT]))</f>
        <v>1.4583333333333393E-2</v>
      </c>
      <c r="M1519" s="38">
        <f>SUM(INDEX(ch_table[AAT],1):ch_table[[#This Row],[AAT]])</f>
        <v>2.4062499999999982</v>
      </c>
    </row>
    <row r="1520" spans="1:13" x14ac:dyDescent="0.25">
      <c r="A1520" s="2">
        <v>121</v>
      </c>
      <c r="B1520" s="44">
        <v>44614</v>
      </c>
      <c r="C1520" s="3">
        <v>0.47916666666666669</v>
      </c>
      <c r="D1520" s="7" t="s">
        <v>24</v>
      </c>
      <c r="G1520" s="3" cm="1">
        <f t="array" ref="G152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20" s="3" t="str">
        <f>IF(ch_table[[#This Row],[Subject 1]]&lt;&gt;"House rose", "",SUMIF(ch_table[Day], ch_table[[#This Row],[Day]], ch_table[Duration]))</f>
        <v/>
      </c>
      <c r="I1520" s="40">
        <f>SUM(INDEX(ch_table[Duration],1):ch_table[[#This Row],[Duration]])</f>
        <v>38.493750000000027</v>
      </c>
      <c r="J1520" s="3" cm="1">
        <f t="array" ref="J15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0" s="3" t="str" cm="1">
        <f t="array" ref="K15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0" s="3" t="str">
        <f>IF(ch_table[[#This Row],[Subject 1]]&lt;&gt;"House rose", "",SUMIF(ch_table[Day], ch_table[[#This Row],[Day]], ch_table[AAT]))</f>
        <v/>
      </c>
      <c r="M1520" s="38">
        <f>SUM(INDEX(ch_table[AAT],1):ch_table[[#This Row],[AAT]])</f>
        <v>2.4062499999999982</v>
      </c>
    </row>
    <row r="1521" spans="1:13" x14ac:dyDescent="0.25">
      <c r="A1521" s="2">
        <v>121</v>
      </c>
      <c r="B1521" s="44">
        <v>44614</v>
      </c>
      <c r="C1521" s="3">
        <v>0.48194444444444445</v>
      </c>
      <c r="D1521" s="7" t="s">
        <v>44</v>
      </c>
      <c r="E1521" s="8" t="s">
        <v>89</v>
      </c>
      <c r="G1521" s="3" cm="1">
        <f t="array" ref="G1521">IF(MIN(ROW(ch_table[[Day]:[AAT session total (cum.)]]))+ROWS(ch_table[[Day]:[AAT session total (cum.)]])-1=ROW(),"",IF(ch_table[[#This Row],[Subject 1]]="House rose","", IF(INDEX(ch_table[[#All],[Time]],ROW()+1)="","",(IF(INDEX(ch_table[[#All],[Time]],ROW()+1)&lt;ch_table[[#This Row],[Time]],INDEX(ch_table[[#All],[Time]],ROW()+1)+1,INDEX(ch_table[[#All],[Time]],ROW()+1))-ch_table[[#This Row],[Time]]))))</f>
        <v>2.8472222222222177E-2</v>
      </c>
      <c r="H1521" s="3" t="str">
        <f>IF(ch_table[[#This Row],[Subject 1]]&lt;&gt;"House rose", "",SUMIF(ch_table[Day], ch_table[[#This Row],[Day]], ch_table[Duration]))</f>
        <v/>
      </c>
      <c r="I1521" s="40">
        <f>SUM(INDEX(ch_table[Duration],1):ch_table[[#This Row],[Duration]])</f>
        <v>38.522222222222247</v>
      </c>
      <c r="J1521" s="3" cm="1">
        <f t="array" ref="J15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1" s="3" t="str" cm="1">
        <f t="array" ref="K15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1" s="3" t="str">
        <f>IF(ch_table[[#This Row],[Subject 1]]&lt;&gt;"House rose", "",SUMIF(ch_table[Day], ch_table[[#This Row],[Day]], ch_table[AAT]))</f>
        <v/>
      </c>
      <c r="M1521" s="38">
        <f>SUM(INDEX(ch_table[AAT],1):ch_table[[#This Row],[AAT]])</f>
        <v>2.4062499999999982</v>
      </c>
    </row>
    <row r="1522" spans="1:13" x14ac:dyDescent="0.25">
      <c r="A1522" s="2">
        <v>121</v>
      </c>
      <c r="B1522" s="44">
        <v>44614</v>
      </c>
      <c r="C1522" s="3">
        <v>0.51041666666666663</v>
      </c>
      <c r="D1522" s="7" t="s">
        <v>53</v>
      </c>
      <c r="E1522" s="8" t="s">
        <v>89</v>
      </c>
      <c r="G1522" s="3" cm="1">
        <f t="array" ref="G1522">IF(MIN(ROW(ch_table[[Day]:[AAT session total (cum.)]]))+ROWS(ch_table[[Day]:[AAT session total (cum.)]])-1=ROW(),"",IF(ch_table[[#This Row],[Subject 1]]="House rose","", IF(INDEX(ch_table[[#All],[Time]],ROW()+1)="","",(IF(INDEX(ch_table[[#All],[Time]],ROW()+1)&lt;ch_table[[#This Row],[Time]],INDEX(ch_table[[#All],[Time]],ROW()+1)+1,INDEX(ch_table[[#All],[Time]],ROW()+1))-ch_table[[#This Row],[Time]]))))</f>
        <v>1.0416666666666741E-2</v>
      </c>
      <c r="H1522" s="3" t="str">
        <f>IF(ch_table[[#This Row],[Subject 1]]&lt;&gt;"House rose", "",SUMIF(ch_table[Day], ch_table[[#This Row],[Day]], ch_table[Duration]))</f>
        <v/>
      </c>
      <c r="I1522" s="40">
        <f>SUM(INDEX(ch_table[Duration],1):ch_table[[#This Row],[Duration]])</f>
        <v>38.532638888888911</v>
      </c>
      <c r="J1522" s="3" cm="1">
        <f t="array" ref="J15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2" s="3" t="str" cm="1">
        <f t="array" ref="K15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2" s="3" t="str">
        <f>IF(ch_table[[#This Row],[Subject 1]]&lt;&gt;"House rose", "",SUMIF(ch_table[Day], ch_table[[#This Row],[Day]], ch_table[AAT]))</f>
        <v/>
      </c>
      <c r="M1522" s="38">
        <f>SUM(INDEX(ch_table[AAT],1):ch_table[[#This Row],[AAT]])</f>
        <v>2.4062499999999982</v>
      </c>
    </row>
    <row r="1523" spans="1:13" x14ac:dyDescent="0.25">
      <c r="A1523" s="2">
        <v>121</v>
      </c>
      <c r="B1523" s="44">
        <v>44614</v>
      </c>
      <c r="C1523" s="3">
        <v>0.52083333333333337</v>
      </c>
      <c r="D1523" s="7" t="s">
        <v>29</v>
      </c>
      <c r="E1523" s="8" t="s">
        <v>812</v>
      </c>
      <c r="G1523" s="3" cm="1">
        <f t="array" ref="G1523">IF(MIN(ROW(ch_table[[Day]:[AAT session total (cum.)]]))+ROWS(ch_table[[Day]:[AAT session total (cum.)]])-1=ROW(),"",IF(ch_table[[#This Row],[Subject 1]]="House rose","", IF(INDEX(ch_table[[#All],[Time]],ROW()+1)="","",(IF(INDEX(ch_table[[#All],[Time]],ROW()+1)&lt;ch_table[[#This Row],[Time]],INDEX(ch_table[[#All],[Time]],ROW()+1)+1,INDEX(ch_table[[#All],[Time]],ROW()+1))-ch_table[[#This Row],[Time]]))))</f>
        <v>6.3888888888888884E-2</v>
      </c>
      <c r="H1523" s="3" t="str">
        <f>IF(ch_table[[#This Row],[Subject 1]]&lt;&gt;"House rose", "",SUMIF(ch_table[Day], ch_table[[#This Row],[Day]], ch_table[Duration]))</f>
        <v/>
      </c>
      <c r="I1523" s="40">
        <f>SUM(INDEX(ch_table[Duration],1):ch_table[[#This Row],[Duration]])</f>
        <v>38.596527777777801</v>
      </c>
      <c r="J1523" s="3" cm="1">
        <f t="array" ref="J15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3" s="3" t="str" cm="1">
        <f t="array" ref="K15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3" s="3" t="str">
        <f>IF(ch_table[[#This Row],[Subject 1]]&lt;&gt;"House rose", "",SUMIF(ch_table[Day], ch_table[[#This Row],[Day]], ch_table[AAT]))</f>
        <v/>
      </c>
      <c r="M1523" s="38">
        <f>SUM(INDEX(ch_table[AAT],1):ch_table[[#This Row],[AAT]])</f>
        <v>2.4062499999999982</v>
      </c>
    </row>
    <row r="1524" spans="1:13" ht="30" x14ac:dyDescent="0.25">
      <c r="A1524" s="2">
        <v>121</v>
      </c>
      <c r="B1524" s="44">
        <v>44614</v>
      </c>
      <c r="C1524" s="3">
        <v>0.58472222222222225</v>
      </c>
      <c r="D1524" s="7" t="s">
        <v>92</v>
      </c>
      <c r="E1524" s="8" t="s">
        <v>903</v>
      </c>
      <c r="G1524" s="3" cm="1">
        <f t="array" ref="G152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524" s="3" t="str">
        <f>IF(ch_table[[#This Row],[Subject 1]]&lt;&gt;"House rose", "",SUMIF(ch_table[Day], ch_table[[#This Row],[Day]], ch_table[Duration]))</f>
        <v/>
      </c>
      <c r="I1524" s="40">
        <f>SUM(INDEX(ch_table[Duration],1):ch_table[[#This Row],[Duration]])</f>
        <v>38.597916666666691</v>
      </c>
      <c r="J1524" s="3" cm="1">
        <f t="array" ref="J15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4" s="3" t="str" cm="1">
        <f t="array" ref="K15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4" s="3" t="str">
        <f>IF(ch_table[[#This Row],[Subject 1]]&lt;&gt;"House rose", "",SUMIF(ch_table[Day], ch_table[[#This Row],[Day]], ch_table[AAT]))</f>
        <v/>
      </c>
      <c r="M1524" s="38">
        <f>SUM(INDEX(ch_table[AAT],1):ch_table[[#This Row],[AAT]])</f>
        <v>2.4062499999999982</v>
      </c>
    </row>
    <row r="1525" spans="1:13" ht="30" x14ac:dyDescent="0.25">
      <c r="A1525" s="2">
        <v>121</v>
      </c>
      <c r="B1525" s="44">
        <v>44614</v>
      </c>
      <c r="C1525" s="3">
        <v>0.58611111111111114</v>
      </c>
      <c r="D1525" s="7" t="s">
        <v>230</v>
      </c>
      <c r="E1525" s="8" t="s">
        <v>904</v>
      </c>
      <c r="G1525" s="3" cm="1">
        <f t="array" ref="G1525">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525" s="3" t="str">
        <f>IF(ch_table[[#This Row],[Subject 1]]&lt;&gt;"House rose", "",SUMIF(ch_table[Day], ch_table[[#This Row],[Day]], ch_table[Duration]))</f>
        <v/>
      </c>
      <c r="I1525" s="40">
        <f>SUM(INDEX(ch_table[Duration],1):ch_table[[#This Row],[Duration]])</f>
        <v>38.604166666666693</v>
      </c>
      <c r="J1525" s="3" cm="1">
        <f t="array" ref="J15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5" s="3" t="str" cm="1">
        <f t="array" ref="K15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5" s="3" t="str">
        <f>IF(ch_table[[#This Row],[Subject 1]]&lt;&gt;"House rose", "",SUMIF(ch_table[Day], ch_table[[#This Row],[Day]], ch_table[AAT]))</f>
        <v/>
      </c>
      <c r="M1525" s="38">
        <f>SUM(INDEX(ch_table[AAT],1):ch_table[[#This Row],[AAT]])</f>
        <v>2.4062499999999982</v>
      </c>
    </row>
    <row r="1526" spans="1:13" x14ac:dyDescent="0.25">
      <c r="A1526" s="2">
        <v>121</v>
      </c>
      <c r="B1526" s="44">
        <v>44614</v>
      </c>
      <c r="C1526" s="3">
        <v>0.59236111111111112</v>
      </c>
      <c r="D1526" s="7" t="s">
        <v>259</v>
      </c>
      <c r="E1526" s="8" t="s">
        <v>905</v>
      </c>
      <c r="G1526" s="3" cm="1">
        <f t="array" ref="G1526">IF(MIN(ROW(ch_table[[Day]:[AAT session total (cum.)]]))+ROWS(ch_table[[Day]:[AAT session total (cum.)]])-1=ROW(),"",IF(ch_table[[#This Row],[Subject 1]]="House rose","", IF(INDEX(ch_table[[#All],[Time]],ROW()+1)="","",(IF(INDEX(ch_table[[#All],[Time]],ROW()+1)&lt;ch_table[[#This Row],[Time]],INDEX(ch_table[[#All],[Time]],ROW()+1)+1,INDEX(ch_table[[#All],[Time]],ROW()+1))-ch_table[[#This Row],[Time]]))))</f>
        <v>5.5555555555555358E-3</v>
      </c>
      <c r="H1526" s="3" t="str">
        <f>IF(ch_table[[#This Row],[Subject 1]]&lt;&gt;"House rose", "",SUMIF(ch_table[Day], ch_table[[#This Row],[Day]], ch_table[Duration]))</f>
        <v/>
      </c>
      <c r="I1526" s="40">
        <f>SUM(INDEX(ch_table[Duration],1):ch_table[[#This Row],[Duration]])</f>
        <v>38.609722222222246</v>
      </c>
      <c r="J1526" s="3" cm="1">
        <f t="array" ref="J15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6" s="3" t="str" cm="1">
        <f t="array" ref="K15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6" s="3" t="str">
        <f>IF(ch_table[[#This Row],[Subject 1]]&lt;&gt;"House rose", "",SUMIF(ch_table[Day], ch_table[[#This Row],[Day]], ch_table[AAT]))</f>
        <v/>
      </c>
      <c r="M1526" s="38">
        <f>SUM(INDEX(ch_table[AAT],1):ch_table[[#This Row],[AAT]])</f>
        <v>2.4062499999999982</v>
      </c>
    </row>
    <row r="1527" spans="1:13" x14ac:dyDescent="0.25">
      <c r="A1527" s="2">
        <v>121</v>
      </c>
      <c r="B1527" s="44">
        <v>44614</v>
      </c>
      <c r="C1527" s="3">
        <v>0.59791666666666665</v>
      </c>
      <c r="D1527" s="7" t="s">
        <v>85</v>
      </c>
      <c r="E1527" s="8" t="s">
        <v>906</v>
      </c>
      <c r="F1527" s="8" t="s">
        <v>60</v>
      </c>
      <c r="G1527" s="3" cm="1">
        <f t="array" ref="G1527">IF(MIN(ROW(ch_table[[Day]:[AAT session total (cum.)]]))+ROWS(ch_table[[Day]:[AAT session total (cum.)]])-1=ROW(),"",IF(ch_table[[#This Row],[Subject 1]]="House rose","", IF(INDEX(ch_table[[#All],[Time]],ROW()+1)="","",(IF(INDEX(ch_table[[#All],[Time]],ROW()+1)&lt;ch_table[[#This Row],[Time]],INDEX(ch_table[[#All],[Time]],ROW()+1)+1,INDEX(ch_table[[#All],[Time]],ROW()+1))-ch_table[[#This Row],[Time]]))))</f>
        <v>9.3750000000000111E-2</v>
      </c>
      <c r="H1527" s="3" t="str">
        <f>IF(ch_table[[#This Row],[Subject 1]]&lt;&gt;"House rose", "",SUMIF(ch_table[Day], ch_table[[#This Row],[Day]], ch_table[Duration]))</f>
        <v/>
      </c>
      <c r="I1527" s="40">
        <f>SUM(INDEX(ch_table[Duration],1):ch_table[[#This Row],[Duration]])</f>
        <v>38.703472222222246</v>
      </c>
      <c r="J1527" s="3" cm="1">
        <f t="array" ref="J15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7" s="3" t="str" cm="1">
        <f t="array" ref="K15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7" s="3" t="str">
        <f>IF(ch_table[[#This Row],[Subject 1]]&lt;&gt;"House rose", "",SUMIF(ch_table[Day], ch_table[[#This Row],[Day]], ch_table[AAT]))</f>
        <v/>
      </c>
      <c r="M1527" s="38">
        <f>SUM(INDEX(ch_table[AAT],1):ch_table[[#This Row],[AAT]])</f>
        <v>2.4062499999999982</v>
      </c>
    </row>
    <row r="1528" spans="1:13" x14ac:dyDescent="0.25">
      <c r="A1528" s="2">
        <v>121</v>
      </c>
      <c r="B1528" s="44">
        <v>44614</v>
      </c>
      <c r="C1528" s="3">
        <v>0.69166666666666676</v>
      </c>
      <c r="D1528" s="7" t="s">
        <v>259</v>
      </c>
      <c r="E1528" s="8" t="s">
        <v>906</v>
      </c>
      <c r="G1528" s="3" cm="1">
        <f t="array" ref="G152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28" s="3" t="str">
        <f>IF(ch_table[[#This Row],[Subject 1]]&lt;&gt;"House rose", "",SUMIF(ch_table[Day], ch_table[[#This Row],[Day]], ch_table[Duration]))</f>
        <v/>
      </c>
      <c r="I1528" s="40">
        <f>SUM(INDEX(ch_table[Duration],1):ch_table[[#This Row],[Duration]])</f>
        <v>38.706250000000026</v>
      </c>
      <c r="J1528" s="3" cm="1">
        <f t="array" ref="J15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8" s="3" t="str" cm="1">
        <f t="array" ref="K15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28" s="3" t="str">
        <f>IF(ch_table[[#This Row],[Subject 1]]&lt;&gt;"House rose", "",SUMIF(ch_table[Day], ch_table[[#This Row],[Day]], ch_table[AAT]))</f>
        <v/>
      </c>
      <c r="M1528" s="38">
        <f>SUM(INDEX(ch_table[AAT],1):ch_table[[#This Row],[AAT]])</f>
        <v>2.4062499999999982</v>
      </c>
    </row>
    <row r="1529" spans="1:13" x14ac:dyDescent="0.25">
      <c r="A1529" s="2">
        <v>121</v>
      </c>
      <c r="B1529" s="44">
        <v>44614</v>
      </c>
      <c r="C1529" s="3">
        <v>0.69444444444444453</v>
      </c>
      <c r="D1529" s="7" t="s">
        <v>551</v>
      </c>
      <c r="E1529" s="8" t="s">
        <v>552</v>
      </c>
      <c r="G1529" s="3" cm="1">
        <f t="array" ref="G1529">IF(MIN(ROW(ch_table[[Day]:[AAT session total (cum.)]]))+ROWS(ch_table[[Day]:[AAT session total (cum.)]])-1=ROW(),"",IF(ch_table[[#This Row],[Subject 1]]="House rose","", IF(INDEX(ch_table[[#All],[Time]],ROW()+1)="","",(IF(INDEX(ch_table[[#All],[Time]],ROW()+1)&lt;ch_table[[#This Row],[Time]],INDEX(ch_table[[#All],[Time]],ROW()+1)+1,INDEX(ch_table[[#All],[Time]],ROW()+1))-ch_table[[#This Row],[Time]]))))</f>
        <v>0.1152777777777777</v>
      </c>
      <c r="H1529" s="3" t="str">
        <f>IF(ch_table[[#This Row],[Subject 1]]&lt;&gt;"House rose", "",SUMIF(ch_table[Day], ch_table[[#This Row],[Day]], ch_table[Duration]))</f>
        <v/>
      </c>
      <c r="I1529" s="40">
        <f>SUM(INDEX(ch_table[Duration],1):ch_table[[#This Row],[Duration]])</f>
        <v>38.821527777777803</v>
      </c>
      <c r="J1529" s="3" cm="1">
        <f t="array" ref="J15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29" s="3" cm="1">
        <f t="array" ref="K15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529" s="3" t="str">
        <f>IF(ch_table[[#This Row],[Subject 1]]&lt;&gt;"House rose", "",SUMIF(ch_table[Day], ch_table[[#This Row],[Day]], ch_table[AAT]))</f>
        <v/>
      </c>
      <c r="M1529" s="38">
        <f>SUM(INDEX(ch_table[AAT],1):ch_table[[#This Row],[AAT]])</f>
        <v>2.4243055555555539</v>
      </c>
    </row>
    <row r="1530" spans="1:13" x14ac:dyDescent="0.25">
      <c r="A1530" s="2">
        <v>121</v>
      </c>
      <c r="B1530" s="44">
        <v>44614</v>
      </c>
      <c r="C1530" s="3">
        <v>0.80972222222222223</v>
      </c>
      <c r="D1530" s="7" t="s">
        <v>21</v>
      </c>
      <c r="E1530" s="8" t="s">
        <v>907</v>
      </c>
      <c r="G1530" s="3" cm="1">
        <f t="array" ref="G153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530" s="3" t="str">
        <f>IF(ch_table[[#This Row],[Subject 1]]&lt;&gt;"House rose", "",SUMIF(ch_table[Day], ch_table[[#This Row],[Day]], ch_table[Duration]))</f>
        <v/>
      </c>
      <c r="I1530" s="40">
        <f>SUM(INDEX(ch_table[Duration],1):ch_table[[#This Row],[Duration]])</f>
        <v>38.835416666666688</v>
      </c>
      <c r="J1530" s="3" cm="1">
        <f t="array" ref="J15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0" s="3" cm="1">
        <f t="array" ref="K15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1530" s="3" t="str">
        <f>IF(ch_table[[#This Row],[Subject 1]]&lt;&gt;"House rose", "",SUMIF(ch_table[Day], ch_table[[#This Row],[Day]], ch_table[AAT]))</f>
        <v/>
      </c>
      <c r="M1530" s="38">
        <f>SUM(INDEX(ch_table[AAT],1):ch_table[[#This Row],[AAT]])</f>
        <v>2.4381944444444428</v>
      </c>
    </row>
    <row r="1531" spans="1:13" x14ac:dyDescent="0.25">
      <c r="A1531" s="2">
        <v>121</v>
      </c>
      <c r="B1531" s="44">
        <v>44614</v>
      </c>
      <c r="C1531" s="3">
        <v>0.82361111111111107</v>
      </c>
      <c r="D1531" s="7" t="s">
        <v>23</v>
      </c>
      <c r="G1531" s="3" t="str" cm="1">
        <f t="array" ref="G1531">IF(MIN(ROW(ch_table[[Day]:[AAT session total (cum.)]]))+ROWS(ch_table[[Day]:[AAT session total (cum.)]])-1=ROW(),"",IF(ch_table[[#This Row],[Subject 1]]="House rose","", IF(INDEX(ch_table[[#All],[Time]],ROW()+1)="","",(IF(INDEX(ch_table[[#All],[Time]],ROW()+1)&lt;ch_table[[#This Row],[Time]],INDEX(ch_table[[#All],[Time]],ROW()+1)+1,INDEX(ch_table[[#All],[Time]],ROW()+1))-ch_table[[#This Row],[Time]]))))</f>
        <v/>
      </c>
      <c r="H1531" s="3">
        <f>IF(ch_table[[#This Row],[Subject 1]]&lt;&gt;"House rose", "",SUMIF(ch_table[Day], ch_table[[#This Row],[Day]], ch_table[Duration]))</f>
        <v>0.34444444444444439</v>
      </c>
      <c r="I1531" s="40">
        <f>SUM(INDEX(ch_table[Duration],1):ch_table[[#This Row],[Duration]])</f>
        <v>38.835416666666688</v>
      </c>
      <c r="J1531" s="3" cm="1">
        <f t="array" ref="J15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1" s="3" t="str" cm="1">
        <f t="array" ref="K15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1" s="3">
        <f>IF(ch_table[[#This Row],[Subject 1]]&lt;&gt;"House rose", "",SUMIF(ch_table[Day], ch_table[[#This Row],[Day]], ch_table[AAT]))</f>
        <v>3.1944444444444442E-2</v>
      </c>
      <c r="M1531" s="38">
        <f>SUM(INDEX(ch_table[AAT],1):ch_table[[#This Row],[AAT]])</f>
        <v>2.4381944444444428</v>
      </c>
    </row>
    <row r="1532" spans="1:13" x14ac:dyDescent="0.25">
      <c r="A1532" s="2">
        <v>122</v>
      </c>
      <c r="B1532" s="44">
        <v>44615</v>
      </c>
      <c r="C1532" s="3">
        <v>0.47916666666666669</v>
      </c>
      <c r="D1532" s="7" t="s">
        <v>24</v>
      </c>
      <c r="G1532" s="3" cm="1">
        <f t="array" ref="G153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32" s="3" t="str">
        <f>IF(ch_table[[#This Row],[Subject 1]]&lt;&gt;"House rose", "",SUMIF(ch_table[Day], ch_table[[#This Row],[Day]], ch_table[Duration]))</f>
        <v/>
      </c>
      <c r="I1532" s="40">
        <f>SUM(INDEX(ch_table[Duration],1):ch_table[[#This Row],[Duration]])</f>
        <v>38.83750000000002</v>
      </c>
      <c r="J1532" s="3" cm="1">
        <f t="array" ref="J15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2" s="3" t="str" cm="1">
        <f t="array" ref="K15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2" s="3" t="str">
        <f>IF(ch_table[[#This Row],[Subject 1]]&lt;&gt;"House rose", "",SUMIF(ch_table[Day], ch_table[[#This Row],[Day]], ch_table[AAT]))</f>
        <v/>
      </c>
      <c r="M1532" s="38">
        <f>SUM(INDEX(ch_table[AAT],1):ch_table[[#This Row],[AAT]])</f>
        <v>2.4381944444444428</v>
      </c>
    </row>
    <row r="1533" spans="1:13" x14ac:dyDescent="0.25">
      <c r="A1533" s="2">
        <v>122</v>
      </c>
      <c r="B1533" s="44">
        <v>44615</v>
      </c>
      <c r="C1533" s="3">
        <v>0.48125000000000001</v>
      </c>
      <c r="D1533" s="7" t="s">
        <v>44</v>
      </c>
      <c r="E1533" s="8" t="s">
        <v>96</v>
      </c>
      <c r="G1533" s="3" cm="1">
        <f t="array" ref="G153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533" s="3" t="str">
        <f>IF(ch_table[[#This Row],[Subject 1]]&lt;&gt;"House rose", "",SUMIF(ch_table[Day], ch_table[[#This Row],[Day]], ch_table[Duration]))</f>
        <v/>
      </c>
      <c r="I1533" s="40">
        <f>SUM(INDEX(ch_table[Duration],1):ch_table[[#This Row],[Duration]])</f>
        <v>38.851388888888906</v>
      </c>
      <c r="J1533" s="3" cm="1">
        <f t="array" ref="J15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3" s="3" t="str" cm="1">
        <f t="array" ref="K15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3" s="3" t="str">
        <f>IF(ch_table[[#This Row],[Subject 1]]&lt;&gt;"House rose", "",SUMIF(ch_table[Day], ch_table[[#This Row],[Day]], ch_table[AAT]))</f>
        <v/>
      </c>
      <c r="M1533" s="38">
        <f>SUM(INDEX(ch_table[AAT],1):ch_table[[#This Row],[AAT]])</f>
        <v>2.4381944444444428</v>
      </c>
    </row>
    <row r="1534" spans="1:13" x14ac:dyDescent="0.25">
      <c r="A1534" s="2">
        <v>122</v>
      </c>
      <c r="B1534" s="44">
        <v>44615</v>
      </c>
      <c r="C1534" s="3">
        <v>0.49513888888888885</v>
      </c>
      <c r="D1534" s="7" t="s">
        <v>53</v>
      </c>
      <c r="E1534" s="8" t="s">
        <v>96</v>
      </c>
      <c r="G1534" s="3" cm="1">
        <f t="array" ref="G1534">IF(MIN(ROW(ch_table[[Day]:[AAT session total (cum.)]]))+ROWS(ch_table[[Day]:[AAT session total (cum.)]])-1=ROW(),"",IF(ch_table[[#This Row],[Subject 1]]="House rose","", IF(INDEX(ch_table[[#All],[Time]],ROW()+1)="","",(IF(INDEX(ch_table[[#All],[Time]],ROW()+1)&lt;ch_table[[#This Row],[Time]],INDEX(ch_table[[#All],[Time]],ROW()+1)+1,INDEX(ch_table[[#All],[Time]],ROW()+1))-ch_table[[#This Row],[Time]]))))</f>
        <v>5.5555555555555913E-3</v>
      </c>
      <c r="H1534" s="3" t="str">
        <f>IF(ch_table[[#This Row],[Subject 1]]&lt;&gt;"House rose", "",SUMIF(ch_table[Day], ch_table[[#This Row],[Day]], ch_table[Duration]))</f>
        <v/>
      </c>
      <c r="I1534" s="40">
        <f>SUM(INDEX(ch_table[Duration],1):ch_table[[#This Row],[Duration]])</f>
        <v>38.856944444444458</v>
      </c>
      <c r="J1534" s="3" cm="1">
        <f t="array" ref="J15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4" s="3" t="str" cm="1">
        <f t="array" ref="K15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4" s="3" t="str">
        <f>IF(ch_table[[#This Row],[Subject 1]]&lt;&gt;"House rose", "",SUMIF(ch_table[Day], ch_table[[#This Row],[Day]], ch_table[AAT]))</f>
        <v/>
      </c>
      <c r="M1534" s="38">
        <f>SUM(INDEX(ch_table[AAT],1):ch_table[[#This Row],[AAT]])</f>
        <v>2.4381944444444428</v>
      </c>
    </row>
    <row r="1535" spans="1:13" x14ac:dyDescent="0.25">
      <c r="A1535" s="2">
        <v>122</v>
      </c>
      <c r="B1535" s="44">
        <v>44615</v>
      </c>
      <c r="C1535" s="3">
        <v>0.50069444444444444</v>
      </c>
      <c r="D1535" s="7" t="s">
        <v>44</v>
      </c>
      <c r="E1535" s="8" t="s">
        <v>448</v>
      </c>
      <c r="G1535" s="3" cm="1">
        <f t="array" ref="G1535">IF(MIN(ROW(ch_table[[Day]:[AAT session total (cum.)]]))+ROWS(ch_table[[Day]:[AAT session total (cum.)]])-1=ROW(),"",IF(ch_table[[#This Row],[Subject 1]]="House rose","", IF(INDEX(ch_table[[#All],[Time]],ROW()+1)="","",(IF(INDEX(ch_table[[#All],[Time]],ROW()+1)&lt;ch_table[[#This Row],[Time]],INDEX(ch_table[[#All],[Time]],ROW()+1)+1,INDEX(ch_table[[#All],[Time]],ROW()+1))-ch_table[[#This Row],[Time]]))))</f>
        <v>2.6388888888888906E-2</v>
      </c>
      <c r="H1535" s="3" t="str">
        <f>IF(ch_table[[#This Row],[Subject 1]]&lt;&gt;"House rose", "",SUMIF(ch_table[Day], ch_table[[#This Row],[Day]], ch_table[Duration]))</f>
        <v/>
      </c>
      <c r="I1535" s="40">
        <f>SUM(INDEX(ch_table[Duration],1):ch_table[[#This Row],[Duration]])</f>
        <v>38.883333333333347</v>
      </c>
      <c r="J1535" s="3" cm="1">
        <f t="array" ref="J15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5" s="3" t="str" cm="1">
        <f t="array" ref="K15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5" s="3" t="str">
        <f>IF(ch_table[[#This Row],[Subject 1]]&lt;&gt;"House rose", "",SUMIF(ch_table[Day], ch_table[[#This Row],[Day]], ch_table[AAT]))</f>
        <v/>
      </c>
      <c r="M1535" s="38">
        <f>SUM(INDEX(ch_table[AAT],1):ch_table[[#This Row],[AAT]])</f>
        <v>2.4381944444444428</v>
      </c>
    </row>
    <row r="1536" spans="1:13" ht="60" x14ac:dyDescent="0.25">
      <c r="A1536" s="2">
        <v>122</v>
      </c>
      <c r="B1536" s="44">
        <v>44615</v>
      </c>
      <c r="C1536" s="3">
        <v>0.52708333333333335</v>
      </c>
      <c r="D1536" s="7" t="s">
        <v>92</v>
      </c>
      <c r="E1536" s="8" t="s">
        <v>908</v>
      </c>
      <c r="G1536" s="3" cm="1">
        <f t="array" ref="G1536">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536" s="3" t="str">
        <f>IF(ch_table[[#This Row],[Subject 1]]&lt;&gt;"House rose", "",SUMIF(ch_table[Day], ch_table[[#This Row],[Day]], ch_table[Duration]))</f>
        <v/>
      </c>
      <c r="I1536" s="40">
        <f>SUM(INDEX(ch_table[Duration],1):ch_table[[#This Row],[Duration]])</f>
        <v>38.886805555555569</v>
      </c>
      <c r="J1536" s="3" cm="1">
        <f t="array" ref="J15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6" s="3" t="str" cm="1">
        <f t="array" ref="K15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6" s="3" t="str">
        <f>IF(ch_table[[#This Row],[Subject 1]]&lt;&gt;"House rose", "",SUMIF(ch_table[Day], ch_table[[#This Row],[Day]], ch_table[AAT]))</f>
        <v/>
      </c>
      <c r="M1536" s="38">
        <f>SUM(INDEX(ch_table[AAT],1):ch_table[[#This Row],[AAT]])</f>
        <v>2.4381944444444428</v>
      </c>
    </row>
    <row r="1537" spans="1:13" x14ac:dyDescent="0.25">
      <c r="A1537" s="2">
        <v>122</v>
      </c>
      <c r="B1537" s="44">
        <v>44615</v>
      </c>
      <c r="C1537" s="3">
        <v>0.53055555555555556</v>
      </c>
      <c r="D1537" s="7" t="s">
        <v>230</v>
      </c>
      <c r="E1537" s="8" t="s">
        <v>909</v>
      </c>
      <c r="G1537" s="3" cm="1">
        <f t="array" ref="G1537">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537" s="3" t="str">
        <f>IF(ch_table[[#This Row],[Subject 1]]&lt;&gt;"House rose", "",SUMIF(ch_table[Day], ch_table[[#This Row],[Day]], ch_table[Duration]))</f>
        <v/>
      </c>
      <c r="I1537" s="40">
        <f>SUM(INDEX(ch_table[Duration],1):ch_table[[#This Row],[Duration]])</f>
        <v>38.895138888888901</v>
      </c>
      <c r="J1537" s="3" cm="1">
        <f t="array" ref="J15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7" s="3" t="str" cm="1">
        <f t="array" ref="K15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7" s="3" t="str">
        <f>IF(ch_table[[#This Row],[Subject 1]]&lt;&gt;"House rose", "",SUMIF(ch_table[Day], ch_table[[#This Row],[Day]], ch_table[AAT]))</f>
        <v/>
      </c>
      <c r="M1537" s="38">
        <f>SUM(INDEX(ch_table[AAT],1):ch_table[[#This Row],[AAT]])</f>
        <v>2.4381944444444428</v>
      </c>
    </row>
    <row r="1538" spans="1:13" ht="30" x14ac:dyDescent="0.25">
      <c r="A1538" s="2">
        <v>122</v>
      </c>
      <c r="B1538" s="44">
        <v>44615</v>
      </c>
      <c r="C1538" s="3">
        <v>0.53888888888888886</v>
      </c>
      <c r="D1538" s="7" t="s">
        <v>423</v>
      </c>
      <c r="E1538" s="8" t="s">
        <v>910</v>
      </c>
      <c r="G1538" s="3" cm="1">
        <f t="array" ref="G1538">IF(MIN(ROW(ch_table[[Day]:[AAT session total (cum.)]]))+ROWS(ch_table[[Day]:[AAT session total (cum.)]])-1=ROW(),"",IF(ch_table[[#This Row],[Subject 1]]="House rose","", IF(INDEX(ch_table[[#All],[Time]],ROW()+1)="","",(IF(INDEX(ch_table[[#All],[Time]],ROW()+1)&lt;ch_table[[#This Row],[Time]],INDEX(ch_table[[#All],[Time]],ROW()+1)+1,INDEX(ch_table[[#All],[Time]],ROW()+1))-ch_table[[#This Row],[Time]]))))</f>
        <v>0.10347222222222219</v>
      </c>
      <c r="H1538" s="3" t="str">
        <f>IF(ch_table[[#This Row],[Subject 1]]&lt;&gt;"House rose", "",SUMIF(ch_table[Day], ch_table[[#This Row],[Day]], ch_table[Duration]))</f>
        <v/>
      </c>
      <c r="I1538" s="40">
        <f>SUM(INDEX(ch_table[Duration],1):ch_table[[#This Row],[Duration]])</f>
        <v>38.998611111111124</v>
      </c>
      <c r="J1538" s="3" cm="1">
        <f t="array" ref="J15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8" s="3" t="str" cm="1">
        <f t="array" ref="K15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8" s="3" t="str">
        <f>IF(ch_table[[#This Row],[Subject 1]]&lt;&gt;"House rose", "",SUMIF(ch_table[Day], ch_table[[#This Row],[Day]], ch_table[AAT]))</f>
        <v/>
      </c>
      <c r="M1538" s="38">
        <f>SUM(INDEX(ch_table[AAT],1):ch_table[[#This Row],[AAT]])</f>
        <v>2.4381944444444428</v>
      </c>
    </row>
    <row r="1539" spans="1:13" x14ac:dyDescent="0.25">
      <c r="A1539" s="2">
        <v>122</v>
      </c>
      <c r="B1539" s="44">
        <v>44615</v>
      </c>
      <c r="C1539" s="3">
        <v>0.64236111111111105</v>
      </c>
      <c r="D1539" s="7" t="s">
        <v>133</v>
      </c>
      <c r="E1539" s="8" t="s">
        <v>257</v>
      </c>
      <c r="F1539" s="8" t="s">
        <v>15</v>
      </c>
      <c r="G1539" s="3" cm="1">
        <f t="array" ref="G1539">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539" s="3" t="str">
        <f>IF(ch_table[[#This Row],[Subject 1]]&lt;&gt;"House rose", "",SUMIF(ch_table[Day], ch_table[[#This Row],[Day]], ch_table[Duration]))</f>
        <v/>
      </c>
      <c r="I1539" s="40">
        <f>SUM(INDEX(ch_table[Duration],1):ch_table[[#This Row],[Duration]])</f>
        <v>38.999305555555566</v>
      </c>
      <c r="J1539" s="3" cm="1">
        <f t="array" ref="J15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39" s="3" t="str" cm="1">
        <f t="array" ref="K15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39" s="3" t="str">
        <f>IF(ch_table[[#This Row],[Subject 1]]&lt;&gt;"House rose", "",SUMIF(ch_table[Day], ch_table[[#This Row],[Day]], ch_table[AAT]))</f>
        <v/>
      </c>
      <c r="M1539" s="38">
        <f>SUM(INDEX(ch_table[AAT],1):ch_table[[#This Row],[AAT]])</f>
        <v>2.4381944444444428</v>
      </c>
    </row>
    <row r="1540" spans="1:13" ht="30" x14ac:dyDescent="0.25">
      <c r="A1540" s="2">
        <v>122</v>
      </c>
      <c r="B1540" s="44">
        <v>44615</v>
      </c>
      <c r="C1540" s="3">
        <v>0.6430555555555556</v>
      </c>
      <c r="D1540" s="7" t="s">
        <v>423</v>
      </c>
      <c r="E1540" s="8" t="s">
        <v>911</v>
      </c>
      <c r="G1540" s="3" cm="1">
        <f t="array" ref="G1540">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1540" s="3" t="str">
        <f>IF(ch_table[[#This Row],[Subject 1]]&lt;&gt;"House rose", "",SUMIF(ch_table[Day], ch_table[[#This Row],[Day]], ch_table[Duration]))</f>
        <v/>
      </c>
      <c r="I1540" s="40">
        <f>SUM(INDEX(ch_table[Duration],1):ch_table[[#This Row],[Duration]])</f>
        <v>39.029166666666676</v>
      </c>
      <c r="J1540" s="3" cm="1">
        <f t="array" ref="J15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0" s="3" t="str" cm="1">
        <f t="array" ref="K15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0" s="3" t="str">
        <f>IF(ch_table[[#This Row],[Subject 1]]&lt;&gt;"House rose", "",SUMIF(ch_table[Day], ch_table[[#This Row],[Day]], ch_table[AAT]))</f>
        <v/>
      </c>
      <c r="M1540" s="38">
        <f>SUM(INDEX(ch_table[AAT],1):ch_table[[#This Row],[AAT]])</f>
        <v>2.4381944444444428</v>
      </c>
    </row>
    <row r="1541" spans="1:13" ht="30" x14ac:dyDescent="0.25">
      <c r="A1541" s="2">
        <v>122</v>
      </c>
      <c r="B1541" s="44">
        <v>44615</v>
      </c>
      <c r="C1541" s="3">
        <v>0.67291666666666661</v>
      </c>
      <c r="D1541" s="7" t="s">
        <v>423</v>
      </c>
      <c r="E1541" s="8" t="s">
        <v>912</v>
      </c>
      <c r="F1541" s="8" t="s">
        <v>60</v>
      </c>
      <c r="G1541" s="3" cm="1">
        <f t="array" ref="G1541">IF(MIN(ROW(ch_table[[Day]:[AAT session total (cum.)]]))+ROWS(ch_table[[Day]:[AAT session total (cum.)]])-1=ROW(),"",IF(ch_table[[#This Row],[Subject 1]]="House rose","", IF(INDEX(ch_table[[#All],[Time]],ROW()+1)="","",(IF(INDEX(ch_table[[#All],[Time]],ROW()+1)&lt;ch_table[[#This Row],[Time]],INDEX(ch_table[[#All],[Time]],ROW()+1)+1,INDEX(ch_table[[#All],[Time]],ROW()+1))-ch_table[[#This Row],[Time]]))))</f>
        <v>0.12708333333333333</v>
      </c>
      <c r="H1541" s="3" t="str">
        <f>IF(ch_table[[#This Row],[Subject 1]]&lt;&gt;"House rose", "",SUMIF(ch_table[Day], ch_table[[#This Row],[Day]], ch_table[Duration]))</f>
        <v/>
      </c>
      <c r="I1541" s="40">
        <f>SUM(INDEX(ch_table[Duration],1):ch_table[[#This Row],[Duration]])</f>
        <v>39.156250000000007</v>
      </c>
      <c r="J1541" s="3" cm="1">
        <f t="array" ref="J15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1" s="3" cm="1">
        <f t="array" ref="K15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8.3333333333333037E-3</v>
      </c>
      <c r="L1541" s="3" t="str">
        <f>IF(ch_table[[#This Row],[Subject 1]]&lt;&gt;"House rose", "",SUMIF(ch_table[Day], ch_table[[#This Row],[Day]], ch_table[AAT]))</f>
        <v/>
      </c>
      <c r="M1541" s="38">
        <f>SUM(INDEX(ch_table[AAT],1):ch_table[[#This Row],[AAT]])</f>
        <v>2.4465277777777761</v>
      </c>
    </row>
    <row r="1542" spans="1:13" x14ac:dyDescent="0.25">
      <c r="A1542" s="2">
        <v>122</v>
      </c>
      <c r="B1542" s="44">
        <v>44615</v>
      </c>
      <c r="C1542" s="3">
        <v>0.79999999999999993</v>
      </c>
      <c r="D1542" s="7" t="s">
        <v>21</v>
      </c>
      <c r="E1542" s="8" t="s">
        <v>913</v>
      </c>
      <c r="G1542" s="3" cm="1">
        <f t="array" ref="G1542">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542" s="3" t="str">
        <f>IF(ch_table[[#This Row],[Subject 1]]&lt;&gt;"House rose", "",SUMIF(ch_table[Day], ch_table[[#This Row],[Day]], ch_table[Duration]))</f>
        <v/>
      </c>
      <c r="I1542" s="40">
        <f>SUM(INDEX(ch_table[Duration],1):ch_table[[#This Row],[Duration]])</f>
        <v>39.174305555555563</v>
      </c>
      <c r="J1542" s="3" cm="1">
        <f t="array" ref="J15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2" s="3" cm="1">
        <f t="array" ref="K15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542" s="3" t="str">
        <f>IF(ch_table[[#This Row],[Subject 1]]&lt;&gt;"House rose", "",SUMIF(ch_table[Day], ch_table[[#This Row],[Day]], ch_table[AAT]))</f>
        <v/>
      </c>
      <c r="M1542" s="38">
        <f>SUM(INDEX(ch_table[AAT],1):ch_table[[#This Row],[AAT]])</f>
        <v>2.4645833333333318</v>
      </c>
    </row>
    <row r="1543" spans="1:13" x14ac:dyDescent="0.25">
      <c r="A1543" s="2">
        <v>122</v>
      </c>
      <c r="B1543" s="44">
        <v>44615</v>
      </c>
      <c r="C1543" s="3">
        <v>0.81805555555555554</v>
      </c>
      <c r="D1543" s="7" t="s">
        <v>23</v>
      </c>
      <c r="G1543" s="3" t="str" cm="1">
        <f t="array" ref="G1543">IF(MIN(ROW(ch_table[[Day]:[AAT session total (cum.)]]))+ROWS(ch_table[[Day]:[AAT session total (cum.)]])-1=ROW(),"",IF(ch_table[[#This Row],[Subject 1]]="House rose","", IF(INDEX(ch_table[[#All],[Time]],ROW()+1)="","",(IF(INDEX(ch_table[[#All],[Time]],ROW()+1)&lt;ch_table[[#This Row],[Time]],INDEX(ch_table[[#All],[Time]],ROW()+1)+1,INDEX(ch_table[[#All],[Time]],ROW()+1))-ch_table[[#This Row],[Time]]))))</f>
        <v/>
      </c>
      <c r="H1543" s="3">
        <f>IF(ch_table[[#This Row],[Subject 1]]&lt;&gt;"House rose", "",SUMIF(ch_table[Day], ch_table[[#This Row],[Day]], ch_table[Duration]))</f>
        <v>0.33888888888888885</v>
      </c>
      <c r="I1543" s="40">
        <f>SUM(INDEX(ch_table[Duration],1):ch_table[[#This Row],[Duration]])</f>
        <v>39.174305555555563</v>
      </c>
      <c r="J1543" s="3" cm="1">
        <f t="array" ref="J15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43" s="3" t="str" cm="1">
        <f t="array" ref="K15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3" s="3">
        <f>IF(ch_table[[#This Row],[Subject 1]]&lt;&gt;"House rose", "",SUMIF(ch_table[Day], ch_table[[#This Row],[Day]], ch_table[AAT]))</f>
        <v>2.6388888888888906E-2</v>
      </c>
      <c r="M1543" s="38">
        <f>SUM(INDEX(ch_table[AAT],1):ch_table[[#This Row],[AAT]])</f>
        <v>2.4645833333333318</v>
      </c>
    </row>
    <row r="1544" spans="1:13" x14ac:dyDescent="0.25">
      <c r="A1544" s="2">
        <v>123</v>
      </c>
      <c r="B1544" s="44">
        <v>44616</v>
      </c>
      <c r="C1544" s="3">
        <v>0.39583333333333331</v>
      </c>
      <c r="D1544" s="7" t="s">
        <v>24</v>
      </c>
      <c r="G1544" s="3" cm="1">
        <f t="array" ref="G154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44" s="3" t="str">
        <f>IF(ch_table[[#This Row],[Subject 1]]&lt;&gt;"House rose", "",SUMIF(ch_table[Day], ch_table[[#This Row],[Day]], ch_table[Duration]))</f>
        <v/>
      </c>
      <c r="I1544" s="40">
        <f>SUM(INDEX(ch_table[Duration],1):ch_table[[#This Row],[Duration]])</f>
        <v>39.177083333333343</v>
      </c>
      <c r="J1544" s="3" cm="1">
        <f t="array" ref="J15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4" s="3" t="str" cm="1">
        <f t="array" ref="K15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4" s="3" t="str">
        <f>IF(ch_table[[#This Row],[Subject 1]]&lt;&gt;"House rose", "",SUMIF(ch_table[Day], ch_table[[#This Row],[Day]], ch_table[AAT]))</f>
        <v/>
      </c>
      <c r="M1544" s="38">
        <f>SUM(INDEX(ch_table[AAT],1):ch_table[[#This Row],[AAT]])</f>
        <v>2.4645833333333318</v>
      </c>
    </row>
    <row r="1545" spans="1:13" x14ac:dyDescent="0.25">
      <c r="A1545" s="2">
        <v>123</v>
      </c>
      <c r="B1545" s="44">
        <v>44616</v>
      </c>
      <c r="C1545" s="3">
        <v>0.39861111111111108</v>
      </c>
      <c r="D1545" s="7" t="s">
        <v>44</v>
      </c>
      <c r="E1545" s="8" t="s">
        <v>454</v>
      </c>
      <c r="G1545" s="3" cm="1">
        <f t="array" ref="G1545">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545" s="3" t="str">
        <f>IF(ch_table[[#This Row],[Subject 1]]&lt;&gt;"House rose", "",SUMIF(ch_table[Day], ch_table[[#This Row],[Day]], ch_table[Duration]))</f>
        <v/>
      </c>
      <c r="I1545" s="40">
        <f>SUM(INDEX(ch_table[Duration],1):ch_table[[#This Row],[Duration]])</f>
        <v>39.206250000000011</v>
      </c>
      <c r="J1545" s="3" cm="1">
        <f t="array" ref="J15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5" s="3" t="str" cm="1">
        <f t="array" ref="K15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5" s="3" t="str">
        <f>IF(ch_table[[#This Row],[Subject 1]]&lt;&gt;"House rose", "",SUMIF(ch_table[Day], ch_table[[#This Row],[Day]], ch_table[AAT]))</f>
        <v/>
      </c>
      <c r="M1545" s="38">
        <f>SUM(INDEX(ch_table[AAT],1):ch_table[[#This Row],[AAT]])</f>
        <v>2.4645833333333318</v>
      </c>
    </row>
    <row r="1546" spans="1:13" x14ac:dyDescent="0.25">
      <c r="A1546" s="2">
        <v>123</v>
      </c>
      <c r="B1546" s="44">
        <v>44616</v>
      </c>
      <c r="C1546" s="3">
        <v>0.42777777777777781</v>
      </c>
      <c r="D1546" s="7" t="s">
        <v>53</v>
      </c>
      <c r="E1546" s="8" t="s">
        <v>454</v>
      </c>
      <c r="G1546" s="3" cm="1">
        <f t="array" ref="G1546">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546" s="3" t="str">
        <f>IF(ch_table[[#This Row],[Subject 1]]&lt;&gt;"House rose", "",SUMIF(ch_table[Day], ch_table[[#This Row],[Day]], ch_table[Duration]))</f>
        <v/>
      </c>
      <c r="I1546" s="40">
        <f>SUM(INDEX(ch_table[Duration],1):ch_table[[#This Row],[Duration]])</f>
        <v>39.216666666666676</v>
      </c>
      <c r="J1546" s="3" cm="1">
        <f t="array" ref="J15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6" s="3" t="str" cm="1">
        <f t="array" ref="K15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6" s="3" t="str">
        <f>IF(ch_table[[#This Row],[Subject 1]]&lt;&gt;"House rose", "",SUMIF(ch_table[Day], ch_table[[#This Row],[Day]], ch_table[AAT]))</f>
        <v/>
      </c>
      <c r="M1546" s="38">
        <f>SUM(INDEX(ch_table[AAT],1):ch_table[[#This Row],[AAT]])</f>
        <v>2.4645833333333318</v>
      </c>
    </row>
    <row r="1547" spans="1:13" x14ac:dyDescent="0.25">
      <c r="A1547" s="2">
        <v>123</v>
      </c>
      <c r="B1547" s="44">
        <v>44616</v>
      </c>
      <c r="C1547" s="3">
        <v>0.4381944444444445</v>
      </c>
      <c r="D1547" s="7" t="s">
        <v>17</v>
      </c>
      <c r="E1547" s="8" t="s">
        <v>297</v>
      </c>
      <c r="F1547" s="8" t="s">
        <v>15</v>
      </c>
      <c r="G1547" s="3" cm="1">
        <f t="array" ref="G1547">IF(MIN(ROW(ch_table[[Day]:[AAT session total (cum.)]]))+ROWS(ch_table[[Day]:[AAT session total (cum.)]])-1=ROW(),"",IF(ch_table[[#This Row],[Subject 1]]="House rose","", IF(INDEX(ch_table[[#All],[Time]],ROW()+1)="","",(IF(INDEX(ch_table[[#All],[Time]],ROW()+1)&lt;ch_table[[#This Row],[Time]],INDEX(ch_table[[#All],[Time]],ROW()+1)+1,INDEX(ch_table[[#All],[Time]],ROW()+1))-ch_table[[#This Row],[Time]]))))</f>
        <v>6.9444444444438647E-4</v>
      </c>
      <c r="H1547" s="3" t="str">
        <f>IF(ch_table[[#This Row],[Subject 1]]&lt;&gt;"House rose", "",SUMIF(ch_table[Day], ch_table[[#This Row],[Day]], ch_table[Duration]))</f>
        <v/>
      </c>
      <c r="I1547" s="40">
        <f>SUM(INDEX(ch_table[Duration],1):ch_table[[#This Row],[Duration]])</f>
        <v>39.217361111111117</v>
      </c>
      <c r="J1547" s="3" cm="1">
        <f t="array" ref="J15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7" s="3" t="str" cm="1">
        <f t="array" ref="K15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7" s="3" t="str">
        <f>IF(ch_table[[#This Row],[Subject 1]]&lt;&gt;"House rose", "",SUMIF(ch_table[Day], ch_table[[#This Row],[Day]], ch_table[AAT]))</f>
        <v/>
      </c>
      <c r="M1547" s="38">
        <f>SUM(INDEX(ch_table[AAT],1):ch_table[[#This Row],[AAT]])</f>
        <v>2.4645833333333318</v>
      </c>
    </row>
    <row r="1548" spans="1:13" ht="60" x14ac:dyDescent="0.25">
      <c r="A1548" s="2">
        <v>123</v>
      </c>
      <c r="B1548" s="44">
        <v>44616</v>
      </c>
      <c r="C1548" s="3">
        <v>0.43888888888888888</v>
      </c>
      <c r="D1548" s="7" t="s">
        <v>27</v>
      </c>
      <c r="E1548" s="8" t="s">
        <v>914</v>
      </c>
      <c r="G1548" s="3" cm="1">
        <f t="array" ref="G1548">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548" s="3" t="str">
        <f>IF(ch_table[[#This Row],[Subject 1]]&lt;&gt;"House rose", "",SUMIF(ch_table[Day], ch_table[[#This Row],[Day]], ch_table[Duration]))</f>
        <v/>
      </c>
      <c r="I1548" s="40">
        <f>SUM(INDEX(ch_table[Duration],1):ch_table[[#This Row],[Duration]])</f>
        <v>39.246527777777786</v>
      </c>
      <c r="J1548" s="3" cm="1">
        <f t="array" ref="J15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8" s="3" t="str" cm="1">
        <f t="array" ref="K15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8" s="3" t="str">
        <f>IF(ch_table[[#This Row],[Subject 1]]&lt;&gt;"House rose", "",SUMIF(ch_table[Day], ch_table[[#This Row],[Day]], ch_table[AAT]))</f>
        <v/>
      </c>
      <c r="M1548" s="38">
        <f>SUM(INDEX(ch_table[AAT],1):ch_table[[#This Row],[AAT]])</f>
        <v>2.4645833333333318</v>
      </c>
    </row>
    <row r="1549" spans="1:13" x14ac:dyDescent="0.25">
      <c r="A1549" s="2">
        <v>123</v>
      </c>
      <c r="B1549" s="44">
        <v>44616</v>
      </c>
      <c r="C1549" s="3">
        <v>0.4680555555555555</v>
      </c>
      <c r="D1549" s="7" t="s">
        <v>17</v>
      </c>
      <c r="E1549" s="8" t="s">
        <v>915</v>
      </c>
      <c r="F1549" s="8" t="s">
        <v>15</v>
      </c>
      <c r="G1549" s="3" cm="1">
        <f t="array" ref="G1549">IF(MIN(ROW(ch_table[[Day]:[AAT session total (cum.)]]))+ROWS(ch_table[[Day]:[AAT session total (cum.)]])-1=ROW(),"",IF(ch_table[[#This Row],[Subject 1]]="House rose","", IF(INDEX(ch_table[[#All],[Time]],ROW()+1)="","",(IF(INDEX(ch_table[[#All],[Time]],ROW()+1)&lt;ch_table[[#This Row],[Time]],INDEX(ch_table[[#All],[Time]],ROW()+1)+1,INDEX(ch_table[[#All],[Time]],ROW()+1))-ch_table[[#This Row],[Time]]))))</f>
        <v>2.7777777777778789E-3</v>
      </c>
      <c r="H1549" s="3" t="str">
        <f>IF(ch_table[[#This Row],[Subject 1]]&lt;&gt;"House rose", "",SUMIF(ch_table[Day], ch_table[[#This Row],[Day]], ch_table[Duration]))</f>
        <v/>
      </c>
      <c r="I1549" s="40">
        <f>SUM(INDEX(ch_table[Duration],1):ch_table[[#This Row],[Duration]])</f>
        <v>39.249305555555566</v>
      </c>
      <c r="J1549" s="3" cm="1">
        <f t="array" ref="J15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49" s="3" t="str" cm="1">
        <f t="array" ref="K15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49" s="3" t="str">
        <f>IF(ch_table[[#This Row],[Subject 1]]&lt;&gt;"House rose", "",SUMIF(ch_table[Day], ch_table[[#This Row],[Day]], ch_table[AAT]))</f>
        <v/>
      </c>
      <c r="M1549" s="38">
        <f>SUM(INDEX(ch_table[AAT],1):ch_table[[#This Row],[AAT]])</f>
        <v>2.4645833333333318</v>
      </c>
    </row>
    <row r="1550" spans="1:13" x14ac:dyDescent="0.25">
      <c r="A1550" s="2">
        <v>123</v>
      </c>
      <c r="B1550" s="44">
        <v>44616</v>
      </c>
      <c r="C1550" s="3">
        <v>0.47083333333333338</v>
      </c>
      <c r="D1550" s="7" t="s">
        <v>35</v>
      </c>
      <c r="E1550" s="8" t="s">
        <v>380</v>
      </c>
      <c r="G1550" s="3" cm="1">
        <f t="array" ref="G1550">IF(MIN(ROW(ch_table[[Day]:[AAT session total (cum.)]]))+ROWS(ch_table[[Day]:[AAT session total (cum.)]])-1=ROW(),"",IF(ch_table[[#This Row],[Subject 1]]="House rose","", IF(INDEX(ch_table[[#All],[Time]],ROW()+1)="","",(IF(INDEX(ch_table[[#All],[Time]],ROW()+1)&lt;ch_table[[#This Row],[Time]],INDEX(ch_table[[#All],[Time]],ROW()+1)+1,INDEX(ch_table[[#All],[Time]],ROW()+1))-ch_table[[#This Row],[Time]]))))</f>
        <v>4.0972222222222132E-2</v>
      </c>
      <c r="H1550" s="3" t="str">
        <f>IF(ch_table[[#This Row],[Subject 1]]&lt;&gt;"House rose", "",SUMIF(ch_table[Day], ch_table[[#This Row],[Day]], ch_table[Duration]))</f>
        <v/>
      </c>
      <c r="I1550" s="40">
        <f>SUM(INDEX(ch_table[Duration],1):ch_table[[#This Row],[Duration]])</f>
        <v>39.290277777777789</v>
      </c>
      <c r="J1550" s="3" cm="1">
        <f t="array" ref="J15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0" s="3" t="str" cm="1">
        <f t="array" ref="K15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0" s="3" t="str">
        <f>IF(ch_table[[#This Row],[Subject 1]]&lt;&gt;"House rose", "",SUMIF(ch_table[Day], ch_table[[#This Row],[Day]], ch_table[AAT]))</f>
        <v/>
      </c>
      <c r="M1550" s="38">
        <f>SUM(INDEX(ch_table[AAT],1):ch_table[[#This Row],[AAT]])</f>
        <v>2.4645833333333318</v>
      </c>
    </row>
    <row r="1551" spans="1:13" ht="30" x14ac:dyDescent="0.25">
      <c r="A1551" s="2">
        <v>123</v>
      </c>
      <c r="B1551" s="44">
        <v>44616</v>
      </c>
      <c r="C1551" s="3">
        <v>0.51180555555555551</v>
      </c>
      <c r="D1551" s="7" t="s">
        <v>29</v>
      </c>
      <c r="E1551" s="8" t="s">
        <v>916</v>
      </c>
      <c r="G1551" s="3" cm="1">
        <f t="array" ref="G1551">IF(MIN(ROW(ch_table[[Day]:[AAT session total (cum.)]]))+ROWS(ch_table[[Day]:[AAT session total (cum.)]])-1=ROW(),"",IF(ch_table[[#This Row],[Subject 1]]="House rose","", IF(INDEX(ch_table[[#All],[Time]],ROW()+1)="","",(IF(INDEX(ch_table[[#All],[Time]],ROW()+1)&lt;ch_table[[#This Row],[Time]],INDEX(ch_table[[#All],[Time]],ROW()+1)+1,INDEX(ch_table[[#All],[Time]],ROW()+1))-ch_table[[#This Row],[Time]]))))</f>
        <v>3.8888888888888973E-2</v>
      </c>
      <c r="H1551" s="3" t="str">
        <f>IF(ch_table[[#This Row],[Subject 1]]&lt;&gt;"House rose", "",SUMIF(ch_table[Day], ch_table[[#This Row],[Day]], ch_table[Duration]))</f>
        <v/>
      </c>
      <c r="I1551" s="40">
        <f>SUM(INDEX(ch_table[Duration],1):ch_table[[#This Row],[Duration]])</f>
        <v>39.32916666666668</v>
      </c>
      <c r="J1551" s="3" cm="1">
        <f t="array" ref="J15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1" s="3" t="str" cm="1">
        <f t="array" ref="K15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1" s="3" t="str">
        <f>IF(ch_table[[#This Row],[Subject 1]]&lt;&gt;"House rose", "",SUMIF(ch_table[Day], ch_table[[#This Row],[Day]], ch_table[AAT]))</f>
        <v/>
      </c>
      <c r="M1551" s="38">
        <f>SUM(INDEX(ch_table[AAT],1):ch_table[[#This Row],[AAT]])</f>
        <v>2.4645833333333318</v>
      </c>
    </row>
    <row r="1552" spans="1:13" x14ac:dyDescent="0.25">
      <c r="A1552" s="2">
        <v>123</v>
      </c>
      <c r="B1552" s="44">
        <v>44616</v>
      </c>
      <c r="C1552" s="3">
        <v>0.55069444444444449</v>
      </c>
      <c r="D1552" s="7" t="s">
        <v>92</v>
      </c>
      <c r="E1552" s="8" t="s">
        <v>917</v>
      </c>
      <c r="G1552" s="3" cm="1">
        <f t="array" ref="G155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552" s="3" t="str">
        <f>IF(ch_table[[#This Row],[Subject 1]]&lt;&gt;"House rose", "",SUMIF(ch_table[Day], ch_table[[#This Row],[Day]], ch_table[Duration]))</f>
        <v/>
      </c>
      <c r="I1552" s="40">
        <f>SUM(INDEX(ch_table[Duration],1):ch_table[[#This Row],[Duration]])</f>
        <v>39.331250000000011</v>
      </c>
      <c r="J1552" s="3" cm="1">
        <f t="array" ref="J15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2" s="3" t="str" cm="1">
        <f t="array" ref="K15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2" s="3" t="str">
        <f>IF(ch_table[[#This Row],[Subject 1]]&lt;&gt;"House rose", "",SUMIF(ch_table[Day], ch_table[[#This Row],[Day]], ch_table[AAT]))</f>
        <v/>
      </c>
      <c r="M1552" s="38">
        <f>SUM(INDEX(ch_table[AAT],1):ch_table[[#This Row],[AAT]])</f>
        <v>2.4645833333333318</v>
      </c>
    </row>
    <row r="1553" spans="1:13" x14ac:dyDescent="0.25">
      <c r="A1553" s="2">
        <v>123</v>
      </c>
      <c r="B1553" s="44">
        <v>44616</v>
      </c>
      <c r="C1553" s="3">
        <v>0.55277777777777781</v>
      </c>
      <c r="D1553" s="7" t="s">
        <v>795</v>
      </c>
      <c r="E1553" s="8" t="s">
        <v>918</v>
      </c>
      <c r="F1553" s="8" t="s">
        <v>189</v>
      </c>
      <c r="G1553" s="3" cm="1">
        <f t="array" ref="G1553">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553" s="3" t="str">
        <f>IF(ch_table[[#This Row],[Subject 1]]&lt;&gt;"House rose", "",SUMIF(ch_table[Day], ch_table[[#This Row],[Day]], ch_table[Duration]))</f>
        <v/>
      </c>
      <c r="I1553" s="40">
        <f>SUM(INDEX(ch_table[Duration],1):ch_table[[#This Row],[Duration]])</f>
        <v>39.352083333333347</v>
      </c>
      <c r="J1553" s="3" cm="1">
        <f t="array" ref="J15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3" s="3" t="str" cm="1">
        <f t="array" ref="K15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3" s="3" t="str">
        <f>IF(ch_table[[#This Row],[Subject 1]]&lt;&gt;"House rose", "",SUMIF(ch_table[Day], ch_table[[#This Row],[Day]], ch_table[AAT]))</f>
        <v/>
      </c>
      <c r="M1553" s="38">
        <f>SUM(INDEX(ch_table[AAT],1):ch_table[[#This Row],[AAT]])</f>
        <v>2.4645833333333318</v>
      </c>
    </row>
    <row r="1554" spans="1:13" x14ac:dyDescent="0.25">
      <c r="A1554" s="2">
        <v>123</v>
      </c>
      <c r="B1554" s="44">
        <v>44616</v>
      </c>
      <c r="C1554" s="3">
        <v>0.57361111111111118</v>
      </c>
      <c r="D1554" s="7" t="s">
        <v>133</v>
      </c>
      <c r="E1554" s="8" t="s">
        <v>314</v>
      </c>
      <c r="F1554" s="8" t="s">
        <v>15</v>
      </c>
      <c r="G1554" s="3" cm="1">
        <f t="array" ref="G1554">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554" s="3" t="str">
        <f>IF(ch_table[[#This Row],[Subject 1]]&lt;&gt;"House rose", "",SUMIF(ch_table[Day], ch_table[[#This Row],[Day]], ch_table[Duration]))</f>
        <v/>
      </c>
      <c r="I1554" s="40">
        <f>SUM(INDEX(ch_table[Duration],1):ch_table[[#This Row],[Duration]])</f>
        <v>39.352777777777789</v>
      </c>
      <c r="J1554" s="3" cm="1">
        <f t="array" ref="J15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4" s="3" t="str" cm="1">
        <f t="array" ref="K15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4" s="3" t="str">
        <f>IF(ch_table[[#This Row],[Subject 1]]&lt;&gt;"House rose", "",SUMIF(ch_table[Day], ch_table[[#This Row],[Day]], ch_table[AAT]))</f>
        <v/>
      </c>
      <c r="M1554" s="38">
        <f>SUM(INDEX(ch_table[AAT],1):ch_table[[#This Row],[AAT]])</f>
        <v>2.4645833333333318</v>
      </c>
    </row>
    <row r="1555" spans="1:13" x14ac:dyDescent="0.25">
      <c r="A1555" s="2">
        <v>123</v>
      </c>
      <c r="B1555" s="44">
        <v>44616</v>
      </c>
      <c r="C1555" s="3">
        <v>0.57430555555555551</v>
      </c>
      <c r="D1555" s="7" t="s">
        <v>795</v>
      </c>
      <c r="E1555" s="8" t="s">
        <v>919</v>
      </c>
      <c r="F1555" s="8" t="s">
        <v>15</v>
      </c>
      <c r="G1555" s="3" cm="1">
        <f t="array" ref="G1555">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1555" s="3" t="str">
        <f>IF(ch_table[[#This Row],[Subject 1]]&lt;&gt;"House rose", "",SUMIF(ch_table[Day], ch_table[[#This Row],[Day]], ch_table[Duration]))</f>
        <v/>
      </c>
      <c r="I1555" s="40">
        <f>SUM(INDEX(ch_table[Duration],1):ch_table[[#This Row],[Duration]])</f>
        <v>39.410416666666677</v>
      </c>
      <c r="J1555" s="3" cm="1">
        <f t="array" ref="J15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5" s="3" t="str" cm="1">
        <f t="array" ref="K15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5" s="3" t="str">
        <f>IF(ch_table[[#This Row],[Subject 1]]&lt;&gt;"House rose", "",SUMIF(ch_table[Day], ch_table[[#This Row],[Day]], ch_table[AAT]))</f>
        <v/>
      </c>
      <c r="M1555" s="38">
        <f>SUM(INDEX(ch_table[AAT],1):ch_table[[#This Row],[AAT]])</f>
        <v>2.4645833333333318</v>
      </c>
    </row>
    <row r="1556" spans="1:13" ht="30" x14ac:dyDescent="0.25">
      <c r="A1556" s="2">
        <v>123</v>
      </c>
      <c r="B1556" s="44">
        <v>44616</v>
      </c>
      <c r="C1556" s="3">
        <v>0.63194444444444442</v>
      </c>
      <c r="D1556" s="7" t="s">
        <v>795</v>
      </c>
      <c r="E1556" s="8" t="s">
        <v>920</v>
      </c>
      <c r="F1556" s="8" t="s">
        <v>189</v>
      </c>
      <c r="G1556" s="3" cm="1">
        <f t="array" ref="G1556">IF(MIN(ROW(ch_table[[Day]:[AAT session total (cum.)]]))+ROWS(ch_table[[Day]:[AAT session total (cum.)]])-1=ROW(),"",IF(ch_table[[#This Row],[Subject 1]]="House rose","", IF(INDEX(ch_table[[#All],[Time]],ROW()+1)="","",(IF(INDEX(ch_table[[#All],[Time]],ROW()+1)&lt;ch_table[[#This Row],[Time]],INDEX(ch_table[[#All],[Time]],ROW()+1)+1,INDEX(ch_table[[#All],[Time]],ROW()+1))-ch_table[[#This Row],[Time]]))))</f>
        <v>1.041666666666663E-2</v>
      </c>
      <c r="H1556" s="3" t="str">
        <f>IF(ch_table[[#This Row],[Subject 1]]&lt;&gt;"House rose", "",SUMIF(ch_table[Day], ch_table[[#This Row],[Day]], ch_table[Duration]))</f>
        <v/>
      </c>
      <c r="I1556" s="40">
        <f>SUM(INDEX(ch_table[Duration],1):ch_table[[#This Row],[Duration]])</f>
        <v>39.420833333333341</v>
      </c>
      <c r="J1556" s="3" cm="1">
        <f t="array" ref="J15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6" s="3" t="str" cm="1">
        <f t="array" ref="K15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6" s="3" t="str">
        <f>IF(ch_table[[#This Row],[Subject 1]]&lt;&gt;"House rose", "",SUMIF(ch_table[Day], ch_table[[#This Row],[Day]], ch_table[AAT]))</f>
        <v/>
      </c>
      <c r="M1556" s="38">
        <f>SUM(INDEX(ch_table[AAT],1):ch_table[[#This Row],[AAT]])</f>
        <v>2.4645833333333318</v>
      </c>
    </row>
    <row r="1557" spans="1:13" x14ac:dyDescent="0.25">
      <c r="A1557" s="2">
        <v>123</v>
      </c>
      <c r="B1557" s="44">
        <v>44616</v>
      </c>
      <c r="C1557" s="3">
        <v>0.64236111111111105</v>
      </c>
      <c r="D1557" s="7" t="s">
        <v>133</v>
      </c>
      <c r="E1557" s="8" t="s">
        <v>136</v>
      </c>
      <c r="F1557" s="8" t="s">
        <v>15</v>
      </c>
      <c r="G1557" s="3" cm="1">
        <f t="array" ref="G1557">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557" s="3" t="str">
        <f>IF(ch_table[[#This Row],[Subject 1]]&lt;&gt;"House rose", "",SUMIF(ch_table[Day], ch_table[[#This Row],[Day]], ch_table[Duration]))</f>
        <v/>
      </c>
      <c r="I1557" s="40">
        <f>SUM(INDEX(ch_table[Duration],1):ch_table[[#This Row],[Duration]])</f>
        <v>39.421527777777783</v>
      </c>
      <c r="J1557" s="3" cm="1">
        <f t="array" ref="J15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7" s="3" t="str" cm="1">
        <f t="array" ref="K15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7" s="3" t="str">
        <f>IF(ch_table[[#This Row],[Subject 1]]&lt;&gt;"House rose", "",SUMIF(ch_table[Day], ch_table[[#This Row],[Day]], ch_table[AAT]))</f>
        <v/>
      </c>
      <c r="M1557" s="38">
        <f>SUM(INDEX(ch_table[AAT],1):ch_table[[#This Row],[AAT]])</f>
        <v>2.4645833333333318</v>
      </c>
    </row>
    <row r="1558" spans="1:13" ht="30" x14ac:dyDescent="0.25">
      <c r="A1558" s="2">
        <v>123</v>
      </c>
      <c r="B1558" s="44">
        <v>44616</v>
      </c>
      <c r="C1558" s="3">
        <v>0.6430555555555556</v>
      </c>
      <c r="D1558" s="7" t="s">
        <v>795</v>
      </c>
      <c r="E1558" s="8" t="s">
        <v>921</v>
      </c>
      <c r="F1558" s="8" t="s">
        <v>189</v>
      </c>
      <c r="G1558" s="3" cm="1">
        <f t="array" ref="G1558">IF(MIN(ROW(ch_table[[Day]:[AAT session total (cum.)]]))+ROWS(ch_table[[Day]:[AAT session total (cum.)]])-1=ROW(),"",IF(ch_table[[#This Row],[Subject 1]]="House rose","", IF(INDEX(ch_table[[#All],[Time]],ROW()+1)="","",(IF(INDEX(ch_table[[#All],[Time]],ROW()+1)&lt;ch_table[[#This Row],[Time]],INDEX(ch_table[[#All],[Time]],ROW()+1)+1,INDEX(ch_table[[#All],[Time]],ROW()+1))-ch_table[[#This Row],[Time]]))))</f>
        <v>6.5277777777777768E-2</v>
      </c>
      <c r="H1558" s="3" t="str">
        <f>IF(ch_table[[#This Row],[Subject 1]]&lt;&gt;"House rose", "",SUMIF(ch_table[Day], ch_table[[#This Row],[Day]], ch_table[Duration]))</f>
        <v/>
      </c>
      <c r="I1558" s="40">
        <f>SUM(INDEX(ch_table[Duration],1):ch_table[[#This Row],[Duration]])</f>
        <v>39.486805555555563</v>
      </c>
      <c r="J1558" s="3" cm="1">
        <f t="array" ref="J15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8" s="3" t="str" cm="1">
        <f t="array" ref="K15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58" s="3" t="str">
        <f>IF(ch_table[[#This Row],[Subject 1]]&lt;&gt;"House rose", "",SUMIF(ch_table[Day], ch_table[[#This Row],[Day]], ch_table[AAT]))</f>
        <v/>
      </c>
      <c r="M1558" s="38">
        <f>SUM(INDEX(ch_table[AAT],1):ch_table[[#This Row],[AAT]])</f>
        <v>2.4645833333333318</v>
      </c>
    </row>
    <row r="1559" spans="1:13" x14ac:dyDescent="0.25">
      <c r="A1559" s="2">
        <v>123</v>
      </c>
      <c r="B1559" s="44">
        <v>44616</v>
      </c>
      <c r="C1559" s="3">
        <v>0.70833333333333337</v>
      </c>
      <c r="D1559" s="7" t="s">
        <v>29</v>
      </c>
      <c r="E1559" s="8" t="s">
        <v>812</v>
      </c>
      <c r="G1559" s="3" cm="1">
        <f t="array" ref="G1559">IF(MIN(ROW(ch_table[[Day]:[AAT session total (cum.)]]))+ROWS(ch_table[[Day]:[AAT session total (cum.)]])-1=ROW(),"",IF(ch_table[[#This Row],[Subject 1]]="House rose","", IF(INDEX(ch_table[[#All],[Time]],ROW()+1)="","",(IF(INDEX(ch_table[[#All],[Time]],ROW()+1)&lt;ch_table[[#This Row],[Time]],INDEX(ch_table[[#All],[Time]],ROW()+1)+1,INDEX(ch_table[[#All],[Time]],ROW()+1))-ch_table[[#This Row],[Time]]))))</f>
        <v>6.4583333333333326E-2</v>
      </c>
      <c r="H1559" s="3" t="str">
        <f>IF(ch_table[[#This Row],[Subject 1]]&lt;&gt;"House rose", "",SUMIF(ch_table[Day], ch_table[[#This Row],[Day]], ch_table[Duration]))</f>
        <v/>
      </c>
      <c r="I1559" s="40">
        <f>SUM(INDEX(ch_table[Duration],1):ch_table[[#This Row],[Duration]])</f>
        <v>39.551388888888894</v>
      </c>
      <c r="J1559" s="3" cm="1">
        <f t="array" ref="J15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59" s="3" cm="1">
        <f t="array" ref="K15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6.4583333333333326E-2</v>
      </c>
      <c r="L1559" s="3" t="str">
        <f>IF(ch_table[[#This Row],[Subject 1]]&lt;&gt;"House rose", "",SUMIF(ch_table[Day], ch_table[[#This Row],[Day]], ch_table[AAT]))</f>
        <v/>
      </c>
      <c r="M1559" s="38">
        <f>SUM(INDEX(ch_table[AAT],1):ch_table[[#This Row],[AAT]])</f>
        <v>2.529166666666665</v>
      </c>
    </row>
    <row r="1560" spans="1:13" x14ac:dyDescent="0.25">
      <c r="A1560" s="2">
        <v>123</v>
      </c>
      <c r="B1560" s="44">
        <v>44616</v>
      </c>
      <c r="C1560" s="3">
        <v>0.7729166666666667</v>
      </c>
      <c r="D1560" s="7" t="s">
        <v>21</v>
      </c>
      <c r="E1560" s="8" t="s">
        <v>922</v>
      </c>
      <c r="G1560" s="3" cm="1">
        <f t="array" ref="G1560">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560" s="3" t="str">
        <f>IF(ch_table[[#This Row],[Subject 1]]&lt;&gt;"House rose", "",SUMIF(ch_table[Day], ch_table[[#This Row],[Day]], ch_table[Duration]))</f>
        <v/>
      </c>
      <c r="I1560" s="40">
        <f>SUM(INDEX(ch_table[Duration],1):ch_table[[#This Row],[Duration]])</f>
        <v>39.571527777777781</v>
      </c>
      <c r="J1560" s="3" cm="1">
        <f t="array" ref="J15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0" s="3" cm="1">
        <f t="array" ref="K15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560" s="3" t="str">
        <f>IF(ch_table[[#This Row],[Subject 1]]&lt;&gt;"House rose", "",SUMIF(ch_table[Day], ch_table[[#This Row],[Day]], ch_table[AAT]))</f>
        <v/>
      </c>
      <c r="M1560" s="38">
        <f>SUM(INDEX(ch_table[AAT],1):ch_table[[#This Row],[AAT]])</f>
        <v>2.5493055555555539</v>
      </c>
    </row>
    <row r="1561" spans="1:13" x14ac:dyDescent="0.25">
      <c r="A1561" s="2">
        <v>123</v>
      </c>
      <c r="B1561" s="44">
        <v>44616</v>
      </c>
      <c r="C1561" s="3">
        <v>0.79305555555555562</v>
      </c>
      <c r="D1561" s="7" t="s">
        <v>23</v>
      </c>
      <c r="G1561" s="3" t="str" cm="1">
        <f t="array" ref="G1561">IF(MIN(ROW(ch_table[[Day]:[AAT session total (cum.)]]))+ROWS(ch_table[[Day]:[AAT session total (cum.)]])-1=ROW(),"",IF(ch_table[[#This Row],[Subject 1]]="House rose","", IF(INDEX(ch_table[[#All],[Time]],ROW()+1)="","",(IF(INDEX(ch_table[[#All],[Time]],ROW()+1)&lt;ch_table[[#This Row],[Time]],INDEX(ch_table[[#All],[Time]],ROW()+1)+1,INDEX(ch_table[[#All],[Time]],ROW()+1))-ch_table[[#This Row],[Time]]))))</f>
        <v/>
      </c>
      <c r="H1561" s="3">
        <f>IF(ch_table[[#This Row],[Subject 1]]&lt;&gt;"House rose", "",SUMIF(ch_table[Day], ch_table[[#This Row],[Day]], ch_table[Duration]))</f>
        <v>0.39722222222222231</v>
      </c>
      <c r="I1561" s="40">
        <f>SUM(INDEX(ch_table[Duration],1):ch_table[[#This Row],[Duration]])</f>
        <v>39.571527777777781</v>
      </c>
      <c r="J1561" s="3" cm="1">
        <f t="array" ref="J15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561" s="3" t="str" cm="1">
        <f t="array" ref="K15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1" s="3">
        <f>IF(ch_table[[#This Row],[Subject 1]]&lt;&gt;"House rose", "",SUMIF(ch_table[Day], ch_table[[#This Row],[Day]], ch_table[AAT]))</f>
        <v>8.4722222222222254E-2</v>
      </c>
      <c r="M1561" s="38">
        <f>SUM(INDEX(ch_table[AAT],1):ch_table[[#This Row],[AAT]])</f>
        <v>2.5493055555555539</v>
      </c>
    </row>
    <row r="1562" spans="1:13" x14ac:dyDescent="0.25">
      <c r="A1562" s="2">
        <v>124</v>
      </c>
      <c r="B1562" s="44">
        <v>44617</v>
      </c>
      <c r="C1562" s="3">
        <v>0.39583333333333331</v>
      </c>
      <c r="D1562" s="7" t="s">
        <v>24</v>
      </c>
      <c r="G1562" s="3" cm="1">
        <f t="array" ref="G1562">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562" s="3" t="str">
        <f>IF(ch_table[[#This Row],[Subject 1]]&lt;&gt;"House rose", "",SUMIF(ch_table[Day], ch_table[[#This Row],[Day]], ch_table[Duration]))</f>
        <v/>
      </c>
      <c r="I1562" s="40">
        <f>SUM(INDEX(ch_table[Duration],1):ch_table[[#This Row],[Duration]])</f>
        <v>39.573611111111113</v>
      </c>
      <c r="J1562" s="3" cm="1">
        <f t="array" ref="J15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2" s="3" t="str" cm="1">
        <f t="array" ref="K15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2" s="3" t="str">
        <f>IF(ch_table[[#This Row],[Subject 1]]&lt;&gt;"House rose", "",SUMIF(ch_table[Day], ch_table[[#This Row],[Day]], ch_table[AAT]))</f>
        <v/>
      </c>
      <c r="M1562" s="38">
        <f>SUM(INDEX(ch_table[AAT],1):ch_table[[#This Row],[AAT]])</f>
        <v>2.5493055555555539</v>
      </c>
    </row>
    <row r="1563" spans="1:13" x14ac:dyDescent="0.25">
      <c r="A1563" s="2">
        <v>124</v>
      </c>
      <c r="B1563" s="44">
        <v>44617</v>
      </c>
      <c r="C1563" s="3">
        <v>0.3979166666666667</v>
      </c>
      <c r="D1563" s="7" t="s">
        <v>489</v>
      </c>
      <c r="E1563" s="8" t="s">
        <v>490</v>
      </c>
      <c r="F1563" s="8" t="s">
        <v>60</v>
      </c>
      <c r="G1563" s="3" cm="1">
        <f t="array" ref="G1563">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563" s="3" t="str">
        <f>IF(ch_table[[#This Row],[Subject 1]]&lt;&gt;"House rose", "",SUMIF(ch_table[Day], ch_table[[#This Row],[Day]], ch_table[Duration]))</f>
        <v/>
      </c>
      <c r="I1563" s="40">
        <f>SUM(INDEX(ch_table[Duration],1):ch_table[[#This Row],[Duration]])</f>
        <v>39.584027777777777</v>
      </c>
      <c r="J1563" s="3" cm="1">
        <f t="array" ref="J15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3" s="3" t="str" cm="1">
        <f t="array" ref="K15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3" s="3" t="str">
        <f>IF(ch_table[[#This Row],[Subject 1]]&lt;&gt;"House rose", "",SUMIF(ch_table[Day], ch_table[[#This Row],[Day]], ch_table[AAT]))</f>
        <v/>
      </c>
      <c r="M1563" s="38">
        <f>SUM(INDEX(ch_table[AAT],1):ch_table[[#This Row],[AAT]])</f>
        <v>2.5493055555555539</v>
      </c>
    </row>
    <row r="1564" spans="1:13" x14ac:dyDescent="0.25">
      <c r="A1564" s="2">
        <v>124</v>
      </c>
      <c r="B1564" s="44">
        <v>44617</v>
      </c>
      <c r="C1564" s="3">
        <v>0.40833333333333338</v>
      </c>
      <c r="D1564" s="7" t="s">
        <v>85</v>
      </c>
      <c r="E1564" s="8" t="s">
        <v>923</v>
      </c>
      <c r="G1564" s="3" cm="1">
        <f t="array" ref="G1564">IF(MIN(ROW(ch_table[[Day]:[AAT session total (cum.)]]))+ROWS(ch_table[[Day]:[AAT session total (cum.)]])-1=ROW(),"",IF(ch_table[[#This Row],[Subject 1]]="House rose","", IF(INDEX(ch_table[[#All],[Time]],ROW()+1)="","",(IF(INDEX(ch_table[[#All],[Time]],ROW()+1)&lt;ch_table[[#This Row],[Time]],INDEX(ch_table[[#All],[Time]],ROW()+1)+1,INDEX(ch_table[[#All],[Time]],ROW()+1))-ch_table[[#This Row],[Time]]))))</f>
        <v>4.9999999999999933E-2</v>
      </c>
      <c r="H1564" s="3" t="str">
        <f>IF(ch_table[[#This Row],[Subject 1]]&lt;&gt;"House rose", "",SUMIF(ch_table[Day], ch_table[[#This Row],[Day]], ch_table[Duration]))</f>
        <v/>
      </c>
      <c r="I1564" s="40">
        <f>SUM(INDEX(ch_table[Duration],1):ch_table[[#This Row],[Duration]])</f>
        <v>39.634027777777774</v>
      </c>
      <c r="J1564" s="3" cm="1">
        <f t="array" ref="J15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4" s="3" t="str" cm="1">
        <f t="array" ref="K15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4" s="3" t="str">
        <f>IF(ch_table[[#This Row],[Subject 1]]&lt;&gt;"House rose", "",SUMIF(ch_table[Day], ch_table[[#This Row],[Day]], ch_table[AAT]))</f>
        <v/>
      </c>
      <c r="M1564" s="38">
        <f>SUM(INDEX(ch_table[AAT],1):ch_table[[#This Row],[AAT]])</f>
        <v>2.5493055555555539</v>
      </c>
    </row>
    <row r="1565" spans="1:13" ht="30" x14ac:dyDescent="0.25">
      <c r="A1565" s="2">
        <v>124</v>
      </c>
      <c r="B1565" s="44">
        <v>44617</v>
      </c>
      <c r="C1565" s="3">
        <v>0.45833333333333331</v>
      </c>
      <c r="D1565" s="7" t="s">
        <v>27</v>
      </c>
      <c r="E1565" s="8" t="s">
        <v>924</v>
      </c>
      <c r="G1565" s="3" cm="1">
        <f t="array" ref="G1565">IF(MIN(ROW(ch_table[[Day]:[AAT session total (cum.)]]))+ROWS(ch_table[[Day]:[AAT session total (cum.)]])-1=ROW(),"",IF(ch_table[[#This Row],[Subject 1]]="House rose","", IF(INDEX(ch_table[[#All],[Time]],ROW()+1)="","",(IF(INDEX(ch_table[[#All],[Time]],ROW()+1)&lt;ch_table[[#This Row],[Time]],INDEX(ch_table[[#All],[Time]],ROW()+1)+1,INDEX(ch_table[[#All],[Time]],ROW()+1))-ch_table[[#This Row],[Time]]))))</f>
        <v>3.7500000000000033E-2</v>
      </c>
      <c r="H1565" s="3" t="str">
        <f>IF(ch_table[[#This Row],[Subject 1]]&lt;&gt;"House rose", "",SUMIF(ch_table[Day], ch_table[[#This Row],[Day]], ch_table[Duration]))</f>
        <v/>
      </c>
      <c r="I1565" s="40">
        <f>SUM(INDEX(ch_table[Duration],1):ch_table[[#This Row],[Duration]])</f>
        <v>39.671527777777776</v>
      </c>
      <c r="J1565" s="3" cm="1">
        <f t="array" ref="J15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5" s="3" t="str" cm="1">
        <f t="array" ref="K15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5" s="3" t="str">
        <f>IF(ch_table[[#This Row],[Subject 1]]&lt;&gt;"House rose", "",SUMIF(ch_table[Day], ch_table[[#This Row],[Day]], ch_table[AAT]))</f>
        <v/>
      </c>
      <c r="M1565" s="38">
        <f>SUM(INDEX(ch_table[AAT],1):ch_table[[#This Row],[AAT]])</f>
        <v>2.5493055555555539</v>
      </c>
    </row>
    <row r="1566" spans="1:13" ht="30" x14ac:dyDescent="0.25">
      <c r="A1566" s="2">
        <v>124</v>
      </c>
      <c r="B1566" s="44">
        <v>44617</v>
      </c>
      <c r="C1566" s="3">
        <v>0.49583333333333335</v>
      </c>
      <c r="D1566" s="7" t="s">
        <v>85</v>
      </c>
      <c r="E1566" s="8" t="s">
        <v>925</v>
      </c>
      <c r="G1566" s="3" cm="1">
        <f t="array" ref="G1566">IF(MIN(ROW(ch_table[[Day]:[AAT session total (cum.)]]))+ROWS(ch_table[[Day]:[AAT session total (cum.)]])-1=ROW(),"",IF(ch_table[[#This Row],[Subject 1]]="House rose","", IF(INDEX(ch_table[[#All],[Time]],ROW()+1)="","",(IF(INDEX(ch_table[[#All],[Time]],ROW()+1)&lt;ch_table[[#This Row],[Time]],INDEX(ch_table[[#All],[Time]],ROW()+1)+1,INDEX(ch_table[[#All],[Time]],ROW()+1))-ch_table[[#This Row],[Time]]))))</f>
        <v>0.99444444444444446</v>
      </c>
      <c r="H1566" s="3" t="str">
        <f>IF(ch_table[[#This Row],[Subject 1]]&lt;&gt;"House rose", "",SUMIF(ch_table[Day], ch_table[[#This Row],[Day]], ch_table[Duration]))</f>
        <v/>
      </c>
      <c r="I1566" s="40">
        <f>SUM(INDEX(ch_table[Duration],1):ch_table[[#This Row],[Duration]])</f>
        <v>40.665972222222223</v>
      </c>
      <c r="J1566" s="3" cm="1">
        <f t="array" ref="J15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6" s="3" t="str" cm="1">
        <f t="array" ref="K15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6" s="3" t="str">
        <f>IF(ch_table[[#This Row],[Subject 1]]&lt;&gt;"House rose", "",SUMIF(ch_table[Day], ch_table[[#This Row],[Day]], ch_table[AAT]))</f>
        <v/>
      </c>
      <c r="M1566" s="38">
        <f>SUM(INDEX(ch_table[AAT],1):ch_table[[#This Row],[AAT]])</f>
        <v>2.5493055555555539</v>
      </c>
    </row>
    <row r="1567" spans="1:13" x14ac:dyDescent="0.25">
      <c r="A1567" s="2">
        <v>124</v>
      </c>
      <c r="B1567" s="44">
        <v>44617</v>
      </c>
      <c r="C1567" s="3">
        <v>0.49027777777777781</v>
      </c>
      <c r="D1567" s="7" t="s">
        <v>259</v>
      </c>
      <c r="E1567" s="8" t="s">
        <v>923</v>
      </c>
      <c r="G1567" s="3" cm="1">
        <f t="array" ref="G1567">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1567" s="3" t="str">
        <f>IF(ch_table[[#This Row],[Subject 1]]&lt;&gt;"House rose", "",SUMIF(ch_table[Day], ch_table[[#This Row],[Day]], ch_table[Duration]))</f>
        <v/>
      </c>
      <c r="I1567" s="40">
        <f>SUM(INDEX(ch_table[Duration],1):ch_table[[#This Row],[Duration]])</f>
        <v>40.712499999999999</v>
      </c>
      <c r="J1567" s="3" cm="1">
        <f t="array" ref="J15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7" s="3" t="str" cm="1">
        <f t="array" ref="K15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7" s="3" t="str">
        <f>IF(ch_table[[#This Row],[Subject 1]]&lt;&gt;"House rose", "",SUMIF(ch_table[Day], ch_table[[#This Row],[Day]], ch_table[AAT]))</f>
        <v/>
      </c>
      <c r="M1567" s="38">
        <f>SUM(INDEX(ch_table[AAT],1):ch_table[[#This Row],[AAT]])</f>
        <v>2.5493055555555539</v>
      </c>
    </row>
    <row r="1568" spans="1:13" ht="30" x14ac:dyDescent="0.25">
      <c r="A1568" s="2">
        <v>124</v>
      </c>
      <c r="B1568" s="44">
        <v>44617</v>
      </c>
      <c r="C1568" s="3">
        <v>0.53680555555555554</v>
      </c>
      <c r="D1568" s="7" t="s">
        <v>259</v>
      </c>
      <c r="E1568" s="8" t="s">
        <v>644</v>
      </c>
      <c r="G1568" s="3" cm="1">
        <f t="array" ref="G1568">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568" s="3" t="str">
        <f>IF(ch_table[[#This Row],[Subject 1]]&lt;&gt;"House rose", "",SUMIF(ch_table[Day], ch_table[[#This Row],[Day]], ch_table[Duration]))</f>
        <v/>
      </c>
      <c r="I1568" s="40">
        <f>SUM(INDEX(ch_table[Duration],1):ch_table[[#This Row],[Duration]])</f>
        <v>40.738194444444446</v>
      </c>
      <c r="J1568" s="3" cm="1">
        <f t="array" ref="J15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8" s="3" t="str" cm="1">
        <f t="array" ref="K15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68" s="3" t="str">
        <f>IF(ch_table[[#This Row],[Subject 1]]&lt;&gt;"House rose", "",SUMIF(ch_table[Day], ch_table[[#This Row],[Day]], ch_table[AAT]))</f>
        <v/>
      </c>
      <c r="M1568" s="38">
        <f>SUM(INDEX(ch_table[AAT],1):ch_table[[#This Row],[AAT]])</f>
        <v>2.5493055555555539</v>
      </c>
    </row>
    <row r="1569" spans="1:13" x14ac:dyDescent="0.25">
      <c r="A1569" s="2">
        <v>124</v>
      </c>
      <c r="B1569" s="44">
        <v>44617</v>
      </c>
      <c r="C1569" s="3">
        <v>0.5625</v>
      </c>
      <c r="D1569" s="7" t="s">
        <v>123</v>
      </c>
      <c r="E1569" s="8" t="s">
        <v>926</v>
      </c>
      <c r="G1569" s="3" cm="1">
        <f t="array" ref="G1569">IF(MIN(ROW(ch_table[[Day]:[AAT session total (cum.)]]))+ROWS(ch_table[[Day]:[AAT session total (cum.)]])-1=ROW(),"",IF(ch_table[[#This Row],[Subject 1]]="House rose","", IF(INDEX(ch_table[[#All],[Time]],ROW()+1)="","",(IF(INDEX(ch_table[[#All],[Time]],ROW()+1)&lt;ch_table[[#This Row],[Time]],INDEX(ch_table[[#All],[Time]],ROW()+1)+1,INDEX(ch_table[[#All],[Time]],ROW()+1))-ch_table[[#This Row],[Time]]))))</f>
        <v>4.7916666666666718E-2</v>
      </c>
      <c r="H1569" s="3" t="str">
        <f>IF(ch_table[[#This Row],[Subject 1]]&lt;&gt;"House rose", "",SUMIF(ch_table[Day], ch_table[[#This Row],[Day]], ch_table[Duration]))</f>
        <v/>
      </c>
      <c r="I1569" s="40">
        <f>SUM(INDEX(ch_table[Duration],1):ch_table[[#This Row],[Duration]])</f>
        <v>40.786111111111111</v>
      </c>
      <c r="J1569" s="3" cm="1">
        <f t="array" ref="J15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69" s="3" cm="1">
        <f t="array" ref="K15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6.2499999999997558E-3</v>
      </c>
      <c r="L1569" s="3" t="str">
        <f>IF(ch_table[[#This Row],[Subject 1]]&lt;&gt;"House rose", "",SUMIF(ch_table[Day], ch_table[[#This Row],[Day]], ch_table[AAT]))</f>
        <v/>
      </c>
      <c r="M1569" s="38">
        <f>SUM(INDEX(ch_table[AAT],1):ch_table[[#This Row],[AAT]])</f>
        <v>2.5555555555555536</v>
      </c>
    </row>
    <row r="1570" spans="1:13" x14ac:dyDescent="0.25">
      <c r="A1570" s="2">
        <v>124</v>
      </c>
      <c r="B1570" s="44">
        <v>44617</v>
      </c>
      <c r="C1570" s="3">
        <v>0.61041666666666672</v>
      </c>
      <c r="D1570" s="7" t="s">
        <v>21</v>
      </c>
      <c r="E1570" s="8" t="s">
        <v>927</v>
      </c>
      <c r="G1570" s="3" cm="1">
        <f t="array" ref="G1570">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570" s="3" t="str">
        <f>IF(ch_table[[#This Row],[Subject 1]]&lt;&gt;"House rose", "",SUMIF(ch_table[Day], ch_table[[#This Row],[Day]], ch_table[Duration]))</f>
        <v/>
      </c>
      <c r="I1570" s="40">
        <f>SUM(INDEX(ch_table[Duration],1):ch_table[[#This Row],[Duration]])</f>
        <v>40.797222222222224</v>
      </c>
      <c r="J1570" s="3" cm="1">
        <f t="array" ref="J15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0" s="3" cm="1">
        <f t="array" ref="K15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1.1111111111111072E-2</v>
      </c>
      <c r="L1570" s="3" t="str">
        <f>IF(ch_table[[#This Row],[Subject 1]]&lt;&gt;"House rose", "",SUMIF(ch_table[Day], ch_table[[#This Row],[Day]], ch_table[AAT]))</f>
        <v/>
      </c>
      <c r="M1570" s="38">
        <f>SUM(INDEX(ch_table[AAT],1):ch_table[[#This Row],[AAT]])</f>
        <v>2.5666666666666647</v>
      </c>
    </row>
    <row r="1571" spans="1:13" x14ac:dyDescent="0.25">
      <c r="A1571" s="2">
        <v>124</v>
      </c>
      <c r="B1571" s="44">
        <v>44617</v>
      </c>
      <c r="C1571" s="3">
        <v>0.62152777777777779</v>
      </c>
      <c r="D1571" s="7" t="s">
        <v>23</v>
      </c>
      <c r="G1571" s="3" t="str" cm="1">
        <f t="array" ref="G1571">IF(MIN(ROW(ch_table[[Day]:[AAT session total (cum.)]]))+ROWS(ch_table[[Day]:[AAT session total (cum.)]])-1=ROW(),"",IF(ch_table[[#This Row],[Subject 1]]="House rose","", IF(INDEX(ch_table[[#All],[Time]],ROW()+1)="","",(IF(INDEX(ch_table[[#All],[Time]],ROW()+1)&lt;ch_table[[#This Row],[Time]],INDEX(ch_table[[#All],[Time]],ROW()+1)+1,INDEX(ch_table[[#All],[Time]],ROW()+1))-ch_table[[#This Row],[Time]]))))</f>
        <v/>
      </c>
      <c r="H1571" s="3">
        <f>IF(ch_table[[#This Row],[Subject 1]]&lt;&gt;"House rose", "",SUMIF(ch_table[Day], ch_table[[#This Row],[Day]], ch_table[Duration]))</f>
        <v>1.2256944444444446</v>
      </c>
      <c r="I1571" s="40">
        <f>SUM(INDEX(ch_table[Duration],1):ch_table[[#This Row],[Duration]])</f>
        <v>40.797222222222224</v>
      </c>
      <c r="J1571" s="3" cm="1">
        <f t="array" ref="J15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571" s="3" t="str" cm="1">
        <f t="array" ref="K15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1" s="3">
        <f>IF(ch_table[[#This Row],[Subject 1]]&lt;&gt;"House rose", "",SUMIF(ch_table[Day], ch_table[[#This Row],[Day]], ch_table[AAT]))</f>
        <v>1.7361111111110827E-2</v>
      </c>
      <c r="M1571" s="38">
        <f>SUM(INDEX(ch_table[AAT],1):ch_table[[#This Row],[AAT]])</f>
        <v>2.5666666666666647</v>
      </c>
    </row>
    <row r="1572" spans="1:13" x14ac:dyDescent="0.25">
      <c r="A1572" s="2">
        <v>125</v>
      </c>
      <c r="B1572" s="44">
        <v>44620</v>
      </c>
      <c r="C1572" s="3">
        <v>0.60416666666666663</v>
      </c>
      <c r="D1572" s="7" t="s">
        <v>24</v>
      </c>
      <c r="G1572" s="3" cm="1">
        <f t="array" ref="G157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72" s="3" t="str">
        <f>IF(ch_table[[#This Row],[Subject 1]]&lt;&gt;"House rose", "",SUMIF(ch_table[Day], ch_table[[#This Row],[Day]], ch_table[Duration]))</f>
        <v/>
      </c>
      <c r="I1572" s="40">
        <f>SUM(INDEX(ch_table[Duration],1):ch_table[[#This Row],[Duration]])</f>
        <v>40.800000000000004</v>
      </c>
      <c r="J1572" s="3" cm="1">
        <f t="array" ref="J15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2" s="3" t="str" cm="1">
        <f t="array" ref="K15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2" s="3" t="str">
        <f>IF(ch_table[[#This Row],[Subject 1]]&lt;&gt;"House rose", "",SUMIF(ch_table[Day], ch_table[[#This Row],[Day]], ch_table[AAT]))</f>
        <v/>
      </c>
      <c r="M1572" s="38">
        <f>SUM(INDEX(ch_table[AAT],1):ch_table[[#This Row],[AAT]])</f>
        <v>2.5666666666666647</v>
      </c>
    </row>
    <row r="1573" spans="1:13" x14ac:dyDescent="0.25">
      <c r="A1573" s="2">
        <v>125</v>
      </c>
      <c r="B1573" s="44">
        <v>44620</v>
      </c>
      <c r="C1573" s="3">
        <v>0.6069444444444444</v>
      </c>
      <c r="D1573" s="7" t="s">
        <v>17</v>
      </c>
      <c r="E1573" s="8" t="s">
        <v>928</v>
      </c>
      <c r="F1573" s="8" t="s">
        <v>15</v>
      </c>
      <c r="G1573" s="3" cm="1">
        <f t="array" ref="G1573">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573" s="3" t="str">
        <f>IF(ch_table[[#This Row],[Subject 1]]&lt;&gt;"House rose", "",SUMIF(ch_table[Day], ch_table[[#This Row],[Day]], ch_table[Duration]))</f>
        <v/>
      </c>
      <c r="I1573" s="40">
        <f>SUM(INDEX(ch_table[Duration],1):ch_table[[#This Row],[Duration]])</f>
        <v>40.800694444444446</v>
      </c>
      <c r="J1573" s="3" cm="1">
        <f t="array" ref="J15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3" s="3" t="str" cm="1">
        <f t="array" ref="K15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3" s="3" t="str">
        <f>IF(ch_table[[#This Row],[Subject 1]]&lt;&gt;"House rose", "",SUMIF(ch_table[Day], ch_table[[#This Row],[Day]], ch_table[AAT]))</f>
        <v/>
      </c>
      <c r="M1573" s="38">
        <f>SUM(INDEX(ch_table[AAT],1):ch_table[[#This Row],[AAT]])</f>
        <v>2.5666666666666647</v>
      </c>
    </row>
    <row r="1574" spans="1:13" x14ac:dyDescent="0.25">
      <c r="A1574" s="2">
        <v>125</v>
      </c>
      <c r="B1574" s="44">
        <v>44620</v>
      </c>
      <c r="C1574" s="3">
        <v>0.60763888888888895</v>
      </c>
      <c r="D1574" s="7" t="s">
        <v>44</v>
      </c>
      <c r="E1574" s="8" t="s">
        <v>107</v>
      </c>
      <c r="G1574" s="3" cm="1">
        <f t="array" ref="G1574">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574" s="3" t="str">
        <f>IF(ch_table[[#This Row],[Subject 1]]&lt;&gt;"House rose", "",SUMIF(ch_table[Day], ch_table[[#This Row],[Day]], ch_table[Duration]))</f>
        <v/>
      </c>
      <c r="I1574" s="40">
        <f>SUM(INDEX(ch_table[Duration],1):ch_table[[#This Row],[Duration]])</f>
        <v>40.829166666666666</v>
      </c>
      <c r="J1574" s="3" cm="1">
        <f t="array" ref="J15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4" s="3" t="str" cm="1">
        <f t="array" ref="K15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4" s="3" t="str">
        <f>IF(ch_table[[#This Row],[Subject 1]]&lt;&gt;"House rose", "",SUMIF(ch_table[Day], ch_table[[#This Row],[Day]], ch_table[AAT]))</f>
        <v/>
      </c>
      <c r="M1574" s="38">
        <f>SUM(INDEX(ch_table[AAT],1):ch_table[[#This Row],[AAT]])</f>
        <v>2.5666666666666647</v>
      </c>
    </row>
    <row r="1575" spans="1:13" x14ac:dyDescent="0.25">
      <c r="A1575" s="2">
        <v>125</v>
      </c>
      <c r="B1575" s="44">
        <v>44620</v>
      </c>
      <c r="C1575" s="3">
        <v>0.63611111111111118</v>
      </c>
      <c r="D1575" s="7" t="s">
        <v>53</v>
      </c>
      <c r="E1575" s="8" t="s">
        <v>107</v>
      </c>
      <c r="G1575" s="3" cm="1">
        <f t="array" ref="G1575">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575" s="3" t="str">
        <f>IF(ch_table[[#This Row],[Subject 1]]&lt;&gt;"House rose", "",SUMIF(ch_table[Day], ch_table[[#This Row],[Day]], ch_table[Duration]))</f>
        <v/>
      </c>
      <c r="I1575" s="40">
        <f>SUM(INDEX(ch_table[Duration],1):ch_table[[#This Row],[Duration]])</f>
        <v>40.844444444444441</v>
      </c>
      <c r="J1575" s="3" cm="1">
        <f t="array" ref="J15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5" s="3" t="str" cm="1">
        <f t="array" ref="K15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5" s="3" t="str">
        <f>IF(ch_table[[#This Row],[Subject 1]]&lt;&gt;"House rose", "",SUMIF(ch_table[Day], ch_table[[#This Row],[Day]], ch_table[AAT]))</f>
        <v/>
      </c>
      <c r="M1575" s="38">
        <f>SUM(INDEX(ch_table[AAT],1):ch_table[[#This Row],[AAT]])</f>
        <v>2.5666666666666647</v>
      </c>
    </row>
    <row r="1576" spans="1:13" ht="30" x14ac:dyDescent="0.25">
      <c r="A1576" s="2">
        <v>125</v>
      </c>
      <c r="B1576" s="44">
        <v>44620</v>
      </c>
      <c r="C1576" s="3">
        <v>0.65138888888888891</v>
      </c>
      <c r="D1576" s="7" t="s">
        <v>29</v>
      </c>
      <c r="E1576" s="8" t="s">
        <v>929</v>
      </c>
      <c r="G1576" s="3" cm="1">
        <f t="array" ref="G1576">IF(MIN(ROW(ch_table[[Day]:[AAT session total (cum.)]]))+ROWS(ch_table[[Day]:[AAT session total (cum.)]])-1=ROW(),"",IF(ch_table[[#This Row],[Subject 1]]="House rose","", IF(INDEX(ch_table[[#All],[Time]],ROW()+1)="","",(IF(INDEX(ch_table[[#All],[Time]],ROW()+1)&lt;ch_table[[#This Row],[Time]],INDEX(ch_table[[#All],[Time]],ROW()+1)+1,INDEX(ch_table[[#All],[Time]],ROW()+1))-ch_table[[#This Row],[Time]]))))</f>
        <v>6.3194444444444331E-2</v>
      </c>
      <c r="H1576" s="3" t="str">
        <f>IF(ch_table[[#This Row],[Subject 1]]&lt;&gt;"House rose", "",SUMIF(ch_table[Day], ch_table[[#This Row],[Day]], ch_table[Duration]))</f>
        <v/>
      </c>
      <c r="I1576" s="40">
        <f>SUM(INDEX(ch_table[Duration],1):ch_table[[#This Row],[Duration]])</f>
        <v>40.907638888888883</v>
      </c>
      <c r="J1576" s="3" cm="1">
        <f t="array" ref="J15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6" s="3" t="str" cm="1">
        <f t="array" ref="K15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6" s="3" t="str">
        <f>IF(ch_table[[#This Row],[Subject 1]]&lt;&gt;"House rose", "",SUMIF(ch_table[Day], ch_table[[#This Row],[Day]], ch_table[AAT]))</f>
        <v/>
      </c>
      <c r="M1576" s="38">
        <f>SUM(INDEX(ch_table[AAT],1):ch_table[[#This Row],[AAT]])</f>
        <v>2.5666666666666647</v>
      </c>
    </row>
    <row r="1577" spans="1:13" ht="45" x14ac:dyDescent="0.25">
      <c r="A1577" s="2">
        <v>125</v>
      </c>
      <c r="B1577" s="44">
        <v>44620</v>
      </c>
      <c r="C1577" s="3">
        <v>0.71458333333333324</v>
      </c>
      <c r="D1577" s="7" t="s">
        <v>29</v>
      </c>
      <c r="E1577" s="8" t="s">
        <v>930</v>
      </c>
      <c r="G1577" s="3" cm="1">
        <f t="array" ref="G1577">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1577" s="3" t="str">
        <f>IF(ch_table[[#This Row],[Subject 1]]&lt;&gt;"House rose", "",SUMIF(ch_table[Day], ch_table[[#This Row],[Day]], ch_table[Duration]))</f>
        <v/>
      </c>
      <c r="I1577" s="40">
        <f>SUM(INDEX(ch_table[Duration],1):ch_table[[#This Row],[Duration]])</f>
        <v>40.939583333333324</v>
      </c>
      <c r="J1577" s="3" cm="1">
        <f t="array" ref="J15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7" s="3" t="str" cm="1">
        <f t="array" ref="K15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7" s="3" t="str">
        <f>IF(ch_table[[#This Row],[Subject 1]]&lt;&gt;"House rose", "",SUMIF(ch_table[Day], ch_table[[#This Row],[Day]], ch_table[AAT]))</f>
        <v/>
      </c>
      <c r="M1577" s="38">
        <f>SUM(INDEX(ch_table[AAT],1):ch_table[[#This Row],[AAT]])</f>
        <v>2.5666666666666647</v>
      </c>
    </row>
    <row r="1578" spans="1:13" ht="30" x14ac:dyDescent="0.25">
      <c r="A1578" s="2">
        <v>125</v>
      </c>
      <c r="B1578" s="44">
        <v>44620</v>
      </c>
      <c r="C1578" s="3">
        <v>0.74652777777777779</v>
      </c>
      <c r="D1578" s="7" t="s">
        <v>92</v>
      </c>
      <c r="E1578" s="8" t="s">
        <v>931</v>
      </c>
      <c r="G1578" s="3" cm="1">
        <f t="array" ref="G1578">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578" s="3" t="str">
        <f>IF(ch_table[[#This Row],[Subject 1]]&lt;&gt;"House rose", "",SUMIF(ch_table[Day], ch_table[[#This Row],[Day]], ch_table[Duration]))</f>
        <v/>
      </c>
      <c r="I1578" s="40">
        <f>SUM(INDEX(ch_table[Duration],1):ch_table[[#This Row],[Duration]])</f>
        <v>40.943749999999994</v>
      </c>
      <c r="J1578" s="3" cm="1">
        <f t="array" ref="J15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8" s="3" t="str" cm="1">
        <f t="array" ref="K15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78" s="3" t="str">
        <f>IF(ch_table[[#This Row],[Subject 1]]&lt;&gt;"House rose", "",SUMIF(ch_table[Day], ch_table[[#This Row],[Day]], ch_table[AAT]))</f>
        <v/>
      </c>
      <c r="M1578" s="38">
        <f>SUM(INDEX(ch_table[AAT],1):ch_table[[#This Row],[AAT]])</f>
        <v>2.5666666666666647</v>
      </c>
    </row>
    <row r="1579" spans="1:13" x14ac:dyDescent="0.25">
      <c r="A1579" s="2">
        <v>125</v>
      </c>
      <c r="B1579" s="44">
        <v>44620</v>
      </c>
      <c r="C1579" s="3">
        <v>0.75069444444444444</v>
      </c>
      <c r="D1579" s="7" t="s">
        <v>476</v>
      </c>
      <c r="E1579" s="8" t="s">
        <v>932</v>
      </c>
      <c r="G1579" s="3" cm="1">
        <f t="array" ref="G1579">IF(MIN(ROW(ch_table[[Day]:[AAT session total (cum.)]]))+ROWS(ch_table[[Day]:[AAT session total (cum.)]])-1=ROW(),"",IF(ch_table[[#This Row],[Subject 1]]="House rose","", IF(INDEX(ch_table[[#All],[Time]],ROW()+1)="","",(IF(INDEX(ch_table[[#All],[Time]],ROW()+1)&lt;ch_table[[#This Row],[Time]],INDEX(ch_table[[#All],[Time]],ROW()+1)+1,INDEX(ch_table[[#All],[Time]],ROW()+1))-ch_table[[#This Row],[Time]]))))</f>
        <v>0.18680555555555556</v>
      </c>
      <c r="H1579" s="3" t="str">
        <f>IF(ch_table[[#This Row],[Subject 1]]&lt;&gt;"House rose", "",SUMIF(ch_table[Day], ch_table[[#This Row],[Day]], ch_table[Duration]))</f>
        <v/>
      </c>
      <c r="I1579" s="40">
        <f>SUM(INDEX(ch_table[Duration],1):ch_table[[#This Row],[Duration]])</f>
        <v>41.130555555555553</v>
      </c>
      <c r="J1579" s="3" cm="1">
        <f t="array" ref="J15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79" s="3" cm="1">
        <f t="array" ref="K15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579" s="3" t="str">
        <f>IF(ch_table[[#This Row],[Subject 1]]&lt;&gt;"House rose", "",SUMIF(ch_table[Day], ch_table[[#This Row],[Day]], ch_table[AAT]))</f>
        <v/>
      </c>
      <c r="M1579" s="38">
        <f>SUM(INDEX(ch_table[AAT],1):ch_table[[#This Row],[AAT]])</f>
        <v>2.5874999999999981</v>
      </c>
    </row>
    <row r="1580" spans="1:13" x14ac:dyDescent="0.25">
      <c r="A1580" s="2">
        <v>125</v>
      </c>
      <c r="B1580" s="44">
        <v>44620</v>
      </c>
      <c r="C1580" s="3">
        <v>0.9375</v>
      </c>
      <c r="D1580" s="7" t="s">
        <v>133</v>
      </c>
      <c r="E1580" s="8" t="s">
        <v>933</v>
      </c>
      <c r="F1580" s="8" t="s">
        <v>15</v>
      </c>
      <c r="G1580" s="3" cm="1">
        <f t="array" ref="G158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580" s="3" t="str">
        <f>IF(ch_table[[#This Row],[Subject 1]]&lt;&gt;"House rose", "",SUMIF(ch_table[Day], ch_table[[#This Row],[Day]], ch_table[Duration]))</f>
        <v/>
      </c>
      <c r="I1580" s="40">
        <f>SUM(INDEX(ch_table[Duration],1):ch_table[[#This Row],[Duration]])</f>
        <v>41.131249999999994</v>
      </c>
      <c r="J1580" s="3" cm="1">
        <f t="array" ref="J15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0" s="3" cm="1">
        <f t="array" ref="K15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580" s="3" t="str">
        <f>IF(ch_table[[#This Row],[Subject 1]]&lt;&gt;"House rose", "",SUMIF(ch_table[Day], ch_table[[#This Row],[Day]], ch_table[AAT]))</f>
        <v/>
      </c>
      <c r="M1580" s="38">
        <f>SUM(INDEX(ch_table[AAT],1):ch_table[[#This Row],[AAT]])</f>
        <v>2.5881944444444427</v>
      </c>
    </row>
    <row r="1581" spans="1:13" x14ac:dyDescent="0.25">
      <c r="A1581" s="2">
        <v>125</v>
      </c>
      <c r="B1581" s="44">
        <v>44620</v>
      </c>
      <c r="C1581" s="3">
        <v>0.93819444444444444</v>
      </c>
      <c r="D1581" s="7" t="s">
        <v>476</v>
      </c>
      <c r="E1581" s="8" t="s">
        <v>934</v>
      </c>
      <c r="G1581" s="3" cm="1">
        <f t="array" ref="G1581">IF(MIN(ROW(ch_table[[Day]:[AAT session total (cum.)]]))+ROWS(ch_table[[Day]:[AAT session total (cum.)]])-1=ROW(),"",IF(ch_table[[#This Row],[Subject 1]]="House rose","", IF(INDEX(ch_table[[#All],[Time]],ROW()+1)="","",(IF(INDEX(ch_table[[#All],[Time]],ROW()+1)&lt;ch_table[[#This Row],[Time]],INDEX(ch_table[[#All],[Time]],ROW()+1)+1,INDEX(ch_table[[#All],[Time]],ROW()+1))-ch_table[[#This Row],[Time]]))))</f>
        <v>0.60208333333333341</v>
      </c>
      <c r="H1581" s="3" t="str">
        <f>IF(ch_table[[#This Row],[Subject 1]]&lt;&gt;"House rose", "",SUMIF(ch_table[Day], ch_table[[#This Row],[Day]], ch_table[Duration]))</f>
        <v/>
      </c>
      <c r="I1581" s="40">
        <f>SUM(INDEX(ch_table[Duration],1):ch_table[[#This Row],[Duration]])</f>
        <v>41.733333333333327</v>
      </c>
      <c r="J1581" s="3" cm="1">
        <f t="array" ref="J15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1" s="3" cm="1">
        <f t="array" ref="K15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0.60208333333333341</v>
      </c>
      <c r="L1581" s="3" t="str">
        <f>IF(ch_table[[#This Row],[Subject 1]]&lt;&gt;"House rose", "",SUMIF(ch_table[Day], ch_table[[#This Row],[Day]], ch_table[AAT]))</f>
        <v/>
      </c>
      <c r="M1581" s="38">
        <f>SUM(INDEX(ch_table[AAT],1):ch_table[[#This Row],[AAT]])</f>
        <v>3.190277777777776</v>
      </c>
    </row>
    <row r="1582" spans="1:13" x14ac:dyDescent="0.25">
      <c r="A1582" s="2">
        <v>125</v>
      </c>
      <c r="B1582" s="44">
        <v>44620</v>
      </c>
      <c r="C1582" s="3">
        <v>0.54027777777777775</v>
      </c>
      <c r="D1582" s="7" t="s">
        <v>935</v>
      </c>
      <c r="E1582" s="8" t="s">
        <v>380</v>
      </c>
      <c r="G1582" s="3" cm="1">
        <f t="array" ref="G1582">IF(MIN(ROW(ch_table[[Day]:[AAT session total (cum.)]]))+ROWS(ch_table[[Day]:[AAT session total (cum.)]])-1=ROW(),"",IF(ch_table[[#This Row],[Subject 1]]="House rose","", IF(INDEX(ch_table[[#All],[Time]],ROW()+1)="","",(IF(INDEX(ch_table[[#All],[Time]],ROW()+1)&lt;ch_table[[#This Row],[Time]],INDEX(ch_table[[#All],[Time]],ROW()+1)+1,INDEX(ch_table[[#All],[Time]],ROW()+1))-ch_table[[#This Row],[Time]]))))</f>
        <v>0.50555555555555565</v>
      </c>
      <c r="H1582" s="3" t="str">
        <f>IF(ch_table[[#This Row],[Subject 1]]&lt;&gt;"House rose", "",SUMIF(ch_table[Day], ch_table[[#This Row],[Day]], ch_table[Duration]))</f>
        <v/>
      </c>
      <c r="I1582" s="40">
        <f>SUM(INDEX(ch_table[Duration],1):ch_table[[#This Row],[Duration]])</f>
        <v>42.23888888888888</v>
      </c>
      <c r="J1582" s="3" cm="1">
        <f t="array" ref="J15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2" s="3" cm="1">
        <f t="array" ref="K15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0.50555555555555565</v>
      </c>
      <c r="L1582" s="3" t="str">
        <f>IF(ch_table[[#This Row],[Subject 1]]&lt;&gt;"House rose", "",SUMIF(ch_table[Day], ch_table[[#This Row],[Day]], ch_table[AAT]))</f>
        <v/>
      </c>
      <c r="M1582" s="38">
        <f>SUM(INDEX(ch_table[AAT],1):ch_table[[#This Row],[AAT]])</f>
        <v>3.6958333333333315</v>
      </c>
    </row>
    <row r="1583" spans="1:13" x14ac:dyDescent="0.25">
      <c r="A1583" s="2">
        <v>125</v>
      </c>
      <c r="B1583" s="44">
        <v>44620</v>
      </c>
      <c r="C1583" s="3">
        <v>4.5833333333333337E-2</v>
      </c>
      <c r="D1583" s="7" t="s">
        <v>61</v>
      </c>
      <c r="E1583" s="8" t="s">
        <v>936</v>
      </c>
      <c r="G1583" s="3" cm="1">
        <f t="array" ref="G158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583" s="3" t="str">
        <f>IF(ch_table[[#This Row],[Subject 1]]&lt;&gt;"House rose", "",SUMIF(ch_table[Day], ch_table[[#This Row],[Day]], ch_table[Duration]))</f>
        <v/>
      </c>
      <c r="I1583" s="40">
        <f>SUM(INDEX(ch_table[Duration],1):ch_table[[#This Row],[Duration]])</f>
        <v>42.239583333333321</v>
      </c>
      <c r="J1583" s="3" cm="1">
        <f t="array" ref="J15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3" s="3" cm="1">
        <f t="array" ref="K15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583" s="3" t="str">
        <f>IF(ch_table[[#This Row],[Subject 1]]&lt;&gt;"House rose", "",SUMIF(ch_table[Day], ch_table[[#This Row],[Day]], ch_table[AAT]))</f>
        <v/>
      </c>
      <c r="M1583" s="38">
        <f>SUM(INDEX(ch_table[AAT],1):ch_table[[#This Row],[AAT]])</f>
        <v>3.6965277777777761</v>
      </c>
    </row>
    <row r="1584" spans="1:13" x14ac:dyDescent="0.25">
      <c r="A1584" s="2">
        <v>125</v>
      </c>
      <c r="B1584" s="44">
        <v>44620</v>
      </c>
      <c r="C1584" s="3">
        <v>4.6527777777777779E-2</v>
      </c>
      <c r="D1584" s="7" t="s">
        <v>21</v>
      </c>
      <c r="E1584" s="8" t="s">
        <v>937</v>
      </c>
      <c r="G1584" s="3" cm="1">
        <f t="array" ref="G1584">IF(MIN(ROW(ch_table[[Day]:[AAT session total (cum.)]]))+ROWS(ch_table[[Day]:[AAT session total (cum.)]])-1=ROW(),"",IF(ch_table[[#This Row],[Subject 1]]="House rose","", IF(INDEX(ch_table[[#All],[Time]],ROW()+1)="","",(IF(INDEX(ch_table[[#All],[Time]],ROW()+1)&lt;ch_table[[#This Row],[Time]],INDEX(ch_table[[#All],[Time]],ROW()+1)+1,INDEX(ch_table[[#All],[Time]],ROW()+1))-ch_table[[#This Row],[Time]]))))</f>
        <v>1.3888888888888888E-2</v>
      </c>
      <c r="H1584" s="3" t="str">
        <f>IF(ch_table[[#This Row],[Subject 1]]&lt;&gt;"House rose", "",SUMIF(ch_table[Day], ch_table[[#This Row],[Day]], ch_table[Duration]))</f>
        <v/>
      </c>
      <c r="I1584" s="40">
        <f>SUM(INDEX(ch_table[Duration],1):ch_table[[#This Row],[Duration]])</f>
        <v>42.253472222222207</v>
      </c>
      <c r="J1584" s="3" cm="1">
        <f t="array" ref="J15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4" s="3" cm="1">
        <f t="array" ref="K15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1.3888888888888888E-2</v>
      </c>
      <c r="L1584" s="3" t="str">
        <f>IF(ch_table[[#This Row],[Subject 1]]&lt;&gt;"House rose", "",SUMIF(ch_table[Day], ch_table[[#This Row],[Day]], ch_table[AAT]))</f>
        <v/>
      </c>
      <c r="M1584" s="38">
        <f>SUM(INDEX(ch_table[AAT],1):ch_table[[#This Row],[AAT]])</f>
        <v>3.7104166666666649</v>
      </c>
    </row>
    <row r="1585" spans="1:13" x14ac:dyDescent="0.25">
      <c r="A1585" s="2">
        <v>125</v>
      </c>
      <c r="B1585" s="44">
        <v>44620</v>
      </c>
      <c r="C1585" s="3">
        <v>6.0416666666666667E-2</v>
      </c>
      <c r="D1585" s="7" t="s">
        <v>23</v>
      </c>
      <c r="G1585" s="3" t="str" cm="1">
        <f t="array" ref="G1585">IF(MIN(ROW(ch_table[[Day]:[AAT session total (cum.)]]))+ROWS(ch_table[[Day]:[AAT session total (cum.)]])-1=ROW(),"",IF(ch_table[[#This Row],[Subject 1]]="House rose","", IF(INDEX(ch_table[[#All],[Time]],ROW()+1)="","",(IF(INDEX(ch_table[[#All],[Time]],ROW()+1)&lt;ch_table[[#This Row],[Time]],INDEX(ch_table[[#All],[Time]],ROW()+1)+1,INDEX(ch_table[[#All],[Time]],ROW()+1))-ch_table[[#This Row],[Time]]))))</f>
        <v/>
      </c>
      <c r="H1585" s="3">
        <f>IF(ch_table[[#This Row],[Subject 1]]&lt;&gt;"House rose", "",SUMIF(ch_table[Day], ch_table[[#This Row],[Day]], ch_table[Duration]))</f>
        <v>1.4562500000000003</v>
      </c>
      <c r="I1585" s="40">
        <f>SUM(INDEX(ch_table[Duration],1):ch_table[[#This Row],[Duration]])</f>
        <v>42.253472222222207</v>
      </c>
      <c r="J1585" s="3" cm="1">
        <f t="array" ref="J15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585" s="3" t="str" cm="1">
        <f t="array" ref="K15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5" s="3">
        <f>IF(ch_table[[#This Row],[Subject 1]]&lt;&gt;"House rose", "",SUMIF(ch_table[Day], ch_table[[#This Row],[Day]], ch_table[AAT]))</f>
        <v>1.1437500000000003</v>
      </c>
      <c r="M1585" s="38">
        <f>SUM(INDEX(ch_table[AAT],1):ch_table[[#This Row],[AAT]])</f>
        <v>3.7104166666666649</v>
      </c>
    </row>
    <row r="1586" spans="1:13" x14ac:dyDescent="0.25">
      <c r="A1586" s="2">
        <v>126</v>
      </c>
      <c r="B1586" s="44">
        <v>44621</v>
      </c>
      <c r="C1586" s="3">
        <v>0.47916666666666669</v>
      </c>
      <c r="D1586" s="7" t="s">
        <v>24</v>
      </c>
      <c r="G1586" s="3" cm="1">
        <f t="array" ref="G158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586" s="3" t="str">
        <f>IF(ch_table[[#This Row],[Subject 1]]&lt;&gt;"House rose", "",SUMIF(ch_table[Day], ch_table[[#This Row],[Day]], ch_table[Duration]))</f>
        <v/>
      </c>
      <c r="I1586" s="40">
        <f>SUM(INDEX(ch_table[Duration],1):ch_table[[#This Row],[Duration]])</f>
        <v>42.256249999999987</v>
      </c>
      <c r="J1586" s="3" cm="1">
        <f t="array" ref="J15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6" s="3" t="str" cm="1">
        <f t="array" ref="K15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6" s="3" t="str">
        <f>IF(ch_table[[#This Row],[Subject 1]]&lt;&gt;"House rose", "",SUMIF(ch_table[Day], ch_table[[#This Row],[Day]], ch_table[AAT]))</f>
        <v/>
      </c>
      <c r="M1586" s="38">
        <f>SUM(INDEX(ch_table[AAT],1):ch_table[[#This Row],[AAT]])</f>
        <v>3.7104166666666649</v>
      </c>
    </row>
    <row r="1587" spans="1:13" x14ac:dyDescent="0.25">
      <c r="A1587" s="2">
        <v>126</v>
      </c>
      <c r="B1587" s="44">
        <v>44621</v>
      </c>
      <c r="C1587" s="3">
        <v>0.48194444444444445</v>
      </c>
      <c r="D1587" s="7" t="s">
        <v>17</v>
      </c>
      <c r="E1587" s="8" t="s">
        <v>938</v>
      </c>
      <c r="F1587" s="8" t="s">
        <v>15</v>
      </c>
      <c r="G1587" s="3" cm="1">
        <f t="array" ref="G1587">IF(MIN(ROW(ch_table[[Day]:[AAT session total (cum.)]]))+ROWS(ch_table[[Day]:[AAT session total (cum.)]])-1=ROW(),"",IF(ch_table[[#This Row],[Subject 1]]="House rose","", IF(INDEX(ch_table[[#All],[Time]],ROW()+1)="","",(IF(INDEX(ch_table[[#All],[Time]],ROW()+1)&lt;ch_table[[#This Row],[Time]],INDEX(ch_table[[#All],[Time]],ROW()+1)+1,INDEX(ch_table[[#All],[Time]],ROW()+1))-ch_table[[#This Row],[Time]]))))</f>
        <v>0</v>
      </c>
      <c r="H1587" s="3" t="str">
        <f>IF(ch_table[[#This Row],[Subject 1]]&lt;&gt;"House rose", "",SUMIF(ch_table[Day], ch_table[[#This Row],[Day]], ch_table[Duration]))</f>
        <v/>
      </c>
      <c r="I1587" s="40">
        <f>SUM(INDEX(ch_table[Duration],1):ch_table[[#This Row],[Duration]])</f>
        <v>42.256249999999987</v>
      </c>
      <c r="J1587" s="3" cm="1">
        <f t="array" ref="J15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7" s="3" t="str" cm="1">
        <f t="array" ref="K15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7" s="3" t="str">
        <f>IF(ch_table[[#This Row],[Subject 1]]&lt;&gt;"House rose", "",SUMIF(ch_table[Day], ch_table[[#This Row],[Day]], ch_table[AAT]))</f>
        <v/>
      </c>
      <c r="M1587" s="38">
        <f>SUM(INDEX(ch_table[AAT],1):ch_table[[#This Row],[AAT]])</f>
        <v>3.7104166666666649</v>
      </c>
    </row>
    <row r="1588" spans="1:13" x14ac:dyDescent="0.25">
      <c r="A1588" s="2">
        <v>126</v>
      </c>
      <c r="B1588" s="44">
        <v>44621</v>
      </c>
      <c r="C1588" s="3">
        <v>0.48194444444444445</v>
      </c>
      <c r="D1588" s="7" t="s">
        <v>44</v>
      </c>
      <c r="E1588" s="8" t="s">
        <v>285</v>
      </c>
      <c r="G1588" s="3" cm="1">
        <f t="array" ref="G1588">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588" s="3" t="str">
        <f>IF(ch_table[[#This Row],[Subject 1]]&lt;&gt;"House rose", "",SUMIF(ch_table[Day], ch_table[[#This Row],[Day]], ch_table[Duration]))</f>
        <v/>
      </c>
      <c r="I1588" s="40">
        <f>SUM(INDEX(ch_table[Duration],1):ch_table[[#This Row],[Duration]])</f>
        <v>42.286111111111097</v>
      </c>
      <c r="J1588" s="3" cm="1">
        <f t="array" ref="J15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8" s="3" t="str" cm="1">
        <f t="array" ref="K15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8" s="3" t="str">
        <f>IF(ch_table[[#This Row],[Subject 1]]&lt;&gt;"House rose", "",SUMIF(ch_table[Day], ch_table[[#This Row],[Day]], ch_table[AAT]))</f>
        <v/>
      </c>
      <c r="M1588" s="38">
        <f>SUM(INDEX(ch_table[AAT],1):ch_table[[#This Row],[AAT]])</f>
        <v>3.7104166666666649</v>
      </c>
    </row>
    <row r="1589" spans="1:13" x14ac:dyDescent="0.25">
      <c r="A1589" s="2">
        <v>126</v>
      </c>
      <c r="B1589" s="44">
        <v>44621</v>
      </c>
      <c r="C1589" s="3">
        <v>0.51180555555555551</v>
      </c>
      <c r="D1589" s="7" t="s">
        <v>53</v>
      </c>
      <c r="E1589" s="8" t="s">
        <v>285</v>
      </c>
      <c r="G1589" s="3" cm="1">
        <f t="array" ref="G1589">IF(MIN(ROW(ch_table[[Day]:[AAT session total (cum.)]]))+ROWS(ch_table[[Day]:[AAT session total (cum.)]])-1=ROW(),"",IF(ch_table[[#This Row],[Subject 1]]="House rose","", IF(INDEX(ch_table[[#All],[Time]],ROW()+1)="","",(IF(INDEX(ch_table[[#All],[Time]],ROW()+1)&lt;ch_table[[#This Row],[Time]],INDEX(ch_table[[#All],[Time]],ROW()+1)+1,INDEX(ch_table[[#All],[Time]],ROW()+1))-ch_table[[#This Row],[Time]]))))</f>
        <v>1.3194444444444509E-2</v>
      </c>
      <c r="H1589" s="3" t="str">
        <f>IF(ch_table[[#This Row],[Subject 1]]&lt;&gt;"House rose", "",SUMIF(ch_table[Day], ch_table[[#This Row],[Day]], ch_table[Duration]))</f>
        <v/>
      </c>
      <c r="I1589" s="40">
        <f>SUM(INDEX(ch_table[Duration],1):ch_table[[#This Row],[Duration]])</f>
        <v>42.299305555555542</v>
      </c>
      <c r="J1589" s="3" cm="1">
        <f t="array" ref="J15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89" s="3" t="str" cm="1">
        <f t="array" ref="K15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89" s="3" t="str">
        <f>IF(ch_table[[#This Row],[Subject 1]]&lt;&gt;"House rose", "",SUMIF(ch_table[Day], ch_table[[#This Row],[Day]], ch_table[AAT]))</f>
        <v/>
      </c>
      <c r="M1589" s="38">
        <f>SUM(INDEX(ch_table[AAT],1):ch_table[[#This Row],[AAT]])</f>
        <v>3.7104166666666649</v>
      </c>
    </row>
    <row r="1590" spans="1:13" ht="30" x14ac:dyDescent="0.25">
      <c r="A1590" s="2">
        <v>126</v>
      </c>
      <c r="B1590" s="44">
        <v>44621</v>
      </c>
      <c r="C1590" s="3">
        <v>0.52500000000000002</v>
      </c>
      <c r="D1590" s="7" t="s">
        <v>29</v>
      </c>
      <c r="E1590" s="8" t="s">
        <v>939</v>
      </c>
      <c r="G1590" s="3" cm="1">
        <f t="array" ref="G1590">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590" s="3" t="str">
        <f>IF(ch_table[[#This Row],[Subject 1]]&lt;&gt;"House rose", "",SUMIF(ch_table[Day], ch_table[[#This Row],[Day]], ch_table[Duration]))</f>
        <v/>
      </c>
      <c r="I1590" s="40">
        <f>SUM(INDEX(ch_table[Duration],1):ch_table[[#This Row],[Duration]])</f>
        <v>42.323611111111099</v>
      </c>
      <c r="J1590" s="3" cm="1">
        <f t="array" ref="J15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0" s="3" t="str" cm="1">
        <f t="array" ref="K15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0" s="3" t="str">
        <f>IF(ch_table[[#This Row],[Subject 1]]&lt;&gt;"House rose", "",SUMIF(ch_table[Day], ch_table[[#This Row],[Day]], ch_table[AAT]))</f>
        <v/>
      </c>
      <c r="M1590" s="38">
        <f>SUM(INDEX(ch_table[AAT],1):ch_table[[#This Row],[AAT]])</f>
        <v>3.7104166666666649</v>
      </c>
    </row>
    <row r="1591" spans="1:13" ht="30" x14ac:dyDescent="0.25">
      <c r="A1591" s="2">
        <v>126</v>
      </c>
      <c r="B1591" s="44">
        <v>44621</v>
      </c>
      <c r="C1591" s="3">
        <v>0.5493055555555556</v>
      </c>
      <c r="D1591" s="7" t="s">
        <v>29</v>
      </c>
      <c r="E1591" s="8" t="s">
        <v>940</v>
      </c>
      <c r="G1591" s="3" cm="1">
        <f t="array" ref="G1591">IF(MIN(ROW(ch_table[[Day]:[AAT session total (cum.)]]))+ROWS(ch_table[[Day]:[AAT session total (cum.)]])-1=ROW(),"",IF(ch_table[[#This Row],[Subject 1]]="House rose","", IF(INDEX(ch_table[[#All],[Time]],ROW()+1)="","",(IF(INDEX(ch_table[[#All],[Time]],ROW()+1)&lt;ch_table[[#This Row],[Time]],INDEX(ch_table[[#All],[Time]],ROW()+1)+1,INDEX(ch_table[[#All],[Time]],ROW()+1))-ch_table[[#This Row],[Time]]))))</f>
        <v>7.0138888888888862E-2</v>
      </c>
      <c r="H1591" s="3" t="str">
        <f>IF(ch_table[[#This Row],[Subject 1]]&lt;&gt;"House rose", "",SUMIF(ch_table[Day], ch_table[[#This Row],[Day]], ch_table[Duration]))</f>
        <v/>
      </c>
      <c r="I1591" s="40">
        <f>SUM(INDEX(ch_table[Duration],1):ch_table[[#This Row],[Duration]])</f>
        <v>42.39374999999999</v>
      </c>
      <c r="J1591" s="3" cm="1">
        <f t="array" ref="J15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1" s="3" t="str" cm="1">
        <f t="array" ref="K15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1" s="3" t="str">
        <f>IF(ch_table[[#This Row],[Subject 1]]&lt;&gt;"House rose", "",SUMIF(ch_table[Day], ch_table[[#This Row],[Day]], ch_table[AAT]))</f>
        <v/>
      </c>
      <c r="M1591" s="38">
        <f>SUM(INDEX(ch_table[AAT],1):ch_table[[#This Row],[AAT]])</f>
        <v>3.7104166666666649</v>
      </c>
    </row>
    <row r="1592" spans="1:13" ht="30" x14ac:dyDescent="0.25">
      <c r="A1592" s="2">
        <v>126</v>
      </c>
      <c r="B1592" s="44">
        <v>44621</v>
      </c>
      <c r="C1592" s="3">
        <v>0.61944444444444446</v>
      </c>
      <c r="D1592" s="7" t="s">
        <v>92</v>
      </c>
      <c r="E1592" s="8" t="s">
        <v>941</v>
      </c>
      <c r="G1592" s="3" cm="1">
        <f t="array" ref="G159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592" s="3" t="str">
        <f>IF(ch_table[[#This Row],[Subject 1]]&lt;&gt;"House rose", "",SUMIF(ch_table[Day], ch_table[[#This Row],[Day]], ch_table[Duration]))</f>
        <v/>
      </c>
      <c r="I1592" s="40">
        <f>SUM(INDEX(ch_table[Duration],1):ch_table[[#This Row],[Duration]])</f>
        <v>42.39791666666666</v>
      </c>
      <c r="J1592" s="3" cm="1">
        <f t="array" ref="J15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2" s="3" t="str" cm="1">
        <f t="array" ref="K15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2" s="3" t="str">
        <f>IF(ch_table[[#This Row],[Subject 1]]&lt;&gt;"House rose", "",SUMIF(ch_table[Day], ch_table[[#This Row],[Day]], ch_table[AAT]))</f>
        <v/>
      </c>
      <c r="M1592" s="38">
        <f>SUM(INDEX(ch_table[AAT],1):ch_table[[#This Row],[AAT]])</f>
        <v>3.7104166666666649</v>
      </c>
    </row>
    <row r="1593" spans="1:13" x14ac:dyDescent="0.25">
      <c r="A1593" s="2">
        <v>126</v>
      </c>
      <c r="B1593" s="44">
        <v>44621</v>
      </c>
      <c r="C1593" s="3">
        <v>0.62361111111111112</v>
      </c>
      <c r="D1593" s="7" t="s">
        <v>230</v>
      </c>
      <c r="E1593" s="8" t="s">
        <v>942</v>
      </c>
      <c r="G1593" s="3" cm="1">
        <f t="array" ref="G1593">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593" s="3" t="str">
        <f>IF(ch_table[[#This Row],[Subject 1]]&lt;&gt;"House rose", "",SUMIF(ch_table[Day], ch_table[[#This Row],[Day]], ch_table[Duration]))</f>
        <v/>
      </c>
      <c r="I1593" s="40">
        <f>SUM(INDEX(ch_table[Duration],1):ch_table[[#This Row],[Duration]])</f>
        <v>42.404166666666661</v>
      </c>
      <c r="J1593" s="3" cm="1">
        <f t="array" ref="J15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3" s="3" t="str" cm="1">
        <f t="array" ref="K15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3" s="3" t="str">
        <f>IF(ch_table[[#This Row],[Subject 1]]&lt;&gt;"House rose", "",SUMIF(ch_table[Day], ch_table[[#This Row],[Day]], ch_table[AAT]))</f>
        <v/>
      </c>
      <c r="M1593" s="38">
        <f>SUM(INDEX(ch_table[AAT],1):ch_table[[#This Row],[AAT]])</f>
        <v>3.7104166666666649</v>
      </c>
    </row>
    <row r="1594" spans="1:13" x14ac:dyDescent="0.25">
      <c r="A1594" s="2">
        <v>126</v>
      </c>
      <c r="B1594" s="44">
        <v>44621</v>
      </c>
      <c r="C1594" s="3">
        <v>0.62986111111111109</v>
      </c>
      <c r="D1594" s="7" t="s">
        <v>551</v>
      </c>
      <c r="E1594" s="8" t="s">
        <v>552</v>
      </c>
      <c r="G1594" s="3" cm="1">
        <f t="array" ref="G1594">IF(MIN(ROW(ch_table[[Day]:[AAT session total (cum.)]]))+ROWS(ch_table[[Day]:[AAT session total (cum.)]])-1=ROW(),"",IF(ch_table[[#This Row],[Subject 1]]="House rose","", IF(INDEX(ch_table[[#All],[Time]],ROW()+1)="","",(IF(INDEX(ch_table[[#All],[Time]],ROW()+1)&lt;ch_table[[#This Row],[Time]],INDEX(ch_table[[#All],[Time]],ROW()+1)+1,INDEX(ch_table[[#All],[Time]],ROW()+1))-ch_table[[#This Row],[Time]]))))</f>
        <v>0.11319444444444438</v>
      </c>
      <c r="H1594" s="3" t="str">
        <f>IF(ch_table[[#This Row],[Subject 1]]&lt;&gt;"House rose", "",SUMIF(ch_table[Day], ch_table[[#This Row],[Day]], ch_table[Duration]))</f>
        <v/>
      </c>
      <c r="I1594" s="40">
        <f>SUM(INDEX(ch_table[Duration],1):ch_table[[#This Row],[Duration]])</f>
        <v>42.517361111111107</v>
      </c>
      <c r="J1594" s="3" cm="1">
        <f t="array" ref="J15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4" s="3" t="str" cm="1">
        <f t="array" ref="K15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4" s="3" t="str">
        <f>IF(ch_table[[#This Row],[Subject 1]]&lt;&gt;"House rose", "",SUMIF(ch_table[Day], ch_table[[#This Row],[Day]], ch_table[AAT]))</f>
        <v/>
      </c>
      <c r="M1594" s="38">
        <f>SUM(INDEX(ch_table[AAT],1):ch_table[[#This Row],[AAT]])</f>
        <v>3.7104166666666649</v>
      </c>
    </row>
    <row r="1595" spans="1:13" x14ac:dyDescent="0.25">
      <c r="A1595" s="2">
        <v>126</v>
      </c>
      <c r="B1595" s="44">
        <v>44621</v>
      </c>
      <c r="C1595" s="3">
        <v>0.74305555555555547</v>
      </c>
      <c r="D1595" s="7" t="s">
        <v>476</v>
      </c>
      <c r="E1595" s="8" t="s">
        <v>943</v>
      </c>
      <c r="F1595" s="8" t="s">
        <v>60</v>
      </c>
      <c r="G1595" s="3" cm="1">
        <f t="array" ref="G1595">IF(MIN(ROW(ch_table[[Day]:[AAT session total (cum.)]]))+ROWS(ch_table[[Day]:[AAT session total (cum.)]])-1=ROW(),"",IF(ch_table[[#This Row],[Subject 1]]="House rose","", IF(INDEX(ch_table[[#All],[Time]],ROW()+1)="","",(IF(INDEX(ch_table[[#All],[Time]],ROW()+1)&lt;ch_table[[#This Row],[Time]],INDEX(ch_table[[#All],[Time]],ROW()+1)+1,INDEX(ch_table[[#All],[Time]],ROW()+1))-ch_table[[#This Row],[Time]]))))</f>
        <v>4.1666666666666741E-2</v>
      </c>
      <c r="H1595" s="3" t="str">
        <f>IF(ch_table[[#This Row],[Subject 1]]&lt;&gt;"House rose", "",SUMIF(ch_table[Day], ch_table[[#This Row],[Day]], ch_table[Duration]))</f>
        <v/>
      </c>
      <c r="I1595" s="40">
        <f>SUM(INDEX(ch_table[Duration],1):ch_table[[#This Row],[Duration]])</f>
        <v>42.559027777777771</v>
      </c>
      <c r="J1595" s="3" cm="1">
        <f t="array" ref="J15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5" s="3" t="str" cm="1">
        <f t="array" ref="K15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5" s="3" t="str">
        <f>IF(ch_table[[#This Row],[Subject 1]]&lt;&gt;"House rose", "",SUMIF(ch_table[Day], ch_table[[#This Row],[Day]], ch_table[AAT]))</f>
        <v/>
      </c>
      <c r="M1595" s="38">
        <f>SUM(INDEX(ch_table[AAT],1):ch_table[[#This Row],[AAT]])</f>
        <v>3.7104166666666649</v>
      </c>
    </row>
    <row r="1596" spans="1:13" x14ac:dyDescent="0.25">
      <c r="A1596" s="2">
        <v>126</v>
      </c>
      <c r="B1596" s="44">
        <v>44621</v>
      </c>
      <c r="C1596" s="3">
        <v>0.78472222222222221</v>
      </c>
      <c r="D1596" s="7" t="s">
        <v>551</v>
      </c>
      <c r="E1596" s="8" t="s">
        <v>655</v>
      </c>
      <c r="G1596" s="3" cm="1">
        <f t="array" ref="G1596">IF(MIN(ROW(ch_table[[Day]:[AAT session total (cum.)]]))+ROWS(ch_table[[Day]:[AAT session total (cum.)]])-1=ROW(),"",IF(ch_table[[#This Row],[Subject 1]]="House rose","", IF(INDEX(ch_table[[#All],[Time]],ROW()+1)="","",(IF(INDEX(ch_table[[#All],[Time]],ROW()+1)&lt;ch_table[[#This Row],[Time]],INDEX(ch_table[[#All],[Time]],ROW()+1)+1,INDEX(ch_table[[#All],[Time]],ROW()+1))-ch_table[[#This Row],[Time]]))))</f>
        <v>3.4722222222223209E-3</v>
      </c>
      <c r="H1596" s="3" t="str">
        <f>IF(ch_table[[#This Row],[Subject 1]]&lt;&gt;"House rose", "",SUMIF(ch_table[Day], ch_table[[#This Row],[Day]], ch_table[Duration]))</f>
        <v/>
      </c>
      <c r="I1596" s="40">
        <f>SUM(INDEX(ch_table[Duration],1):ch_table[[#This Row],[Duration]])</f>
        <v>42.562499999999993</v>
      </c>
      <c r="J1596" s="3" cm="1">
        <f t="array" ref="J15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6" s="3" t="str" cm="1">
        <f t="array" ref="K15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6" s="3" t="str">
        <f>IF(ch_table[[#This Row],[Subject 1]]&lt;&gt;"House rose", "",SUMIF(ch_table[Day], ch_table[[#This Row],[Day]], ch_table[AAT]))</f>
        <v/>
      </c>
      <c r="M1596" s="38">
        <f>SUM(INDEX(ch_table[AAT],1):ch_table[[#This Row],[AAT]])</f>
        <v>3.7104166666666649</v>
      </c>
    </row>
    <row r="1597" spans="1:13" x14ac:dyDescent="0.25">
      <c r="A1597" s="2">
        <v>126</v>
      </c>
      <c r="B1597" s="44">
        <v>44621</v>
      </c>
      <c r="C1597" s="3">
        <v>0.78819444444444453</v>
      </c>
      <c r="D1597" s="7" t="s">
        <v>61</v>
      </c>
      <c r="E1597" s="8" t="s">
        <v>944</v>
      </c>
      <c r="G1597" s="3" cm="1">
        <f t="array" ref="G1597">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597" s="3" t="str">
        <f>IF(ch_table[[#This Row],[Subject 1]]&lt;&gt;"House rose", "",SUMIF(ch_table[Day], ch_table[[#This Row],[Day]], ch_table[Duration]))</f>
        <v/>
      </c>
      <c r="I1597" s="40">
        <f>SUM(INDEX(ch_table[Duration],1):ch_table[[#This Row],[Duration]])</f>
        <v>42.563194444444434</v>
      </c>
      <c r="J1597" s="3" cm="1">
        <f t="array" ref="J15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7" s="3" t="str" cm="1">
        <f t="array" ref="K15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7" s="3" t="str">
        <f>IF(ch_table[[#This Row],[Subject 1]]&lt;&gt;"House rose", "",SUMIF(ch_table[Day], ch_table[[#This Row],[Day]], ch_table[AAT]))</f>
        <v/>
      </c>
      <c r="M1597" s="38">
        <f>SUM(INDEX(ch_table[AAT],1):ch_table[[#This Row],[AAT]])</f>
        <v>3.7104166666666649</v>
      </c>
    </row>
    <row r="1598" spans="1:13" x14ac:dyDescent="0.25">
      <c r="A1598" s="2">
        <v>126</v>
      </c>
      <c r="B1598" s="44">
        <v>44621</v>
      </c>
      <c r="C1598" s="3">
        <v>0.78888888888888886</v>
      </c>
      <c r="D1598" s="7" t="s">
        <v>61</v>
      </c>
      <c r="E1598" s="8" t="s">
        <v>945</v>
      </c>
      <c r="G1598" s="3" cm="1">
        <f t="array" ref="G159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598" s="3" t="str">
        <f>IF(ch_table[[#This Row],[Subject 1]]&lt;&gt;"House rose", "",SUMIF(ch_table[Day], ch_table[[#This Row],[Day]], ch_table[Duration]))</f>
        <v/>
      </c>
      <c r="I1598" s="40">
        <f>SUM(INDEX(ch_table[Duration],1):ch_table[[#This Row],[Duration]])</f>
        <v>42.564583333333324</v>
      </c>
      <c r="J1598" s="3" cm="1">
        <f t="array" ref="J15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8" s="3" t="str" cm="1">
        <f t="array" ref="K15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598" s="3" t="str">
        <f>IF(ch_table[[#This Row],[Subject 1]]&lt;&gt;"House rose", "",SUMIF(ch_table[Day], ch_table[[#This Row],[Day]], ch_table[AAT]))</f>
        <v/>
      </c>
      <c r="M1598" s="38">
        <f>SUM(INDEX(ch_table[AAT],1):ch_table[[#This Row],[AAT]])</f>
        <v>3.7104166666666649</v>
      </c>
    </row>
    <row r="1599" spans="1:13" x14ac:dyDescent="0.25">
      <c r="A1599" s="2">
        <v>126</v>
      </c>
      <c r="B1599" s="44">
        <v>44621</v>
      </c>
      <c r="C1599" s="3">
        <v>0.79027777777777775</v>
      </c>
      <c r="D1599" s="7" t="s">
        <v>21</v>
      </c>
      <c r="E1599" s="8" t="s">
        <v>946</v>
      </c>
      <c r="G1599" s="3" cm="1">
        <f t="array" ref="G1599">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599" s="3" t="str">
        <f>IF(ch_table[[#This Row],[Subject 1]]&lt;&gt;"House rose", "",SUMIF(ch_table[Day], ch_table[[#This Row],[Day]], ch_table[Duration]))</f>
        <v/>
      </c>
      <c r="I1599" s="40">
        <f>SUM(INDEX(ch_table[Duration],1):ch_table[[#This Row],[Duration]])</f>
        <v>42.58680555555555</v>
      </c>
      <c r="J1599" s="3" cm="1">
        <f t="array" ref="J15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599" s="3" cm="1">
        <f t="array" ref="K15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599" s="3" t="str">
        <f>IF(ch_table[[#This Row],[Subject 1]]&lt;&gt;"House rose", "",SUMIF(ch_table[Day], ch_table[[#This Row],[Day]], ch_table[AAT]))</f>
        <v/>
      </c>
      <c r="M1599" s="38">
        <f>SUM(INDEX(ch_table[AAT],1):ch_table[[#This Row],[AAT]])</f>
        <v>3.7312499999999984</v>
      </c>
    </row>
    <row r="1600" spans="1:13" x14ac:dyDescent="0.25">
      <c r="A1600" s="2">
        <v>126</v>
      </c>
      <c r="B1600" s="44">
        <v>44621</v>
      </c>
      <c r="C1600" s="3">
        <v>0.8125</v>
      </c>
      <c r="D1600" s="7" t="s">
        <v>23</v>
      </c>
      <c r="G1600" s="3" t="str" cm="1">
        <f t="array" ref="G1600">IF(MIN(ROW(ch_table[[Day]:[AAT session total (cum.)]]))+ROWS(ch_table[[Day]:[AAT session total (cum.)]])-1=ROW(),"",IF(ch_table[[#This Row],[Subject 1]]="House rose","", IF(INDEX(ch_table[[#All],[Time]],ROW()+1)="","",(IF(INDEX(ch_table[[#All],[Time]],ROW()+1)&lt;ch_table[[#This Row],[Time]],INDEX(ch_table[[#All],[Time]],ROW()+1)+1,INDEX(ch_table[[#All],[Time]],ROW()+1))-ch_table[[#This Row],[Time]]))))</f>
        <v/>
      </c>
      <c r="H1600" s="3">
        <f>IF(ch_table[[#This Row],[Subject 1]]&lt;&gt;"House rose", "",SUMIF(ch_table[Day], ch_table[[#This Row],[Day]], ch_table[Duration]))</f>
        <v>0.33333333333333331</v>
      </c>
      <c r="I1600" s="40">
        <f>SUM(INDEX(ch_table[Duration],1):ch_table[[#This Row],[Duration]])</f>
        <v>42.58680555555555</v>
      </c>
      <c r="J1600" s="3" cm="1">
        <f t="array" ref="J16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0" s="3" t="str" cm="1">
        <f t="array" ref="K16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0" s="3">
        <f>IF(ch_table[[#This Row],[Subject 1]]&lt;&gt;"House rose", "",SUMIF(ch_table[Day], ch_table[[#This Row],[Day]], ch_table[AAT]))</f>
        <v>2.083333333333337E-2</v>
      </c>
      <c r="M1600" s="38">
        <f>SUM(INDEX(ch_table[AAT],1):ch_table[[#This Row],[AAT]])</f>
        <v>3.7312499999999984</v>
      </c>
    </row>
    <row r="1601" spans="1:13" x14ac:dyDescent="0.25">
      <c r="A1601" s="2">
        <v>127</v>
      </c>
      <c r="B1601" s="44">
        <v>44622</v>
      </c>
      <c r="C1601" s="3">
        <v>0.47916666666666669</v>
      </c>
      <c r="D1601" s="7" t="s">
        <v>24</v>
      </c>
      <c r="G1601" s="3" cm="1">
        <f t="array" ref="G160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01" s="3" t="str">
        <f>IF(ch_table[[#This Row],[Subject 1]]&lt;&gt;"House rose", "",SUMIF(ch_table[Day], ch_table[[#This Row],[Day]], ch_table[Duration]))</f>
        <v/>
      </c>
      <c r="I1601" s="40">
        <f>SUM(INDEX(ch_table[Duration],1):ch_table[[#This Row],[Duration]])</f>
        <v>42.58958333333333</v>
      </c>
      <c r="J1601" s="3" cm="1">
        <f t="array" ref="J16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1" s="3" t="str" cm="1">
        <f t="array" ref="K16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1" s="3" t="str">
        <f>IF(ch_table[[#This Row],[Subject 1]]&lt;&gt;"House rose", "",SUMIF(ch_table[Day], ch_table[[#This Row],[Day]], ch_table[AAT]))</f>
        <v/>
      </c>
      <c r="M1601" s="38">
        <f>SUM(INDEX(ch_table[AAT],1):ch_table[[#This Row],[AAT]])</f>
        <v>3.7312499999999984</v>
      </c>
    </row>
    <row r="1602" spans="1:13" x14ac:dyDescent="0.25">
      <c r="A1602" s="2">
        <v>127</v>
      </c>
      <c r="B1602" s="44">
        <v>44622</v>
      </c>
      <c r="C1602" s="3">
        <v>0.48194444444444445</v>
      </c>
      <c r="D1602" s="7" t="s">
        <v>44</v>
      </c>
      <c r="E1602" s="8" t="s">
        <v>786</v>
      </c>
      <c r="G1602" s="3" cm="1">
        <f t="array" ref="G1602">IF(MIN(ROW(ch_table[[Day]:[AAT session total (cum.)]]))+ROWS(ch_table[[Day]:[AAT session total (cum.)]])-1=ROW(),"",IF(ch_table[[#This Row],[Subject 1]]="House rose","", IF(INDEX(ch_table[[#All],[Time]],ROW()+1)="","",(IF(INDEX(ch_table[[#All],[Time]],ROW()+1)&lt;ch_table[[#This Row],[Time]],INDEX(ch_table[[#All],[Time]],ROW()+1)+1,INDEX(ch_table[[#All],[Time]],ROW()+1))-ch_table[[#This Row],[Time]]))))</f>
        <v>1.5277777777777779E-2</v>
      </c>
      <c r="H1602" s="3" t="str">
        <f>IF(ch_table[[#This Row],[Subject 1]]&lt;&gt;"House rose", "",SUMIF(ch_table[Day], ch_table[[#This Row],[Day]], ch_table[Duration]))</f>
        <v/>
      </c>
      <c r="I1602" s="40">
        <f>SUM(INDEX(ch_table[Duration],1):ch_table[[#This Row],[Duration]])</f>
        <v>42.604861111111106</v>
      </c>
      <c r="J1602" s="3" cm="1">
        <f t="array" ref="J16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2" s="3" t="str" cm="1">
        <f t="array" ref="K16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2" s="3" t="str">
        <f>IF(ch_table[[#This Row],[Subject 1]]&lt;&gt;"House rose", "",SUMIF(ch_table[Day], ch_table[[#This Row],[Day]], ch_table[AAT]))</f>
        <v/>
      </c>
      <c r="M1602" s="38">
        <f>SUM(INDEX(ch_table[AAT],1):ch_table[[#This Row],[AAT]])</f>
        <v>3.7312499999999984</v>
      </c>
    </row>
    <row r="1603" spans="1:13" x14ac:dyDescent="0.25">
      <c r="A1603" s="2">
        <v>127</v>
      </c>
      <c r="B1603" s="44">
        <v>44622</v>
      </c>
      <c r="C1603" s="3">
        <v>0.49722222222222223</v>
      </c>
      <c r="D1603" s="7" t="s">
        <v>53</v>
      </c>
      <c r="E1603" s="8" t="s">
        <v>786</v>
      </c>
      <c r="G1603" s="3" cm="1">
        <f t="array" ref="G1603">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603" s="3" t="str">
        <f>IF(ch_table[[#This Row],[Subject 1]]&lt;&gt;"House rose", "",SUMIF(ch_table[Day], ch_table[[#This Row],[Day]], ch_table[Duration]))</f>
        <v/>
      </c>
      <c r="I1603" s="40">
        <f>SUM(INDEX(ch_table[Duration],1):ch_table[[#This Row],[Duration]])</f>
        <v>42.608333333333327</v>
      </c>
      <c r="J1603" s="3" cm="1">
        <f t="array" ref="J16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3" s="3" t="str" cm="1">
        <f t="array" ref="K16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3" s="3" t="str">
        <f>IF(ch_table[[#This Row],[Subject 1]]&lt;&gt;"House rose", "",SUMIF(ch_table[Day], ch_table[[#This Row],[Day]], ch_table[AAT]))</f>
        <v/>
      </c>
      <c r="M1603" s="38">
        <f>SUM(INDEX(ch_table[AAT],1):ch_table[[#This Row],[AAT]])</f>
        <v>3.7312499999999984</v>
      </c>
    </row>
    <row r="1604" spans="1:13" ht="30" x14ac:dyDescent="0.25">
      <c r="A1604" s="2">
        <v>127</v>
      </c>
      <c r="B1604" s="44">
        <v>44622</v>
      </c>
      <c r="C1604" s="3">
        <v>0.50069444444444444</v>
      </c>
      <c r="D1604" s="7" t="s">
        <v>17</v>
      </c>
      <c r="E1604" s="8" t="s">
        <v>947</v>
      </c>
      <c r="F1604" s="8" t="s">
        <v>15</v>
      </c>
      <c r="G1604" s="3" cm="1">
        <f t="array" ref="G1604">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604" s="3" t="str">
        <f>IF(ch_table[[#This Row],[Subject 1]]&lt;&gt;"House rose", "",SUMIF(ch_table[Day], ch_table[[#This Row],[Day]], ch_table[Duration]))</f>
        <v/>
      </c>
      <c r="I1604" s="40">
        <f>SUM(INDEX(ch_table[Duration],1):ch_table[[#This Row],[Duration]])</f>
        <v>42.637499999999996</v>
      </c>
      <c r="J1604" s="3" cm="1">
        <f t="array" ref="J16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4" s="3" t="str" cm="1">
        <f t="array" ref="K16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4" s="3" t="str">
        <f>IF(ch_table[[#This Row],[Subject 1]]&lt;&gt;"House rose", "",SUMIF(ch_table[Day], ch_table[[#This Row],[Day]], ch_table[AAT]))</f>
        <v/>
      </c>
      <c r="M1604" s="38">
        <f>SUM(INDEX(ch_table[AAT],1):ch_table[[#This Row],[AAT]])</f>
        <v>3.7312499999999984</v>
      </c>
    </row>
    <row r="1605" spans="1:13" ht="75" x14ac:dyDescent="0.25">
      <c r="A1605" s="2">
        <v>127</v>
      </c>
      <c r="B1605" s="44">
        <v>44622</v>
      </c>
      <c r="C1605" s="3">
        <v>0.52986111111111112</v>
      </c>
      <c r="D1605" s="7" t="s">
        <v>92</v>
      </c>
      <c r="E1605" s="8" t="s">
        <v>948</v>
      </c>
      <c r="G1605" s="3" cm="1">
        <f t="array" ref="G1605">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605" s="3" t="str">
        <f>IF(ch_table[[#This Row],[Subject 1]]&lt;&gt;"House rose", "",SUMIF(ch_table[Day], ch_table[[#This Row],[Day]], ch_table[Duration]))</f>
        <v/>
      </c>
      <c r="I1605" s="40">
        <f>SUM(INDEX(ch_table[Duration],1):ch_table[[#This Row],[Duration]])</f>
        <v>42.642361111111107</v>
      </c>
      <c r="J1605" s="3" cm="1">
        <f t="array" ref="J16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5" s="3" t="str" cm="1">
        <f t="array" ref="K16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5" s="3" t="str">
        <f>IF(ch_table[[#This Row],[Subject 1]]&lt;&gt;"House rose", "",SUMIF(ch_table[Day], ch_table[[#This Row],[Day]], ch_table[AAT]))</f>
        <v/>
      </c>
      <c r="M1605" s="38">
        <f>SUM(INDEX(ch_table[AAT],1):ch_table[[#This Row],[AAT]])</f>
        <v>3.7312499999999984</v>
      </c>
    </row>
    <row r="1606" spans="1:13" x14ac:dyDescent="0.25">
      <c r="A1606" s="2">
        <v>127</v>
      </c>
      <c r="B1606" s="44">
        <v>44622</v>
      </c>
      <c r="C1606" s="3">
        <v>0.53472222222222221</v>
      </c>
      <c r="D1606" s="7" t="s">
        <v>230</v>
      </c>
      <c r="E1606" s="8" t="s">
        <v>949</v>
      </c>
      <c r="G1606" s="3" cm="1">
        <f t="array" ref="G1606">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606" s="3" t="str">
        <f>IF(ch_table[[#This Row],[Subject 1]]&lt;&gt;"House rose", "",SUMIF(ch_table[Day], ch_table[[#This Row],[Day]], ch_table[Duration]))</f>
        <v/>
      </c>
      <c r="I1606" s="40">
        <f>SUM(INDEX(ch_table[Duration],1):ch_table[[#This Row],[Duration]])</f>
        <v>42.65</v>
      </c>
      <c r="J1606" s="3" cm="1">
        <f t="array" ref="J16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6" s="3" t="str" cm="1">
        <f t="array" ref="K16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6" s="3" t="str">
        <f>IF(ch_table[[#This Row],[Subject 1]]&lt;&gt;"House rose", "",SUMIF(ch_table[Day], ch_table[[#This Row],[Day]], ch_table[AAT]))</f>
        <v/>
      </c>
      <c r="M1606" s="38">
        <f>SUM(INDEX(ch_table[AAT],1):ch_table[[#This Row],[AAT]])</f>
        <v>3.7312499999999984</v>
      </c>
    </row>
    <row r="1607" spans="1:13" ht="30" x14ac:dyDescent="0.25">
      <c r="A1607" s="2">
        <v>127</v>
      </c>
      <c r="B1607" s="44">
        <v>44622</v>
      </c>
      <c r="C1607" s="3">
        <v>0.54236111111111118</v>
      </c>
      <c r="D1607" s="7" t="s">
        <v>423</v>
      </c>
      <c r="E1607" s="8" t="s">
        <v>950</v>
      </c>
      <c r="G1607" s="3" cm="1">
        <f t="array" ref="G1607">IF(MIN(ROW(ch_table[[Day]:[AAT session total (cum.)]]))+ROWS(ch_table[[Day]:[AAT session total (cum.)]])-1=ROW(),"",IF(ch_table[[#This Row],[Subject 1]]="House rose","", IF(INDEX(ch_table[[#All],[Time]],ROW()+1)="","",(IF(INDEX(ch_table[[#All],[Time]],ROW()+1)&lt;ch_table[[#This Row],[Time]],INDEX(ch_table[[#All],[Time]],ROW()+1)+1,INDEX(ch_table[[#All],[Time]],ROW()+1))-ch_table[[#This Row],[Time]]))))</f>
        <v>0.12222222222222212</v>
      </c>
      <c r="H1607" s="3" t="str">
        <f>IF(ch_table[[#This Row],[Subject 1]]&lt;&gt;"House rose", "",SUMIF(ch_table[Day], ch_table[[#This Row],[Day]], ch_table[Duration]))</f>
        <v/>
      </c>
      <c r="I1607" s="40">
        <f>SUM(INDEX(ch_table[Duration],1):ch_table[[#This Row],[Duration]])</f>
        <v>42.772222222222219</v>
      </c>
      <c r="J1607" s="3" cm="1">
        <f t="array" ref="J16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7" s="3" t="str" cm="1">
        <f t="array" ref="K16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7" s="3" t="str">
        <f>IF(ch_table[[#This Row],[Subject 1]]&lt;&gt;"House rose", "",SUMIF(ch_table[Day], ch_table[[#This Row],[Day]], ch_table[AAT]))</f>
        <v/>
      </c>
      <c r="M1607" s="38">
        <f>SUM(INDEX(ch_table[AAT],1):ch_table[[#This Row],[AAT]])</f>
        <v>3.7312499999999984</v>
      </c>
    </row>
    <row r="1608" spans="1:13" ht="30" x14ac:dyDescent="0.25">
      <c r="A1608" s="2">
        <v>127</v>
      </c>
      <c r="B1608" s="44">
        <v>44622</v>
      </c>
      <c r="C1608" s="3">
        <v>0.6645833333333333</v>
      </c>
      <c r="D1608" s="7" t="s">
        <v>423</v>
      </c>
      <c r="E1608" s="8" t="s">
        <v>951</v>
      </c>
      <c r="G1608" s="3" cm="1">
        <f t="array" ref="G160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608" s="3" t="str">
        <f>IF(ch_table[[#This Row],[Subject 1]]&lt;&gt;"House rose", "",SUMIF(ch_table[Day], ch_table[[#This Row],[Day]], ch_table[Duration]))</f>
        <v/>
      </c>
      <c r="I1608" s="40">
        <f>SUM(INDEX(ch_table[Duration],1):ch_table[[#This Row],[Duration]])</f>
        <v>42.793055555555554</v>
      </c>
      <c r="J1608" s="3" cm="1">
        <f t="array" ref="J16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8" s="3" t="str" cm="1">
        <f t="array" ref="K16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8" s="3" t="str">
        <f>IF(ch_table[[#This Row],[Subject 1]]&lt;&gt;"House rose", "",SUMIF(ch_table[Day], ch_table[[#This Row],[Day]], ch_table[AAT]))</f>
        <v/>
      </c>
      <c r="M1608" s="38">
        <f>SUM(INDEX(ch_table[AAT],1):ch_table[[#This Row],[AAT]])</f>
        <v>3.7312499999999984</v>
      </c>
    </row>
    <row r="1609" spans="1:13" x14ac:dyDescent="0.25">
      <c r="A1609" s="2">
        <v>127</v>
      </c>
      <c r="B1609" s="44">
        <v>44622</v>
      </c>
      <c r="C1609" s="3">
        <v>0.68541666666666667</v>
      </c>
      <c r="D1609" s="7" t="s">
        <v>133</v>
      </c>
      <c r="E1609" s="8" t="s">
        <v>136</v>
      </c>
      <c r="F1609" s="8" t="s">
        <v>15</v>
      </c>
      <c r="G1609" s="3" cm="1">
        <f t="array" ref="G160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609" s="3" t="str">
        <f>IF(ch_table[[#This Row],[Subject 1]]&lt;&gt;"House rose", "",SUMIF(ch_table[Day], ch_table[[#This Row],[Day]], ch_table[Duration]))</f>
        <v/>
      </c>
      <c r="I1609" s="40">
        <f>SUM(INDEX(ch_table[Duration],1):ch_table[[#This Row],[Duration]])</f>
        <v>42.793749999999996</v>
      </c>
      <c r="J1609" s="3" cm="1">
        <f t="array" ref="J16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09" s="3" t="str" cm="1">
        <f t="array" ref="K16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09" s="3" t="str">
        <f>IF(ch_table[[#This Row],[Subject 1]]&lt;&gt;"House rose", "",SUMIF(ch_table[Day], ch_table[[#This Row],[Day]], ch_table[AAT]))</f>
        <v/>
      </c>
      <c r="M1609" s="38">
        <f>SUM(INDEX(ch_table[AAT],1):ch_table[[#This Row],[AAT]])</f>
        <v>3.7312499999999984</v>
      </c>
    </row>
    <row r="1610" spans="1:13" ht="30" x14ac:dyDescent="0.25">
      <c r="A1610" s="2">
        <v>127</v>
      </c>
      <c r="B1610" s="44">
        <v>44622</v>
      </c>
      <c r="C1610" s="3">
        <v>0.68611111111111101</v>
      </c>
      <c r="D1610" s="7" t="s">
        <v>423</v>
      </c>
      <c r="E1610" s="8" t="s">
        <v>952</v>
      </c>
      <c r="G1610" s="3" cm="1">
        <f t="array" ref="G1610">IF(MIN(ROW(ch_table[[Day]:[AAT session total (cum.)]]))+ROWS(ch_table[[Day]:[AAT session total (cum.)]])-1=ROW(),"",IF(ch_table[[#This Row],[Subject 1]]="House rose","", IF(INDEX(ch_table[[#All],[Time]],ROW()+1)="","",(IF(INDEX(ch_table[[#All],[Time]],ROW()+1)&lt;ch_table[[#This Row],[Time]],INDEX(ch_table[[#All],[Time]],ROW()+1)+1,INDEX(ch_table[[#All],[Time]],ROW()+1))-ch_table[[#This Row],[Time]]))))</f>
        <v>0.10625000000000007</v>
      </c>
      <c r="H1610" s="3" t="str">
        <f>IF(ch_table[[#This Row],[Subject 1]]&lt;&gt;"House rose", "",SUMIF(ch_table[Day], ch_table[[#This Row],[Day]], ch_table[Duration]))</f>
        <v/>
      </c>
      <c r="I1610" s="40">
        <f>SUM(INDEX(ch_table[Duration],1):ch_table[[#This Row],[Duration]])</f>
        <v>42.9</v>
      </c>
      <c r="J1610" s="3" cm="1">
        <f t="array" ref="J16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0" s="3" cm="1">
        <f t="array" ref="K16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610" s="3" t="str">
        <f>IF(ch_table[[#This Row],[Subject 1]]&lt;&gt;"House rose", "",SUMIF(ch_table[Day], ch_table[[#This Row],[Day]], ch_table[AAT]))</f>
        <v/>
      </c>
      <c r="M1610" s="38">
        <f>SUM(INDEX(ch_table[AAT],1):ch_table[[#This Row],[AAT]])</f>
        <v>3.731944444444443</v>
      </c>
    </row>
    <row r="1611" spans="1:13" x14ac:dyDescent="0.25">
      <c r="A1611" s="2">
        <v>127</v>
      </c>
      <c r="B1611" s="44">
        <v>44622</v>
      </c>
      <c r="C1611" s="3">
        <v>0.79236111111111107</v>
      </c>
      <c r="D1611" s="7" t="s">
        <v>21</v>
      </c>
      <c r="E1611" s="8" t="s">
        <v>953</v>
      </c>
      <c r="G1611" s="3" cm="1">
        <f t="array" ref="G1611">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611" s="3" t="str">
        <f>IF(ch_table[[#This Row],[Subject 1]]&lt;&gt;"House rose", "",SUMIF(ch_table[Day], ch_table[[#This Row],[Day]], ch_table[Duration]))</f>
        <v/>
      </c>
      <c r="I1611" s="40">
        <f>SUM(INDEX(ch_table[Duration],1):ch_table[[#This Row],[Duration]])</f>
        <v>42.919444444444444</v>
      </c>
      <c r="J1611" s="3" cm="1">
        <f t="array" ref="J16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1" s="3" cm="1">
        <f t="array" ref="K16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1.9444444444444486E-2</v>
      </c>
      <c r="L1611" s="3" t="str">
        <f>IF(ch_table[[#This Row],[Subject 1]]&lt;&gt;"House rose", "",SUMIF(ch_table[Day], ch_table[[#This Row],[Day]], ch_table[AAT]))</f>
        <v/>
      </c>
      <c r="M1611" s="38">
        <f>SUM(INDEX(ch_table[AAT],1):ch_table[[#This Row],[AAT]])</f>
        <v>3.7513888888888873</v>
      </c>
    </row>
    <row r="1612" spans="1:13" x14ac:dyDescent="0.25">
      <c r="A1612" s="2">
        <v>127</v>
      </c>
      <c r="B1612" s="44">
        <v>44622</v>
      </c>
      <c r="C1612" s="3">
        <v>0.81180555555555556</v>
      </c>
      <c r="D1612" s="7" t="s">
        <v>23</v>
      </c>
      <c r="G1612" s="3" t="str" cm="1">
        <f t="array" ref="G1612">IF(MIN(ROW(ch_table[[Day]:[AAT session total (cum.)]]))+ROWS(ch_table[[Day]:[AAT session total (cum.)]])-1=ROW(),"",IF(ch_table[[#This Row],[Subject 1]]="House rose","", IF(INDEX(ch_table[[#All],[Time]],ROW()+1)="","",(IF(INDEX(ch_table[[#All],[Time]],ROW()+1)&lt;ch_table[[#This Row],[Time]],INDEX(ch_table[[#All],[Time]],ROW()+1)+1,INDEX(ch_table[[#All],[Time]],ROW()+1))-ch_table[[#This Row],[Time]]))))</f>
        <v/>
      </c>
      <c r="H1612" s="3">
        <f>IF(ch_table[[#This Row],[Subject 1]]&lt;&gt;"House rose", "",SUMIF(ch_table[Day], ch_table[[#This Row],[Day]], ch_table[Duration]))</f>
        <v>0.33263888888888887</v>
      </c>
      <c r="I1612" s="40">
        <f>SUM(INDEX(ch_table[Duration],1):ch_table[[#This Row],[Duration]])</f>
        <v>42.919444444444444</v>
      </c>
      <c r="J1612" s="3" cm="1">
        <f t="array" ref="J16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12" s="3" t="str" cm="1">
        <f t="array" ref="K16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2" s="3">
        <f>IF(ch_table[[#This Row],[Subject 1]]&lt;&gt;"House rose", "",SUMIF(ch_table[Day], ch_table[[#This Row],[Day]], ch_table[AAT]))</f>
        <v>2.0138888888888928E-2</v>
      </c>
      <c r="M1612" s="38">
        <f>SUM(INDEX(ch_table[AAT],1):ch_table[[#This Row],[AAT]])</f>
        <v>3.7513888888888873</v>
      </c>
    </row>
    <row r="1613" spans="1:13" x14ac:dyDescent="0.25">
      <c r="A1613" s="2">
        <v>128</v>
      </c>
      <c r="B1613" s="44">
        <v>44623</v>
      </c>
      <c r="C1613" s="3">
        <v>0.39583333333333331</v>
      </c>
      <c r="D1613" s="7" t="s">
        <v>24</v>
      </c>
      <c r="G1613" s="3" cm="1">
        <f t="array" ref="G1613">IF(MIN(ROW(ch_table[[Day]:[AAT session total (cum.)]]))+ROWS(ch_table[[Day]:[AAT session total (cum.)]])-1=ROW(),"",IF(ch_table[[#This Row],[Subject 1]]="House rose","", IF(INDEX(ch_table[[#All],[Time]],ROW()+1)="","",(IF(INDEX(ch_table[[#All],[Time]],ROW()+1)&lt;ch_table[[#This Row],[Time]],INDEX(ch_table[[#All],[Time]],ROW()+1)+1,INDEX(ch_table[[#All],[Time]],ROW()+1))-ch_table[[#This Row],[Time]]))))</f>
        <v>2.0833333333333814E-3</v>
      </c>
      <c r="H1613" s="3" t="str">
        <f>IF(ch_table[[#This Row],[Subject 1]]&lt;&gt;"House rose", "",SUMIF(ch_table[Day], ch_table[[#This Row],[Day]], ch_table[Duration]))</f>
        <v/>
      </c>
      <c r="I1613" s="40">
        <f>SUM(INDEX(ch_table[Duration],1):ch_table[[#This Row],[Duration]])</f>
        <v>42.921527777777776</v>
      </c>
      <c r="J1613" s="3" cm="1">
        <f t="array" ref="J16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3" s="3" t="str" cm="1">
        <f t="array" ref="K16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3" s="3" t="str">
        <f>IF(ch_table[[#This Row],[Subject 1]]&lt;&gt;"House rose", "",SUMIF(ch_table[Day], ch_table[[#This Row],[Day]], ch_table[AAT]))</f>
        <v/>
      </c>
      <c r="M1613" s="38">
        <f>SUM(INDEX(ch_table[AAT],1):ch_table[[#This Row],[AAT]])</f>
        <v>3.7513888888888873</v>
      </c>
    </row>
    <row r="1614" spans="1:13" x14ac:dyDescent="0.25">
      <c r="A1614" s="2">
        <v>128</v>
      </c>
      <c r="B1614" s="44">
        <v>44623</v>
      </c>
      <c r="C1614" s="3">
        <v>0.3979166666666667</v>
      </c>
      <c r="D1614" s="7" t="s">
        <v>44</v>
      </c>
      <c r="E1614" s="8" t="s">
        <v>309</v>
      </c>
      <c r="G1614" s="3" cm="1">
        <f t="array" ref="G161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614" s="3" t="str">
        <f>IF(ch_table[[#This Row],[Subject 1]]&lt;&gt;"House rose", "",SUMIF(ch_table[Day], ch_table[[#This Row],[Day]], ch_table[Duration]))</f>
        <v/>
      </c>
      <c r="I1614" s="40">
        <f>SUM(INDEX(ch_table[Duration],1):ch_table[[#This Row],[Duration]])</f>
        <v>42.951388888888886</v>
      </c>
      <c r="J1614" s="3" cm="1">
        <f t="array" ref="J16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4" s="3" t="str" cm="1">
        <f t="array" ref="K16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4" s="3" t="str">
        <f>IF(ch_table[[#This Row],[Subject 1]]&lt;&gt;"House rose", "",SUMIF(ch_table[Day], ch_table[[#This Row],[Day]], ch_table[AAT]))</f>
        <v/>
      </c>
      <c r="M1614" s="38">
        <f>SUM(INDEX(ch_table[AAT],1):ch_table[[#This Row],[AAT]])</f>
        <v>3.7513888888888873</v>
      </c>
    </row>
    <row r="1615" spans="1:13" x14ac:dyDescent="0.25">
      <c r="A1615" s="2">
        <v>128</v>
      </c>
      <c r="B1615" s="44">
        <v>44623</v>
      </c>
      <c r="C1615" s="3">
        <v>0.42777777777777781</v>
      </c>
      <c r="D1615" s="7" t="s">
        <v>53</v>
      </c>
      <c r="E1615" s="8" t="s">
        <v>309</v>
      </c>
      <c r="G1615" s="3" cm="1">
        <f t="array" ref="G1615">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1615" s="3" t="str">
        <f>IF(ch_table[[#This Row],[Subject 1]]&lt;&gt;"House rose", "",SUMIF(ch_table[Day], ch_table[[#This Row],[Day]], ch_table[Duration]))</f>
        <v/>
      </c>
      <c r="I1615" s="40">
        <f>SUM(INDEX(ch_table[Duration],1):ch_table[[#This Row],[Duration]])</f>
        <v>42.96458333333333</v>
      </c>
      <c r="J1615" s="3" cm="1">
        <f t="array" ref="J16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5" s="3" t="str" cm="1">
        <f t="array" ref="K16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5" s="3" t="str">
        <f>IF(ch_table[[#This Row],[Subject 1]]&lt;&gt;"House rose", "",SUMIF(ch_table[Day], ch_table[[#This Row],[Day]], ch_table[AAT]))</f>
        <v/>
      </c>
      <c r="M1615" s="38">
        <f>SUM(INDEX(ch_table[AAT],1):ch_table[[#This Row],[AAT]])</f>
        <v>3.7513888888888873</v>
      </c>
    </row>
    <row r="1616" spans="1:13" x14ac:dyDescent="0.25">
      <c r="A1616" s="2">
        <v>128</v>
      </c>
      <c r="B1616" s="44">
        <v>44623</v>
      </c>
      <c r="C1616" s="3">
        <v>0.44097222222222227</v>
      </c>
      <c r="D1616" s="7" t="s">
        <v>35</v>
      </c>
      <c r="E1616" s="8" t="s">
        <v>380</v>
      </c>
      <c r="G1616" s="3" cm="1">
        <f t="array" ref="G1616">IF(MIN(ROW(ch_table[[Day]:[AAT session total (cum.)]]))+ROWS(ch_table[[Day]:[AAT session total (cum.)]])-1=ROW(),"",IF(ch_table[[#This Row],[Subject 1]]="House rose","", IF(INDEX(ch_table[[#All],[Time]],ROW()+1)="","",(IF(INDEX(ch_table[[#All],[Time]],ROW()+1)&lt;ch_table[[#This Row],[Time]],INDEX(ch_table[[#All],[Time]],ROW()+1)+1,INDEX(ch_table[[#All],[Time]],ROW()+1))-ch_table[[#This Row],[Time]]))))</f>
        <v>3.1944444444444386E-2</v>
      </c>
      <c r="H1616" s="3" t="str">
        <f>IF(ch_table[[#This Row],[Subject 1]]&lt;&gt;"House rose", "",SUMIF(ch_table[Day], ch_table[[#This Row],[Day]], ch_table[Duration]))</f>
        <v/>
      </c>
      <c r="I1616" s="40">
        <f>SUM(INDEX(ch_table[Duration],1):ch_table[[#This Row],[Duration]])</f>
        <v>42.996527777777771</v>
      </c>
      <c r="J1616" s="3" cm="1">
        <f t="array" ref="J16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6" s="3" t="str" cm="1">
        <f t="array" ref="K16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6" s="3" t="str">
        <f>IF(ch_table[[#This Row],[Subject 1]]&lt;&gt;"House rose", "",SUMIF(ch_table[Day], ch_table[[#This Row],[Day]], ch_table[AAT]))</f>
        <v/>
      </c>
      <c r="M1616" s="38">
        <f>SUM(INDEX(ch_table[AAT],1):ch_table[[#This Row],[AAT]])</f>
        <v>3.7513888888888873</v>
      </c>
    </row>
    <row r="1617" spans="1:13" ht="30" x14ac:dyDescent="0.25">
      <c r="A1617" s="2">
        <v>128</v>
      </c>
      <c r="B1617" s="44">
        <v>44623</v>
      </c>
      <c r="C1617" s="3">
        <v>0.47291666666666665</v>
      </c>
      <c r="D1617" s="7" t="s">
        <v>29</v>
      </c>
      <c r="E1617" s="8" t="s">
        <v>954</v>
      </c>
      <c r="G1617" s="3" cm="1">
        <f t="array" ref="G1617">IF(MIN(ROW(ch_table[[Day]:[AAT session total (cum.)]]))+ROWS(ch_table[[Day]:[AAT session total (cum.)]])-1=ROW(),"",IF(ch_table[[#This Row],[Subject 1]]="House rose","", IF(INDEX(ch_table[[#All],[Time]],ROW()+1)="","",(IF(INDEX(ch_table[[#All],[Time]],ROW()+1)&lt;ch_table[[#This Row],[Time]],INDEX(ch_table[[#All],[Time]],ROW()+1)+1,INDEX(ch_table[[#All],[Time]],ROW()+1))-ch_table[[#This Row],[Time]]))))</f>
        <v>4.3055555555555514E-2</v>
      </c>
      <c r="H1617" s="3" t="str">
        <f>IF(ch_table[[#This Row],[Subject 1]]&lt;&gt;"House rose", "",SUMIF(ch_table[Day], ch_table[[#This Row],[Day]], ch_table[Duration]))</f>
        <v/>
      </c>
      <c r="I1617" s="40">
        <f>SUM(INDEX(ch_table[Duration],1):ch_table[[#This Row],[Duration]])</f>
        <v>43.039583333333326</v>
      </c>
      <c r="J1617" s="3" cm="1">
        <f t="array" ref="J16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7" s="3" t="str" cm="1">
        <f t="array" ref="K16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7" s="3" t="str">
        <f>IF(ch_table[[#This Row],[Subject 1]]&lt;&gt;"House rose", "",SUMIF(ch_table[Day], ch_table[[#This Row],[Day]], ch_table[AAT]))</f>
        <v/>
      </c>
      <c r="M1617" s="38">
        <f>SUM(INDEX(ch_table[AAT],1):ch_table[[#This Row],[AAT]])</f>
        <v>3.7513888888888873</v>
      </c>
    </row>
    <row r="1618" spans="1:13" x14ac:dyDescent="0.25">
      <c r="A1618" s="2">
        <v>128</v>
      </c>
      <c r="B1618" s="44">
        <v>44623</v>
      </c>
      <c r="C1618" s="3">
        <v>0.51597222222222217</v>
      </c>
      <c r="D1618" s="7" t="s">
        <v>795</v>
      </c>
      <c r="E1618" s="8" t="s">
        <v>955</v>
      </c>
      <c r="F1618" s="8" t="s">
        <v>15</v>
      </c>
      <c r="G1618" s="3" cm="1">
        <f t="array" ref="G1618">IF(MIN(ROW(ch_table[[Day]:[AAT session total (cum.)]]))+ROWS(ch_table[[Day]:[AAT session total (cum.)]])-1=ROW(),"",IF(ch_table[[#This Row],[Subject 1]]="House rose","", IF(INDEX(ch_table[[#All],[Time]],ROW()+1)="","",(IF(INDEX(ch_table[[#All],[Time]],ROW()+1)&lt;ch_table[[#This Row],[Time]],INDEX(ch_table[[#All],[Time]],ROW()+1)+1,INDEX(ch_table[[#All],[Time]],ROW()+1))-ch_table[[#This Row],[Time]]))))</f>
        <v>0.15416666666666667</v>
      </c>
      <c r="H1618" s="3" t="str">
        <f>IF(ch_table[[#This Row],[Subject 1]]&lt;&gt;"House rose", "",SUMIF(ch_table[Day], ch_table[[#This Row],[Day]], ch_table[Duration]))</f>
        <v/>
      </c>
      <c r="I1618" s="40">
        <f>SUM(INDEX(ch_table[Duration],1):ch_table[[#This Row],[Duration]])</f>
        <v>43.193749999999994</v>
      </c>
      <c r="J1618" s="3" cm="1">
        <f t="array" ref="J16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8" s="3" t="str" cm="1">
        <f t="array" ref="K16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8" s="3" t="str">
        <f>IF(ch_table[[#This Row],[Subject 1]]&lt;&gt;"House rose", "",SUMIF(ch_table[Day], ch_table[[#This Row],[Day]], ch_table[AAT]))</f>
        <v/>
      </c>
      <c r="M1618" s="38">
        <f>SUM(INDEX(ch_table[AAT],1):ch_table[[#This Row],[AAT]])</f>
        <v>3.7513888888888873</v>
      </c>
    </row>
    <row r="1619" spans="1:13" x14ac:dyDescent="0.25">
      <c r="A1619" s="2">
        <v>128</v>
      </c>
      <c r="B1619" s="44">
        <v>44623</v>
      </c>
      <c r="C1619" s="3">
        <v>0.67013888888888884</v>
      </c>
      <c r="D1619" s="7" t="s">
        <v>21</v>
      </c>
      <c r="E1619" s="8" t="s">
        <v>956</v>
      </c>
      <c r="G1619" s="3" cm="1">
        <f t="array" ref="G1619">IF(MIN(ROW(ch_table[[Day]:[AAT session total (cum.)]]))+ROWS(ch_table[[Day]:[AAT session total (cum.)]])-1=ROW(),"",IF(ch_table[[#This Row],[Subject 1]]="House rose","", IF(INDEX(ch_table[[#All],[Time]],ROW()+1)="","",(IF(INDEX(ch_table[[#All],[Time]],ROW()+1)&lt;ch_table[[#This Row],[Time]],INDEX(ch_table[[#All],[Time]],ROW()+1)+1,INDEX(ch_table[[#All],[Time]],ROW()+1))-ch_table[[#This Row],[Time]]))))</f>
        <v>1.5972222222222165E-2</v>
      </c>
      <c r="H1619" s="3" t="str">
        <f>IF(ch_table[[#This Row],[Subject 1]]&lt;&gt;"House rose", "",SUMIF(ch_table[Day], ch_table[[#This Row],[Day]], ch_table[Duration]))</f>
        <v/>
      </c>
      <c r="I1619" s="40">
        <f>SUM(INDEX(ch_table[Duration],1):ch_table[[#This Row],[Duration]])</f>
        <v>43.209722222222219</v>
      </c>
      <c r="J1619" s="3" cm="1">
        <f t="array" ref="J16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19" s="3" t="str" cm="1">
        <f t="array" ref="K16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19" s="3" t="str">
        <f>IF(ch_table[[#This Row],[Subject 1]]&lt;&gt;"House rose", "",SUMIF(ch_table[Day], ch_table[[#This Row],[Day]], ch_table[AAT]))</f>
        <v/>
      </c>
      <c r="M1619" s="38">
        <f>SUM(INDEX(ch_table[AAT],1):ch_table[[#This Row],[AAT]])</f>
        <v>3.7513888888888873</v>
      </c>
    </row>
    <row r="1620" spans="1:13" x14ac:dyDescent="0.25">
      <c r="A1620" s="2">
        <v>128</v>
      </c>
      <c r="B1620" s="44">
        <v>44623</v>
      </c>
      <c r="C1620" s="3">
        <v>0.68611111111111101</v>
      </c>
      <c r="D1620" s="7" t="s">
        <v>23</v>
      </c>
      <c r="G1620" s="3" t="str" cm="1">
        <f t="array" ref="G1620">IF(MIN(ROW(ch_table[[Day]:[AAT session total (cum.)]]))+ROWS(ch_table[[Day]:[AAT session total (cum.)]])-1=ROW(),"",IF(ch_table[[#This Row],[Subject 1]]="House rose","", IF(INDEX(ch_table[[#All],[Time]],ROW()+1)="","",(IF(INDEX(ch_table[[#All],[Time]],ROW()+1)&lt;ch_table[[#This Row],[Time]],INDEX(ch_table[[#All],[Time]],ROW()+1)+1,INDEX(ch_table[[#All],[Time]],ROW()+1))-ch_table[[#This Row],[Time]]))))</f>
        <v/>
      </c>
      <c r="H1620" s="3">
        <f>IF(ch_table[[#This Row],[Subject 1]]&lt;&gt;"House rose", "",SUMIF(ch_table[Day], ch_table[[#This Row],[Day]], ch_table[Duration]))</f>
        <v>0.29027777777777769</v>
      </c>
      <c r="I1620" s="40">
        <f>SUM(INDEX(ch_table[Duration],1):ch_table[[#This Row],[Duration]])</f>
        <v>43.209722222222219</v>
      </c>
      <c r="J1620" s="3" cm="1">
        <f t="array" ref="J16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20" s="3" t="str" cm="1">
        <f t="array" ref="K16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0" s="3">
        <f>IF(ch_table[[#This Row],[Subject 1]]&lt;&gt;"House rose", "",SUMIF(ch_table[Day], ch_table[[#This Row],[Day]], ch_table[AAT]))</f>
        <v>0</v>
      </c>
      <c r="M1620" s="38">
        <f>SUM(INDEX(ch_table[AAT],1):ch_table[[#This Row],[AAT]])</f>
        <v>3.7513888888888873</v>
      </c>
    </row>
    <row r="1621" spans="1:13" x14ac:dyDescent="0.25">
      <c r="A1621" s="2">
        <v>129</v>
      </c>
      <c r="B1621" s="44">
        <v>44627</v>
      </c>
      <c r="C1621" s="3">
        <v>0.60416666666666663</v>
      </c>
      <c r="D1621" s="7" t="s">
        <v>24</v>
      </c>
      <c r="G1621" s="3" cm="1">
        <f t="array" ref="G1621">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621" s="3" t="str">
        <f>IF(ch_table[[#This Row],[Subject 1]]&lt;&gt;"House rose", "",SUMIF(ch_table[Day], ch_table[[#This Row],[Day]], ch_table[Duration]))</f>
        <v/>
      </c>
      <c r="I1621" s="40">
        <f>SUM(INDEX(ch_table[Duration],1):ch_table[[#This Row],[Duration]])</f>
        <v>43.21180555555555</v>
      </c>
      <c r="J1621" s="3" cm="1">
        <f t="array" ref="J16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1" s="3" t="str" cm="1">
        <f t="array" ref="K16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1" s="3" t="str">
        <f>IF(ch_table[[#This Row],[Subject 1]]&lt;&gt;"House rose", "",SUMIF(ch_table[Day], ch_table[[#This Row],[Day]], ch_table[AAT]))</f>
        <v/>
      </c>
      <c r="M1621" s="38">
        <f>SUM(INDEX(ch_table[AAT],1):ch_table[[#This Row],[AAT]])</f>
        <v>3.7513888888888873</v>
      </c>
    </row>
    <row r="1622" spans="1:13" x14ac:dyDescent="0.25">
      <c r="A1622" s="2">
        <v>129</v>
      </c>
      <c r="B1622" s="44">
        <v>44627</v>
      </c>
      <c r="C1622" s="3">
        <v>0.60625000000000007</v>
      </c>
      <c r="D1622" s="7" t="s">
        <v>192</v>
      </c>
      <c r="G1622" s="3" cm="1">
        <f t="array" ref="G1622">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622" s="3" t="str">
        <f>IF(ch_table[[#This Row],[Subject 1]]&lt;&gt;"House rose", "",SUMIF(ch_table[Day], ch_table[[#This Row],[Day]], ch_table[Duration]))</f>
        <v/>
      </c>
      <c r="I1622" s="40">
        <f>SUM(INDEX(ch_table[Duration],1):ch_table[[#This Row],[Duration]])</f>
        <v>43.21319444444444</v>
      </c>
      <c r="J1622" s="3" cm="1">
        <f t="array" ref="J16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2" s="3" t="str" cm="1">
        <f t="array" ref="K16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2" s="3" t="str">
        <f>IF(ch_table[[#This Row],[Subject 1]]&lt;&gt;"House rose", "",SUMIF(ch_table[Day], ch_table[[#This Row],[Day]], ch_table[AAT]))</f>
        <v/>
      </c>
      <c r="M1622" s="38">
        <f>SUM(INDEX(ch_table[AAT],1):ch_table[[#This Row],[AAT]])</f>
        <v>3.7513888888888873</v>
      </c>
    </row>
    <row r="1623" spans="1:13" x14ac:dyDescent="0.25">
      <c r="A1623" s="2">
        <v>129</v>
      </c>
      <c r="B1623" s="44">
        <v>44627</v>
      </c>
      <c r="C1623" s="3">
        <v>0.60763888888888895</v>
      </c>
      <c r="D1623" s="7" t="s">
        <v>44</v>
      </c>
      <c r="E1623" s="8" t="s">
        <v>495</v>
      </c>
      <c r="G1623" s="3" cm="1">
        <f t="array" ref="G1623">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623" s="3" t="str">
        <f>IF(ch_table[[#This Row],[Subject 1]]&lt;&gt;"House rose", "",SUMIF(ch_table[Day], ch_table[[#This Row],[Day]], ch_table[Duration]))</f>
        <v/>
      </c>
      <c r="I1623" s="40">
        <f>SUM(INDEX(ch_table[Duration],1):ch_table[[#This Row],[Duration]])</f>
        <v>43.24166666666666</v>
      </c>
      <c r="J1623" s="3" cm="1">
        <f t="array" ref="J16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3" s="3" t="str" cm="1">
        <f t="array" ref="K16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3" s="3" t="str">
        <f>IF(ch_table[[#This Row],[Subject 1]]&lt;&gt;"House rose", "",SUMIF(ch_table[Day], ch_table[[#This Row],[Day]], ch_table[AAT]))</f>
        <v/>
      </c>
      <c r="M1623" s="38">
        <f>SUM(INDEX(ch_table[AAT],1):ch_table[[#This Row],[AAT]])</f>
        <v>3.7513888888888873</v>
      </c>
    </row>
    <row r="1624" spans="1:13" x14ac:dyDescent="0.25">
      <c r="A1624" s="2">
        <v>129</v>
      </c>
      <c r="B1624" s="44">
        <v>44627</v>
      </c>
      <c r="C1624" s="3">
        <v>0.63611111111111118</v>
      </c>
      <c r="D1624" s="7" t="s">
        <v>53</v>
      </c>
      <c r="E1624" s="8" t="s">
        <v>495</v>
      </c>
      <c r="G1624" s="3" cm="1">
        <f t="array" ref="G1624">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624" s="3" t="str">
        <f>IF(ch_table[[#This Row],[Subject 1]]&lt;&gt;"House rose", "",SUMIF(ch_table[Day], ch_table[[#This Row],[Day]], ch_table[Duration]))</f>
        <v/>
      </c>
      <c r="I1624" s="40">
        <f>SUM(INDEX(ch_table[Duration],1):ch_table[[#This Row],[Duration]])</f>
        <v>43.254166666666663</v>
      </c>
      <c r="J1624" s="3" cm="1">
        <f t="array" ref="J16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4" s="3" t="str" cm="1">
        <f t="array" ref="K16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4" s="3" t="str">
        <f>IF(ch_table[[#This Row],[Subject 1]]&lt;&gt;"House rose", "",SUMIF(ch_table[Day], ch_table[[#This Row],[Day]], ch_table[AAT]))</f>
        <v/>
      </c>
      <c r="M1624" s="38">
        <f>SUM(INDEX(ch_table[AAT],1):ch_table[[#This Row],[AAT]])</f>
        <v>3.7513888888888873</v>
      </c>
    </row>
    <row r="1625" spans="1:13" x14ac:dyDescent="0.25">
      <c r="A1625" s="2">
        <v>129</v>
      </c>
      <c r="B1625" s="44">
        <v>44627</v>
      </c>
      <c r="C1625" s="3">
        <v>0.64861111111111114</v>
      </c>
      <c r="D1625" s="7" t="s">
        <v>123</v>
      </c>
      <c r="E1625" s="8" t="s">
        <v>957</v>
      </c>
      <c r="G1625" s="3" cm="1">
        <f t="array" ref="G1625">IF(MIN(ROW(ch_table[[Day]:[AAT session total (cum.)]]))+ROWS(ch_table[[Day]:[AAT session total (cum.)]])-1=ROW(),"",IF(ch_table[[#This Row],[Subject 1]]="House rose","", IF(INDEX(ch_table[[#All],[Time]],ROW()+1)="","",(IF(INDEX(ch_table[[#All],[Time]],ROW()+1)&lt;ch_table[[#This Row],[Time]],INDEX(ch_table[[#All],[Time]],ROW()+1)+1,INDEX(ch_table[[#All],[Time]],ROW()+1))-ch_table[[#This Row],[Time]]))))</f>
        <v>5.7638888888888795E-2</v>
      </c>
      <c r="H1625" s="3" t="str">
        <f>IF(ch_table[[#This Row],[Subject 1]]&lt;&gt;"House rose", "",SUMIF(ch_table[Day], ch_table[[#This Row],[Day]], ch_table[Duration]))</f>
        <v/>
      </c>
      <c r="I1625" s="40">
        <f>SUM(INDEX(ch_table[Duration],1):ch_table[[#This Row],[Duration]])</f>
        <v>43.311805555555551</v>
      </c>
      <c r="J1625" s="3" cm="1">
        <f t="array" ref="J16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5" s="3" t="str" cm="1">
        <f t="array" ref="K16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5" s="3" t="str">
        <f>IF(ch_table[[#This Row],[Subject 1]]&lt;&gt;"House rose", "",SUMIF(ch_table[Day], ch_table[[#This Row],[Day]], ch_table[AAT]))</f>
        <v/>
      </c>
      <c r="M1625" s="38">
        <f>SUM(INDEX(ch_table[AAT],1):ch_table[[#This Row],[AAT]])</f>
        <v>3.7513888888888873</v>
      </c>
    </row>
    <row r="1626" spans="1:13" x14ac:dyDescent="0.25">
      <c r="A1626" s="2">
        <v>129</v>
      </c>
      <c r="B1626" s="44">
        <v>44627</v>
      </c>
      <c r="C1626" s="3">
        <v>0.70624999999999993</v>
      </c>
      <c r="D1626" s="7" t="s">
        <v>133</v>
      </c>
      <c r="E1626" s="8" t="s">
        <v>933</v>
      </c>
      <c r="F1626" s="8" t="s">
        <v>15</v>
      </c>
      <c r="G1626" s="3" cm="1">
        <f t="array" ref="G1626">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26" s="3" t="str">
        <f>IF(ch_table[[#This Row],[Subject 1]]&lt;&gt;"House rose", "",SUMIF(ch_table[Day], ch_table[[#This Row],[Day]], ch_table[Duration]))</f>
        <v/>
      </c>
      <c r="I1626" s="40">
        <f>SUM(INDEX(ch_table[Duration],1):ch_table[[#This Row],[Duration]])</f>
        <v>43.312499999999993</v>
      </c>
      <c r="J1626" s="3" cm="1">
        <f t="array" ref="J16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6" s="3" t="str" cm="1">
        <f t="array" ref="K16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6" s="3" t="str">
        <f>IF(ch_table[[#This Row],[Subject 1]]&lt;&gt;"House rose", "",SUMIF(ch_table[Day], ch_table[[#This Row],[Day]], ch_table[AAT]))</f>
        <v/>
      </c>
      <c r="M1626" s="38">
        <f>SUM(INDEX(ch_table[AAT],1):ch_table[[#This Row],[AAT]])</f>
        <v>3.7513888888888873</v>
      </c>
    </row>
    <row r="1627" spans="1:13" ht="30" x14ac:dyDescent="0.25">
      <c r="A1627" s="2">
        <v>129</v>
      </c>
      <c r="B1627" s="44">
        <v>44627</v>
      </c>
      <c r="C1627" s="3">
        <v>0.70694444444444438</v>
      </c>
      <c r="D1627" s="7" t="s">
        <v>123</v>
      </c>
      <c r="E1627" s="8" t="s">
        <v>958</v>
      </c>
      <c r="G1627" s="3" cm="1">
        <f t="array" ref="G1627">IF(MIN(ROW(ch_table[[Day]:[AAT session total (cum.)]]))+ROWS(ch_table[[Day]:[AAT session total (cum.)]])-1=ROW(),"",IF(ch_table[[#This Row],[Subject 1]]="House rose","", IF(INDEX(ch_table[[#All],[Time]],ROW()+1)="","",(IF(INDEX(ch_table[[#All],[Time]],ROW()+1)&lt;ch_table[[#This Row],[Time]],INDEX(ch_table[[#All],[Time]],ROW()+1)+1,INDEX(ch_table[[#All],[Time]],ROW()+1))-ch_table[[#This Row],[Time]]))))</f>
        <v>7.4305555555555625E-2</v>
      </c>
      <c r="H1627" s="3" t="str">
        <f>IF(ch_table[[#This Row],[Subject 1]]&lt;&gt;"House rose", "",SUMIF(ch_table[Day], ch_table[[#This Row],[Day]], ch_table[Duration]))</f>
        <v/>
      </c>
      <c r="I1627" s="40">
        <f>SUM(INDEX(ch_table[Duration],1):ch_table[[#This Row],[Duration]])</f>
        <v>43.386805555555547</v>
      </c>
      <c r="J1627" s="3" cm="1">
        <f t="array" ref="J16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7" s="3" t="str" cm="1">
        <f t="array" ref="K16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27" s="3" t="str">
        <f>IF(ch_table[[#This Row],[Subject 1]]&lt;&gt;"House rose", "",SUMIF(ch_table[Day], ch_table[[#This Row],[Day]], ch_table[AAT]))</f>
        <v/>
      </c>
      <c r="M1627" s="38">
        <f>SUM(INDEX(ch_table[AAT],1):ch_table[[#This Row],[AAT]])</f>
        <v>3.7513888888888873</v>
      </c>
    </row>
    <row r="1628" spans="1:13" x14ac:dyDescent="0.25">
      <c r="A1628" s="2">
        <v>129</v>
      </c>
      <c r="B1628" s="44">
        <v>44627</v>
      </c>
      <c r="C1628" s="3">
        <v>0.78125</v>
      </c>
      <c r="D1628" s="7" t="s">
        <v>959</v>
      </c>
      <c r="E1628" s="8" t="s">
        <v>957</v>
      </c>
      <c r="F1628" s="8" t="s">
        <v>60</v>
      </c>
      <c r="G1628" s="3" cm="1">
        <f t="array" ref="G1628">IF(MIN(ROW(ch_table[[Day]:[AAT session total (cum.)]]))+ROWS(ch_table[[Day]:[AAT session total (cum.)]])-1=ROW(),"",IF(ch_table[[#This Row],[Subject 1]]="House rose","", IF(INDEX(ch_table[[#All],[Time]],ROW()+1)="","",(IF(INDEX(ch_table[[#All],[Time]],ROW()+1)&lt;ch_table[[#This Row],[Time]],INDEX(ch_table[[#All],[Time]],ROW()+1)+1,INDEX(ch_table[[#All],[Time]],ROW()+1))-ch_table[[#This Row],[Time]]))))</f>
        <v>0.15277777777777779</v>
      </c>
      <c r="H1628" s="3" t="str">
        <f>IF(ch_table[[#This Row],[Subject 1]]&lt;&gt;"House rose", "",SUMIF(ch_table[Day], ch_table[[#This Row],[Day]], ch_table[Duration]))</f>
        <v/>
      </c>
      <c r="I1628" s="40">
        <f>SUM(INDEX(ch_table[Duration],1):ch_table[[#This Row],[Duration]])</f>
        <v>43.539583333333326</v>
      </c>
      <c r="J1628" s="3" cm="1">
        <f t="array" ref="J16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8" s="3" cm="1">
        <f t="array" ref="K16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1.736111111111116E-2</v>
      </c>
      <c r="L1628" s="3" t="str">
        <f>IF(ch_table[[#This Row],[Subject 1]]&lt;&gt;"House rose", "",SUMIF(ch_table[Day], ch_table[[#This Row],[Day]], ch_table[AAT]))</f>
        <v/>
      </c>
      <c r="M1628" s="38">
        <f>SUM(INDEX(ch_table[AAT],1):ch_table[[#This Row],[AAT]])</f>
        <v>3.7687499999999985</v>
      </c>
    </row>
    <row r="1629" spans="1:13" x14ac:dyDescent="0.25">
      <c r="A1629" s="2">
        <v>129</v>
      </c>
      <c r="B1629" s="44">
        <v>44627</v>
      </c>
      <c r="C1629" s="3">
        <v>0.93402777777777779</v>
      </c>
      <c r="D1629" s="7" t="s">
        <v>21</v>
      </c>
      <c r="E1629" s="8" t="s">
        <v>960</v>
      </c>
      <c r="G1629" s="3" cm="1">
        <f t="array" ref="G1629">IF(MIN(ROW(ch_table[[Day]:[AAT session total (cum.)]]))+ROWS(ch_table[[Day]:[AAT session total (cum.)]])-1=ROW(),"",IF(ch_table[[#This Row],[Subject 1]]="House rose","", IF(INDEX(ch_table[[#All],[Time]],ROW()+1)="","",(IF(INDEX(ch_table[[#All],[Time]],ROW()+1)&lt;ch_table[[#This Row],[Time]],INDEX(ch_table[[#All],[Time]],ROW()+1)+1,INDEX(ch_table[[#All],[Time]],ROW()+1))-ch_table[[#This Row],[Time]]))))</f>
        <v>1.9444444444444375E-2</v>
      </c>
      <c r="H1629" s="3" t="str">
        <f>IF(ch_table[[#This Row],[Subject 1]]&lt;&gt;"House rose", "",SUMIF(ch_table[Day], ch_table[[#This Row],[Day]], ch_table[Duration]))</f>
        <v/>
      </c>
      <c r="I1629" s="40">
        <f>SUM(INDEX(ch_table[Duration],1):ch_table[[#This Row],[Duration]])</f>
        <v>43.559027777777771</v>
      </c>
      <c r="J1629" s="3" cm="1">
        <f t="array" ref="J16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29" s="3" cm="1">
        <f t="array" ref="K16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1.9444444444444375E-2</v>
      </c>
      <c r="L1629" s="3" t="str">
        <f>IF(ch_table[[#This Row],[Subject 1]]&lt;&gt;"House rose", "",SUMIF(ch_table[Day], ch_table[[#This Row],[Day]], ch_table[AAT]))</f>
        <v/>
      </c>
      <c r="M1629" s="38">
        <f>SUM(INDEX(ch_table[AAT],1):ch_table[[#This Row],[AAT]])</f>
        <v>3.7881944444444429</v>
      </c>
    </row>
    <row r="1630" spans="1:13" x14ac:dyDescent="0.25">
      <c r="A1630" s="2">
        <v>129</v>
      </c>
      <c r="B1630" s="44">
        <v>44627</v>
      </c>
      <c r="C1630" s="3">
        <v>0.95347222222222217</v>
      </c>
      <c r="D1630" s="7" t="s">
        <v>23</v>
      </c>
      <c r="G1630" s="3" t="str" cm="1">
        <f t="array" ref="G1630">IF(MIN(ROW(ch_table[[Day]:[AAT session total (cum.)]]))+ROWS(ch_table[[Day]:[AAT session total (cum.)]])-1=ROW(),"",IF(ch_table[[#This Row],[Subject 1]]="House rose","", IF(INDEX(ch_table[[#All],[Time]],ROW()+1)="","",(IF(INDEX(ch_table[[#All],[Time]],ROW()+1)&lt;ch_table[[#This Row],[Time]],INDEX(ch_table[[#All],[Time]],ROW()+1)+1,INDEX(ch_table[[#All],[Time]],ROW()+1))-ch_table[[#This Row],[Time]]))))</f>
        <v/>
      </c>
      <c r="H1630" s="3">
        <f>IF(ch_table[[#This Row],[Subject 1]]&lt;&gt;"House rose", "",SUMIF(ch_table[Day], ch_table[[#This Row],[Day]], ch_table[Duration]))</f>
        <v>0.34930555555555554</v>
      </c>
      <c r="I1630" s="40">
        <f>SUM(INDEX(ch_table[Duration],1):ch_table[[#This Row],[Duration]])</f>
        <v>43.559027777777771</v>
      </c>
      <c r="J1630" s="3" cm="1">
        <f t="array" ref="J16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30" s="3" t="str" cm="1">
        <f t="array" ref="K16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0" s="3">
        <f>IF(ch_table[[#This Row],[Subject 1]]&lt;&gt;"House rose", "",SUMIF(ch_table[Day], ch_table[[#This Row],[Day]], ch_table[AAT]))</f>
        <v>3.6805555555555536E-2</v>
      </c>
      <c r="M1630" s="38">
        <f>SUM(INDEX(ch_table[AAT],1):ch_table[[#This Row],[AAT]])</f>
        <v>3.7881944444444429</v>
      </c>
    </row>
    <row r="1631" spans="1:13" x14ac:dyDescent="0.25">
      <c r="A1631" s="2">
        <v>130</v>
      </c>
      <c r="B1631" s="44">
        <v>44628</v>
      </c>
      <c r="C1631" s="3">
        <v>0.47916666666666669</v>
      </c>
      <c r="D1631" s="7" t="s">
        <v>24</v>
      </c>
      <c r="G1631" s="3" cm="1">
        <f t="array" ref="G163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31" s="3" t="str">
        <f>IF(ch_table[[#This Row],[Subject 1]]&lt;&gt;"House rose", "",SUMIF(ch_table[Day], ch_table[[#This Row],[Day]], ch_table[Duration]))</f>
        <v/>
      </c>
      <c r="I1631" s="40">
        <f>SUM(INDEX(ch_table[Duration],1):ch_table[[#This Row],[Duration]])</f>
        <v>43.561805555555551</v>
      </c>
      <c r="J1631" s="3" cm="1">
        <f t="array" ref="J16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1" s="3" t="str" cm="1">
        <f t="array" ref="K16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1" s="3" t="str">
        <f>IF(ch_table[[#This Row],[Subject 1]]&lt;&gt;"House rose", "",SUMIF(ch_table[Day], ch_table[[#This Row],[Day]], ch_table[AAT]))</f>
        <v/>
      </c>
      <c r="M1631" s="38">
        <f>SUM(INDEX(ch_table[AAT],1):ch_table[[#This Row],[AAT]])</f>
        <v>3.7881944444444429</v>
      </c>
    </row>
    <row r="1632" spans="1:13" x14ac:dyDescent="0.25">
      <c r="A1632" s="2">
        <v>130</v>
      </c>
      <c r="B1632" s="44">
        <v>44628</v>
      </c>
      <c r="C1632" s="3">
        <v>0.48194444444444445</v>
      </c>
      <c r="D1632" s="7" t="s">
        <v>17</v>
      </c>
      <c r="E1632" s="8" t="s">
        <v>961</v>
      </c>
      <c r="F1632" s="8" t="s">
        <v>15</v>
      </c>
      <c r="G1632" s="3" cm="1">
        <f t="array" ref="G163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32" s="3" t="str">
        <f>IF(ch_table[[#This Row],[Subject 1]]&lt;&gt;"House rose", "",SUMIF(ch_table[Day], ch_table[[#This Row],[Day]], ch_table[Duration]))</f>
        <v/>
      </c>
      <c r="I1632" s="40">
        <f>SUM(INDEX(ch_table[Duration],1):ch_table[[#This Row],[Duration]])</f>
        <v>43.562499999999993</v>
      </c>
      <c r="J1632" s="3" cm="1">
        <f t="array" ref="J16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2" s="3" t="str" cm="1">
        <f t="array" ref="K16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2" s="3" t="str">
        <f>IF(ch_table[[#This Row],[Subject 1]]&lt;&gt;"House rose", "",SUMIF(ch_table[Day], ch_table[[#This Row],[Day]], ch_table[AAT]))</f>
        <v/>
      </c>
      <c r="M1632" s="38">
        <f>SUM(INDEX(ch_table[AAT],1):ch_table[[#This Row],[AAT]])</f>
        <v>3.7881944444444429</v>
      </c>
    </row>
    <row r="1633" spans="1:13" x14ac:dyDescent="0.25">
      <c r="A1633" s="2">
        <v>130</v>
      </c>
      <c r="B1633" s="44">
        <v>44628</v>
      </c>
      <c r="C1633" s="3">
        <v>0.4826388888888889</v>
      </c>
      <c r="D1633" s="7" t="s">
        <v>44</v>
      </c>
      <c r="E1633" s="8" t="s">
        <v>325</v>
      </c>
      <c r="G1633" s="3" cm="1">
        <f t="array" ref="G1633">IF(MIN(ROW(ch_table[[Day]:[AAT session total (cum.)]]))+ROWS(ch_table[[Day]:[AAT session total (cum.)]])-1=ROW(),"",IF(ch_table[[#This Row],[Subject 1]]="House rose","", IF(INDEX(ch_table[[#All],[Time]],ROW()+1)="","",(IF(INDEX(ch_table[[#All],[Time]],ROW()+1)&lt;ch_table[[#This Row],[Time]],INDEX(ch_table[[#All],[Time]],ROW()+1)+1,INDEX(ch_table[[#All],[Time]],ROW()+1))-ch_table[[#This Row],[Time]]))))</f>
        <v>2.9166666666666619E-2</v>
      </c>
      <c r="H1633" s="3" t="str">
        <f>IF(ch_table[[#This Row],[Subject 1]]&lt;&gt;"House rose", "",SUMIF(ch_table[Day], ch_table[[#This Row],[Day]], ch_table[Duration]))</f>
        <v/>
      </c>
      <c r="I1633" s="40">
        <f>SUM(INDEX(ch_table[Duration],1):ch_table[[#This Row],[Duration]])</f>
        <v>43.591666666666661</v>
      </c>
      <c r="J1633" s="3" cm="1">
        <f t="array" ref="J16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3" s="3" t="str" cm="1">
        <f t="array" ref="K16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3" s="3" t="str">
        <f>IF(ch_table[[#This Row],[Subject 1]]&lt;&gt;"House rose", "",SUMIF(ch_table[Day], ch_table[[#This Row],[Day]], ch_table[AAT]))</f>
        <v/>
      </c>
      <c r="M1633" s="38">
        <f>SUM(INDEX(ch_table[AAT],1):ch_table[[#This Row],[AAT]])</f>
        <v>3.7881944444444429</v>
      </c>
    </row>
    <row r="1634" spans="1:13" x14ac:dyDescent="0.25">
      <c r="A1634" s="2">
        <v>130</v>
      </c>
      <c r="B1634" s="44">
        <v>44628</v>
      </c>
      <c r="C1634" s="3">
        <v>0.51180555555555551</v>
      </c>
      <c r="D1634" s="7" t="s">
        <v>53</v>
      </c>
      <c r="E1634" s="8" t="s">
        <v>325</v>
      </c>
      <c r="G1634" s="3" cm="1">
        <f t="array" ref="G1634">IF(MIN(ROW(ch_table[[Day]:[AAT session total (cum.)]]))+ROWS(ch_table[[Day]:[AAT session total (cum.)]])-1=ROW(),"",IF(ch_table[[#This Row],[Subject 1]]="House rose","", IF(INDEX(ch_table[[#All],[Time]],ROW()+1)="","",(IF(INDEX(ch_table[[#All],[Time]],ROW()+1)&lt;ch_table[[#This Row],[Time]],INDEX(ch_table[[#All],[Time]],ROW()+1)+1,INDEX(ch_table[[#All],[Time]],ROW()+1))-ch_table[[#This Row],[Time]]))))</f>
        <v>1.4583333333333393E-2</v>
      </c>
      <c r="H1634" s="3" t="str">
        <f>IF(ch_table[[#This Row],[Subject 1]]&lt;&gt;"House rose", "",SUMIF(ch_table[Day], ch_table[[#This Row],[Day]], ch_table[Duration]))</f>
        <v/>
      </c>
      <c r="I1634" s="40">
        <f>SUM(INDEX(ch_table[Duration],1):ch_table[[#This Row],[Duration]])</f>
        <v>43.606249999999996</v>
      </c>
      <c r="J1634" s="3" cm="1">
        <f t="array" ref="J16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4" s="3" t="str" cm="1">
        <f t="array" ref="K16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4" s="3" t="str">
        <f>IF(ch_table[[#This Row],[Subject 1]]&lt;&gt;"House rose", "",SUMIF(ch_table[Day], ch_table[[#This Row],[Day]], ch_table[AAT]))</f>
        <v/>
      </c>
      <c r="M1634" s="38">
        <f>SUM(INDEX(ch_table[AAT],1):ch_table[[#This Row],[AAT]])</f>
        <v>3.7881944444444429</v>
      </c>
    </row>
    <row r="1635" spans="1:13" ht="45" x14ac:dyDescent="0.25">
      <c r="A1635" s="2">
        <v>130</v>
      </c>
      <c r="B1635" s="44">
        <v>44628</v>
      </c>
      <c r="C1635" s="3">
        <v>0.52638888888888891</v>
      </c>
      <c r="D1635" s="7" t="s">
        <v>27</v>
      </c>
      <c r="E1635" s="8" t="s">
        <v>962</v>
      </c>
      <c r="G1635" s="3" cm="1">
        <f t="array" ref="G1635">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635" s="3" t="str">
        <f>IF(ch_table[[#This Row],[Subject 1]]&lt;&gt;"House rose", "",SUMIF(ch_table[Day], ch_table[[#This Row],[Day]], ch_table[Duration]))</f>
        <v/>
      </c>
      <c r="I1635" s="40">
        <f>SUM(INDEX(ch_table[Duration],1):ch_table[[#This Row],[Duration]])</f>
        <v>43.654166666666661</v>
      </c>
      <c r="J1635" s="3" cm="1">
        <f t="array" ref="J16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5" s="3" t="str" cm="1">
        <f t="array" ref="K16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5" s="3" t="str">
        <f>IF(ch_table[[#This Row],[Subject 1]]&lt;&gt;"House rose", "",SUMIF(ch_table[Day], ch_table[[#This Row],[Day]], ch_table[AAT]))</f>
        <v/>
      </c>
      <c r="M1635" s="38">
        <f>SUM(INDEX(ch_table[AAT],1):ch_table[[#This Row],[AAT]])</f>
        <v>3.7881944444444429</v>
      </c>
    </row>
    <row r="1636" spans="1:13" ht="105" x14ac:dyDescent="0.25">
      <c r="A1636" s="2">
        <v>130</v>
      </c>
      <c r="B1636" s="44">
        <v>44628</v>
      </c>
      <c r="C1636" s="3">
        <v>0.57430555555555551</v>
      </c>
      <c r="D1636" s="7" t="s">
        <v>92</v>
      </c>
      <c r="E1636" s="8" t="s">
        <v>963</v>
      </c>
      <c r="G1636" s="3" cm="1">
        <f t="array" ref="G1636">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1636" s="3" t="str">
        <f>IF(ch_table[[#This Row],[Subject 1]]&lt;&gt;"House rose", "",SUMIF(ch_table[Day], ch_table[[#This Row],[Day]], ch_table[Duration]))</f>
        <v/>
      </c>
      <c r="I1636" s="40">
        <f>SUM(INDEX(ch_table[Duration],1):ch_table[[#This Row],[Duration]])</f>
        <v>43.663888888888884</v>
      </c>
      <c r="J1636" s="3" cm="1">
        <f t="array" ref="J16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6" s="3" t="str" cm="1">
        <f t="array" ref="K16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6" s="3" t="str">
        <f>IF(ch_table[[#This Row],[Subject 1]]&lt;&gt;"House rose", "",SUMIF(ch_table[Day], ch_table[[#This Row],[Day]], ch_table[AAT]))</f>
        <v/>
      </c>
      <c r="M1636" s="38">
        <f>SUM(INDEX(ch_table[AAT],1):ch_table[[#This Row],[AAT]])</f>
        <v>3.7881944444444429</v>
      </c>
    </row>
    <row r="1637" spans="1:13" x14ac:dyDescent="0.25">
      <c r="A1637" s="2">
        <v>130</v>
      </c>
      <c r="B1637" s="44">
        <v>44628</v>
      </c>
      <c r="C1637" s="3">
        <v>0.58402777777777781</v>
      </c>
      <c r="D1637" s="7" t="s">
        <v>230</v>
      </c>
      <c r="E1637" s="8" t="s">
        <v>964</v>
      </c>
      <c r="G1637" s="3" cm="1">
        <f t="array" ref="G1637">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637" s="3" t="str">
        <f>IF(ch_table[[#This Row],[Subject 1]]&lt;&gt;"House rose", "",SUMIF(ch_table[Day], ch_table[[#This Row],[Day]], ch_table[Duration]))</f>
        <v/>
      </c>
      <c r="I1637" s="40">
        <f>SUM(INDEX(ch_table[Duration],1):ch_table[[#This Row],[Duration]])</f>
        <v>43.672222222222217</v>
      </c>
      <c r="J1637" s="3" cm="1">
        <f t="array" ref="J16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7" s="3" t="str" cm="1">
        <f t="array" ref="K16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7" s="3" t="str">
        <f>IF(ch_table[[#This Row],[Subject 1]]&lt;&gt;"House rose", "",SUMIF(ch_table[Day], ch_table[[#This Row],[Day]], ch_table[AAT]))</f>
        <v/>
      </c>
      <c r="M1637" s="38">
        <f>SUM(INDEX(ch_table[AAT],1):ch_table[[#This Row],[AAT]])</f>
        <v>3.7881944444444429</v>
      </c>
    </row>
    <row r="1638" spans="1:13" ht="30" x14ac:dyDescent="0.25">
      <c r="A1638" s="2">
        <v>130</v>
      </c>
      <c r="B1638" s="44">
        <v>44628</v>
      </c>
      <c r="C1638" s="3">
        <v>0.59236111111111112</v>
      </c>
      <c r="D1638" s="7" t="s">
        <v>423</v>
      </c>
      <c r="E1638" s="8" t="s">
        <v>965</v>
      </c>
      <c r="G1638" s="3" cm="1">
        <f t="array" ref="G1638">IF(MIN(ROW(ch_table[[Day]:[AAT session total (cum.)]]))+ROWS(ch_table[[Day]:[AAT session total (cum.)]])-1=ROW(),"",IF(ch_table[[#This Row],[Subject 1]]="House rose","", IF(INDEX(ch_table[[#All],[Time]],ROW()+1)="","",(IF(INDEX(ch_table[[#All],[Time]],ROW()+1)&lt;ch_table[[#This Row],[Time]],INDEX(ch_table[[#All],[Time]],ROW()+1)+1,INDEX(ch_table[[#All],[Time]],ROW()+1))-ch_table[[#This Row],[Time]]))))</f>
        <v>3.819444444444442E-2</v>
      </c>
      <c r="H1638" s="3" t="str">
        <f>IF(ch_table[[#This Row],[Subject 1]]&lt;&gt;"House rose", "",SUMIF(ch_table[Day], ch_table[[#This Row],[Day]], ch_table[Duration]))</f>
        <v/>
      </c>
      <c r="I1638" s="40">
        <f>SUM(INDEX(ch_table[Duration],1):ch_table[[#This Row],[Duration]])</f>
        <v>43.71041666666666</v>
      </c>
      <c r="J1638" s="3" cm="1">
        <f t="array" ref="J16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8" s="3" t="str" cm="1">
        <f t="array" ref="K16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8" s="3" t="str">
        <f>IF(ch_table[[#This Row],[Subject 1]]&lt;&gt;"House rose", "",SUMIF(ch_table[Day], ch_table[[#This Row],[Day]], ch_table[AAT]))</f>
        <v/>
      </c>
      <c r="M1638" s="38">
        <f>SUM(INDEX(ch_table[AAT],1):ch_table[[#This Row],[AAT]])</f>
        <v>3.7881944444444429</v>
      </c>
    </row>
    <row r="1639" spans="1:13" ht="30" x14ac:dyDescent="0.25">
      <c r="A1639" s="2">
        <v>130</v>
      </c>
      <c r="B1639" s="44">
        <v>44628</v>
      </c>
      <c r="C1639" s="3">
        <v>0.63055555555555554</v>
      </c>
      <c r="D1639" s="7" t="s">
        <v>133</v>
      </c>
      <c r="E1639" s="8" t="s">
        <v>385</v>
      </c>
      <c r="F1639" s="8" t="s">
        <v>15</v>
      </c>
      <c r="G1639" s="3" cm="1">
        <f t="array" ref="G1639">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39" s="3" t="str">
        <f>IF(ch_table[[#This Row],[Subject 1]]&lt;&gt;"House rose", "",SUMIF(ch_table[Day], ch_table[[#This Row],[Day]], ch_table[Duration]))</f>
        <v/>
      </c>
      <c r="I1639" s="40">
        <f>SUM(INDEX(ch_table[Duration],1):ch_table[[#This Row],[Duration]])</f>
        <v>43.711111111111101</v>
      </c>
      <c r="J1639" s="3" cm="1">
        <f t="array" ref="J16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39" s="3" t="str" cm="1">
        <f t="array" ref="K16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39" s="3" t="str">
        <f>IF(ch_table[[#This Row],[Subject 1]]&lt;&gt;"House rose", "",SUMIF(ch_table[Day], ch_table[[#This Row],[Day]], ch_table[AAT]))</f>
        <v/>
      </c>
      <c r="M1639" s="38">
        <f>SUM(INDEX(ch_table[AAT],1):ch_table[[#This Row],[AAT]])</f>
        <v>3.7881944444444429</v>
      </c>
    </row>
    <row r="1640" spans="1:13" ht="30" x14ac:dyDescent="0.25">
      <c r="A1640" s="2">
        <v>130</v>
      </c>
      <c r="B1640" s="44">
        <v>44628</v>
      </c>
      <c r="C1640" s="3">
        <v>0.63124999999999998</v>
      </c>
      <c r="D1640" s="7" t="s">
        <v>423</v>
      </c>
      <c r="E1640" s="8" t="s">
        <v>966</v>
      </c>
      <c r="G1640" s="3" cm="1">
        <f t="array" ref="G1640">IF(MIN(ROW(ch_table[[Day]:[AAT session total (cum.)]]))+ROWS(ch_table[[Day]:[AAT session total (cum.)]])-1=ROW(),"",IF(ch_table[[#This Row],[Subject 1]]="House rose","", IF(INDEX(ch_table[[#All],[Time]],ROW()+1)="","",(IF(INDEX(ch_table[[#All],[Time]],ROW()+1)&lt;ch_table[[#This Row],[Time]],INDEX(ch_table[[#All],[Time]],ROW()+1)+1,INDEX(ch_table[[#All],[Time]],ROW()+1))-ch_table[[#This Row],[Time]]))))</f>
        <v>6.944444444444442E-2</v>
      </c>
      <c r="H1640" s="3" t="str">
        <f>IF(ch_table[[#This Row],[Subject 1]]&lt;&gt;"House rose", "",SUMIF(ch_table[Day], ch_table[[#This Row],[Day]], ch_table[Duration]))</f>
        <v/>
      </c>
      <c r="I1640" s="40">
        <f>SUM(INDEX(ch_table[Duration],1):ch_table[[#This Row],[Duration]])</f>
        <v>43.780555555555544</v>
      </c>
      <c r="J1640" s="3" cm="1">
        <f t="array" ref="J16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0" s="3" t="str" cm="1">
        <f t="array" ref="K16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0" s="3" t="str">
        <f>IF(ch_table[[#This Row],[Subject 1]]&lt;&gt;"House rose", "",SUMIF(ch_table[Day], ch_table[[#This Row],[Day]], ch_table[AAT]))</f>
        <v/>
      </c>
      <c r="M1640" s="38">
        <f>SUM(INDEX(ch_table[AAT],1):ch_table[[#This Row],[AAT]])</f>
        <v>3.7881944444444429</v>
      </c>
    </row>
    <row r="1641" spans="1:13" ht="30" x14ac:dyDescent="0.25">
      <c r="A1641" s="2">
        <v>130</v>
      </c>
      <c r="B1641" s="44">
        <v>44628</v>
      </c>
      <c r="C1641" s="3">
        <v>0.7006944444444444</v>
      </c>
      <c r="D1641" s="7" t="s">
        <v>16</v>
      </c>
      <c r="E1641" s="8" t="s">
        <v>967</v>
      </c>
      <c r="F1641" s="8" t="s">
        <v>15</v>
      </c>
      <c r="G1641" s="3" cm="1">
        <f t="array" ref="G1641">IF(MIN(ROW(ch_table[[Day]:[AAT session total (cum.)]]))+ROWS(ch_table[[Day]:[AAT session total (cum.)]])-1=ROW(),"",IF(ch_table[[#This Row],[Subject 1]]="House rose","", IF(INDEX(ch_table[[#All],[Time]],ROW()+1)="","",(IF(INDEX(ch_table[[#All],[Time]],ROW()+1)&lt;ch_table[[#This Row],[Time]],INDEX(ch_table[[#All],[Time]],ROW()+1)+1,INDEX(ch_table[[#All],[Time]],ROW()+1))-ch_table[[#This Row],[Time]]))))</f>
        <v>2.2222222222222365E-2</v>
      </c>
      <c r="H1641" s="3" t="str">
        <f>IF(ch_table[[#This Row],[Subject 1]]&lt;&gt;"House rose", "",SUMIF(ch_table[Day], ch_table[[#This Row],[Day]], ch_table[Duration]))</f>
        <v/>
      </c>
      <c r="I1641" s="40">
        <f>SUM(INDEX(ch_table[Duration],1):ch_table[[#This Row],[Duration]])</f>
        <v>43.80277777777777</v>
      </c>
      <c r="J1641" s="3" cm="1">
        <f t="array" ref="J16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1" s="3" t="str" cm="1">
        <f t="array" ref="K16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1" s="3" t="str">
        <f>IF(ch_table[[#This Row],[Subject 1]]&lt;&gt;"House rose", "",SUMIF(ch_table[Day], ch_table[[#This Row],[Day]], ch_table[AAT]))</f>
        <v/>
      </c>
      <c r="M1641" s="38">
        <f>SUM(INDEX(ch_table[AAT],1):ch_table[[#This Row],[AAT]])</f>
        <v>3.7881944444444429</v>
      </c>
    </row>
    <row r="1642" spans="1:13" x14ac:dyDescent="0.25">
      <c r="A1642" s="2">
        <v>130</v>
      </c>
      <c r="B1642" s="44">
        <v>44628</v>
      </c>
      <c r="C1642" s="3">
        <v>0.72291666666666676</v>
      </c>
      <c r="D1642" s="7" t="s">
        <v>423</v>
      </c>
      <c r="E1642" s="8" t="s">
        <v>968</v>
      </c>
      <c r="G1642" s="3" cm="1">
        <f t="array" ref="G1642">IF(MIN(ROW(ch_table[[Day]:[AAT session total (cum.)]]))+ROWS(ch_table[[Day]:[AAT session total (cum.)]])-1=ROW(),"",IF(ch_table[[#This Row],[Subject 1]]="House rose","", IF(INDEX(ch_table[[#All],[Time]],ROW()+1)="","",(IF(INDEX(ch_table[[#All],[Time]],ROW()+1)&lt;ch_table[[#This Row],[Time]],INDEX(ch_table[[#All],[Time]],ROW()+1)+1,INDEX(ch_table[[#All],[Time]],ROW()+1))-ch_table[[#This Row],[Time]]))))</f>
        <v>2.6388888888888795E-2</v>
      </c>
      <c r="H1642" s="3" t="str">
        <f>IF(ch_table[[#This Row],[Subject 1]]&lt;&gt;"House rose", "",SUMIF(ch_table[Day], ch_table[[#This Row],[Day]], ch_table[Duration]))</f>
        <v/>
      </c>
      <c r="I1642" s="40">
        <f>SUM(INDEX(ch_table[Duration],1):ch_table[[#This Row],[Duration]])</f>
        <v>43.829166666666659</v>
      </c>
      <c r="J1642" s="3" cm="1">
        <f t="array" ref="J16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2" s="3" t="str" cm="1">
        <f t="array" ref="K16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2" s="3" t="str">
        <f>IF(ch_table[[#This Row],[Subject 1]]&lt;&gt;"House rose", "",SUMIF(ch_table[Day], ch_table[[#This Row],[Day]], ch_table[AAT]))</f>
        <v/>
      </c>
      <c r="M1642" s="38">
        <f>SUM(INDEX(ch_table[AAT],1):ch_table[[#This Row],[AAT]])</f>
        <v>3.7881944444444429</v>
      </c>
    </row>
    <row r="1643" spans="1:13" ht="30" x14ac:dyDescent="0.25">
      <c r="A1643" s="2">
        <v>130</v>
      </c>
      <c r="B1643" s="44">
        <v>44628</v>
      </c>
      <c r="C1643" s="3">
        <v>0.74930555555555556</v>
      </c>
      <c r="D1643" s="7" t="s">
        <v>133</v>
      </c>
      <c r="E1643" s="8" t="s">
        <v>385</v>
      </c>
      <c r="F1643" s="8" t="s">
        <v>15</v>
      </c>
      <c r="G1643" s="3" cm="1">
        <f t="array" ref="G164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43" s="3" t="str">
        <f>IF(ch_table[[#This Row],[Subject 1]]&lt;&gt;"House rose", "",SUMIF(ch_table[Day], ch_table[[#This Row],[Day]], ch_table[Duration]))</f>
        <v/>
      </c>
      <c r="I1643" s="40">
        <f>SUM(INDEX(ch_table[Duration],1):ch_table[[#This Row],[Duration]])</f>
        <v>43.8298611111111</v>
      </c>
      <c r="J1643" s="3" cm="1">
        <f t="array" ref="J16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3" s="3" t="str" cm="1">
        <f t="array" ref="K16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3" s="3" t="str">
        <f>IF(ch_table[[#This Row],[Subject 1]]&lt;&gt;"House rose", "",SUMIF(ch_table[Day], ch_table[[#This Row],[Day]], ch_table[AAT]))</f>
        <v/>
      </c>
      <c r="M1643" s="38">
        <f>SUM(INDEX(ch_table[AAT],1):ch_table[[#This Row],[AAT]])</f>
        <v>3.7881944444444429</v>
      </c>
    </row>
    <row r="1644" spans="1:13" x14ac:dyDescent="0.25">
      <c r="A1644" s="2">
        <v>130</v>
      </c>
      <c r="B1644" s="44">
        <v>44628</v>
      </c>
      <c r="C1644" s="3">
        <v>0.75</v>
      </c>
      <c r="D1644" s="7" t="s">
        <v>423</v>
      </c>
      <c r="E1644" s="8" t="s">
        <v>969</v>
      </c>
      <c r="G1644" s="3" cm="1">
        <f t="array" ref="G1644">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644" s="3" t="str">
        <f>IF(ch_table[[#This Row],[Subject 1]]&lt;&gt;"House rose", "",SUMIF(ch_table[Day], ch_table[[#This Row],[Day]], ch_table[Duration]))</f>
        <v/>
      </c>
      <c r="I1644" s="40">
        <f>SUM(INDEX(ch_table[Duration],1):ch_table[[#This Row],[Duration]])</f>
        <v>43.871527777777764</v>
      </c>
      <c r="J1644" s="3" cm="1">
        <f t="array" ref="J16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4" s="3" t="str" cm="1">
        <f t="array" ref="K16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4" s="3" t="str">
        <f>IF(ch_table[[#This Row],[Subject 1]]&lt;&gt;"House rose", "",SUMIF(ch_table[Day], ch_table[[#This Row],[Day]], ch_table[AAT]))</f>
        <v/>
      </c>
      <c r="M1644" s="38">
        <f>SUM(INDEX(ch_table[AAT],1):ch_table[[#This Row],[AAT]])</f>
        <v>3.7881944444444429</v>
      </c>
    </row>
    <row r="1645" spans="1:13" x14ac:dyDescent="0.25">
      <c r="A1645" s="2">
        <v>130</v>
      </c>
      <c r="B1645" s="44">
        <v>44628</v>
      </c>
      <c r="C1645" s="3">
        <v>0.79166666666666663</v>
      </c>
      <c r="D1645" s="7" t="s">
        <v>21</v>
      </c>
      <c r="E1645" s="8" t="s">
        <v>970</v>
      </c>
      <c r="G1645" s="3" cm="1">
        <f t="array" ref="G164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645" s="3" t="str">
        <f>IF(ch_table[[#This Row],[Subject 1]]&lt;&gt;"House rose", "",SUMIF(ch_table[Day], ch_table[[#This Row],[Day]], ch_table[Duration]))</f>
        <v/>
      </c>
      <c r="I1645" s="40">
        <f>SUM(INDEX(ch_table[Duration],1):ch_table[[#This Row],[Duration]])</f>
        <v>43.88541666666665</v>
      </c>
      <c r="J1645" s="3" cm="1">
        <f t="array" ref="J16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5" s="3" cm="1">
        <f t="array" ref="K16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1645" s="3" t="str">
        <f>IF(ch_table[[#This Row],[Subject 1]]&lt;&gt;"House rose", "",SUMIF(ch_table[Day], ch_table[[#This Row],[Day]], ch_table[AAT]))</f>
        <v/>
      </c>
      <c r="M1645" s="38">
        <f>SUM(INDEX(ch_table[AAT],1):ch_table[[#This Row],[AAT]])</f>
        <v>3.8020833333333317</v>
      </c>
    </row>
    <row r="1646" spans="1:13" x14ac:dyDescent="0.25">
      <c r="A1646" s="2">
        <v>130</v>
      </c>
      <c r="B1646" s="44">
        <v>44628</v>
      </c>
      <c r="C1646" s="3">
        <v>0.80555555555555547</v>
      </c>
      <c r="D1646" s="7" t="s">
        <v>23</v>
      </c>
      <c r="G1646" s="3" t="str" cm="1">
        <f t="array" ref="G1646">IF(MIN(ROW(ch_table[[Day]:[AAT session total (cum.)]]))+ROWS(ch_table[[Day]:[AAT session total (cum.)]])-1=ROW(),"",IF(ch_table[[#This Row],[Subject 1]]="House rose","", IF(INDEX(ch_table[[#All],[Time]],ROW()+1)="","",(IF(INDEX(ch_table[[#All],[Time]],ROW()+1)&lt;ch_table[[#This Row],[Time]],INDEX(ch_table[[#All],[Time]],ROW()+1)+1,INDEX(ch_table[[#All],[Time]],ROW()+1))-ch_table[[#This Row],[Time]]))))</f>
        <v/>
      </c>
      <c r="H1646" s="3">
        <f>IF(ch_table[[#This Row],[Subject 1]]&lt;&gt;"House rose", "",SUMIF(ch_table[Day], ch_table[[#This Row],[Day]], ch_table[Duration]))</f>
        <v>0.32638888888888878</v>
      </c>
      <c r="I1646" s="40">
        <f>SUM(INDEX(ch_table[Duration],1):ch_table[[#This Row],[Duration]])</f>
        <v>43.88541666666665</v>
      </c>
      <c r="J1646" s="3" cm="1">
        <f t="array" ref="J16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6" s="3" t="str" cm="1">
        <f t="array" ref="K16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6" s="3">
        <f>IF(ch_table[[#This Row],[Subject 1]]&lt;&gt;"House rose", "",SUMIF(ch_table[Day], ch_table[[#This Row],[Day]], ch_table[AAT]))</f>
        <v>1.388888888888884E-2</v>
      </c>
      <c r="M1646" s="38">
        <f>SUM(INDEX(ch_table[AAT],1):ch_table[[#This Row],[AAT]])</f>
        <v>3.8020833333333317</v>
      </c>
    </row>
    <row r="1647" spans="1:13" x14ac:dyDescent="0.25">
      <c r="A1647" s="2">
        <v>131</v>
      </c>
      <c r="B1647" s="44">
        <v>44629</v>
      </c>
      <c r="C1647" s="3">
        <v>0.47916666666666669</v>
      </c>
      <c r="D1647" s="7" t="s">
        <v>24</v>
      </c>
      <c r="G1647" s="3" cm="1">
        <f t="array" ref="G1647">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647" s="3" t="str">
        <f>IF(ch_table[[#This Row],[Subject 1]]&lt;&gt;"House rose", "",SUMIF(ch_table[Day], ch_table[[#This Row],[Day]], ch_table[Duration]))</f>
        <v/>
      </c>
      <c r="I1647" s="40">
        <f>SUM(INDEX(ch_table[Duration],1):ch_table[[#This Row],[Duration]])</f>
        <v>43.888888888888872</v>
      </c>
      <c r="J1647" s="3" cm="1">
        <f t="array" ref="J16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7" s="3" t="str" cm="1">
        <f t="array" ref="K16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7" s="3" t="str">
        <f>IF(ch_table[[#This Row],[Subject 1]]&lt;&gt;"House rose", "",SUMIF(ch_table[Day], ch_table[[#This Row],[Day]], ch_table[AAT]))</f>
        <v/>
      </c>
      <c r="M1647" s="38">
        <f>SUM(INDEX(ch_table[AAT],1):ch_table[[#This Row],[AAT]])</f>
        <v>3.8020833333333317</v>
      </c>
    </row>
    <row r="1648" spans="1:13" x14ac:dyDescent="0.25">
      <c r="A1648" s="2">
        <v>131</v>
      </c>
      <c r="B1648" s="44">
        <v>44629</v>
      </c>
      <c r="C1648" s="3">
        <v>0.4826388888888889</v>
      </c>
      <c r="D1648" s="7" t="s">
        <v>44</v>
      </c>
      <c r="E1648" s="8" t="s">
        <v>335</v>
      </c>
      <c r="G1648" s="3" cm="1">
        <f t="array" ref="G1648">IF(MIN(ROW(ch_table[[Day]:[AAT session total (cum.)]]))+ROWS(ch_table[[Day]:[AAT session total (cum.)]])-1=ROW(),"",IF(ch_table[[#This Row],[Subject 1]]="House rose","", IF(INDEX(ch_table[[#All],[Time]],ROW()+1)="","",(IF(INDEX(ch_table[[#All],[Time]],ROW()+1)&lt;ch_table[[#This Row],[Time]],INDEX(ch_table[[#All],[Time]],ROW()+1)+1,INDEX(ch_table[[#All],[Time]],ROW()+1))-ch_table[[#This Row],[Time]]))))</f>
        <v>1.7361111111111105E-2</v>
      </c>
      <c r="H1648" s="3" t="str">
        <f>IF(ch_table[[#This Row],[Subject 1]]&lt;&gt;"House rose", "",SUMIF(ch_table[Day], ch_table[[#This Row],[Day]], ch_table[Duration]))</f>
        <v/>
      </c>
      <c r="I1648" s="40">
        <f>SUM(INDEX(ch_table[Duration],1):ch_table[[#This Row],[Duration]])</f>
        <v>43.906249999999986</v>
      </c>
      <c r="J1648" s="3" cm="1">
        <f t="array" ref="J16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8" s="3" t="str" cm="1">
        <f t="array" ref="K16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8" s="3" t="str">
        <f>IF(ch_table[[#This Row],[Subject 1]]&lt;&gt;"House rose", "",SUMIF(ch_table[Day], ch_table[[#This Row],[Day]], ch_table[AAT]))</f>
        <v/>
      </c>
      <c r="M1648" s="38">
        <f>SUM(INDEX(ch_table[AAT],1):ch_table[[#This Row],[AAT]])</f>
        <v>3.8020833333333317</v>
      </c>
    </row>
    <row r="1649" spans="1:13" x14ac:dyDescent="0.25">
      <c r="A1649" s="2">
        <v>131</v>
      </c>
      <c r="B1649" s="44">
        <v>44629</v>
      </c>
      <c r="C1649" s="3">
        <v>0.5</v>
      </c>
      <c r="D1649" s="7" t="s">
        <v>44</v>
      </c>
      <c r="E1649" s="8" t="s">
        <v>448</v>
      </c>
      <c r="G1649" s="3" cm="1">
        <f t="array" ref="G1649">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649" s="3" t="str">
        <f>IF(ch_table[[#This Row],[Subject 1]]&lt;&gt;"House rose", "",SUMIF(ch_table[Day], ch_table[[#This Row],[Day]], ch_table[Duration]))</f>
        <v/>
      </c>
      <c r="I1649" s="40">
        <f>SUM(INDEX(ch_table[Duration],1):ch_table[[#This Row],[Duration]])</f>
        <v>43.933333333333316</v>
      </c>
      <c r="J1649" s="3" cm="1">
        <f t="array" ref="J16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49" s="3" t="str" cm="1">
        <f t="array" ref="K16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49" s="3" t="str">
        <f>IF(ch_table[[#This Row],[Subject 1]]&lt;&gt;"House rose", "",SUMIF(ch_table[Day], ch_table[[#This Row],[Day]], ch_table[AAT]))</f>
        <v/>
      </c>
      <c r="M1649" s="38">
        <f>SUM(INDEX(ch_table[AAT],1):ch_table[[#This Row],[AAT]])</f>
        <v>3.8020833333333317</v>
      </c>
    </row>
    <row r="1650" spans="1:13" ht="30" x14ac:dyDescent="0.25">
      <c r="A1650" s="2">
        <v>131</v>
      </c>
      <c r="B1650" s="44">
        <v>44629</v>
      </c>
      <c r="C1650" s="3">
        <v>0.52708333333333335</v>
      </c>
      <c r="D1650" s="7" t="s">
        <v>29</v>
      </c>
      <c r="E1650" s="8" t="s">
        <v>971</v>
      </c>
      <c r="G1650" s="3" cm="1">
        <f t="array" ref="G1650">IF(MIN(ROW(ch_table[[Day]:[AAT session total (cum.)]]))+ROWS(ch_table[[Day]:[AAT session total (cum.)]])-1=ROW(),"",IF(ch_table[[#This Row],[Subject 1]]="House rose","", IF(INDEX(ch_table[[#All],[Time]],ROW()+1)="","",(IF(INDEX(ch_table[[#All],[Time]],ROW()+1)&lt;ch_table[[#This Row],[Time]],INDEX(ch_table[[#All],[Time]],ROW()+1)+1,INDEX(ch_table[[#All],[Time]],ROW()+1))-ch_table[[#This Row],[Time]]))))</f>
        <v>5.0694444444444486E-2</v>
      </c>
      <c r="H1650" s="3" t="str">
        <f>IF(ch_table[[#This Row],[Subject 1]]&lt;&gt;"House rose", "",SUMIF(ch_table[Day], ch_table[[#This Row],[Day]], ch_table[Duration]))</f>
        <v/>
      </c>
      <c r="I1650" s="40">
        <f>SUM(INDEX(ch_table[Duration],1):ch_table[[#This Row],[Duration]])</f>
        <v>43.984027777777762</v>
      </c>
      <c r="J1650" s="3" cm="1">
        <f t="array" ref="J16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0" s="3" t="str" cm="1">
        <f t="array" ref="K16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0" s="3" t="str">
        <f>IF(ch_table[[#This Row],[Subject 1]]&lt;&gt;"House rose", "",SUMIF(ch_table[Day], ch_table[[#This Row],[Day]], ch_table[AAT]))</f>
        <v/>
      </c>
      <c r="M1650" s="38">
        <f>SUM(INDEX(ch_table[AAT],1):ch_table[[#This Row],[AAT]])</f>
        <v>3.8020833333333317</v>
      </c>
    </row>
    <row r="1651" spans="1:13" ht="30" x14ac:dyDescent="0.25">
      <c r="A1651" s="2">
        <v>131</v>
      </c>
      <c r="B1651" s="44">
        <v>44629</v>
      </c>
      <c r="C1651" s="3">
        <v>0.57777777777777783</v>
      </c>
      <c r="D1651" s="7" t="s">
        <v>29</v>
      </c>
      <c r="E1651" s="8" t="s">
        <v>972</v>
      </c>
      <c r="G1651" s="3" cm="1">
        <f t="array" ref="G1651">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3.4722222222222099E-2</v>
      </c>
      <c r="H1651" s="3" t="str">
        <f>IF(ch_table[[#This Row],[Subject 1]]&lt;&gt;"House rose", "",SUMIF(ch_table[Day], ch_table[[#This Row],[Day]], ch_table[Duration]))</f>
        <v/>
      </c>
      <c r="I1651" s="40">
        <f>SUM(INDEX(ch_table[Duration],1):ch_table[[#This Row],[Duration]])</f>
        <v>44.018749999999983</v>
      </c>
      <c r="J1651" s="3" cm="1">
        <f t="array" ref="J16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1" s="3" t="str" cm="1">
        <f t="array" ref="K16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1" s="3" t="str">
        <f>IF(ch_table[[#This Row],[Subject 1]]&lt;&gt;"House rose", "",SUMIF(ch_table[Day], ch_table[[#This Row],[Day]], ch_table[AAT]))</f>
        <v/>
      </c>
      <c r="M1651" s="38">
        <f>SUM(INDEX(ch_table[AAT],1):ch_table[[#This Row],[AAT]])</f>
        <v>3.8020833333333317</v>
      </c>
    </row>
    <row r="1652" spans="1:13" x14ac:dyDescent="0.25">
      <c r="A1652" s="2">
        <v>131</v>
      </c>
      <c r="B1652" s="44">
        <v>44629</v>
      </c>
      <c r="C1652" s="3">
        <v>0.61249999999999993</v>
      </c>
      <c r="D1652" s="7" t="s">
        <v>92</v>
      </c>
      <c r="E1652" s="8" t="s">
        <v>973</v>
      </c>
      <c r="G1652" s="3" cm="1">
        <f t="array" ref="G1652">IF(MIN(ROW(ch_table[[Day]:[AAT session total (cum.)]]))+ROWS(ch_table[[Day]:[AAT session total (cum.)]])-1=ROW(),"",IF(ch_table[[#This Row],[Subject 1]]="House rose","", IF(INDEX(ch_table[[#All],[Time]],ROW()+1)="","",(IF(INDEX(ch_table[[#All],[Time]],ROW()+1)&lt;ch_table[[#This Row],[Time]],INDEX(ch_table[[#All],[Time]],ROW()+1)+1,INDEX(ch_table[[#All],[Time]],ROW()+1))-ch_table[[#This Row],[Time]]))))</f>
        <v>7.6388888888889728E-3</v>
      </c>
      <c r="H1652" s="3" t="str">
        <f>IF(ch_table[[#This Row],[Subject 1]]&lt;&gt;"House rose", "",SUMIF(ch_table[Day], ch_table[[#This Row],[Day]], ch_table[Duration]))</f>
        <v/>
      </c>
      <c r="I1652" s="40">
        <f>SUM(INDEX(ch_table[Duration],1):ch_table[[#This Row],[Duration]])</f>
        <v>44.026388888888874</v>
      </c>
      <c r="J1652" s="3" cm="1">
        <f t="array" ref="J16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2" s="3" t="str" cm="1">
        <f t="array" ref="K16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2" s="3" t="str">
        <f>IF(ch_table[[#This Row],[Subject 1]]&lt;&gt;"House rose", "",SUMIF(ch_table[Day], ch_table[[#This Row],[Day]], ch_table[AAT]))</f>
        <v/>
      </c>
      <c r="M1652" s="38">
        <f>SUM(INDEX(ch_table[AAT],1):ch_table[[#This Row],[AAT]])</f>
        <v>3.8020833333333317</v>
      </c>
    </row>
    <row r="1653" spans="1:13" x14ac:dyDescent="0.25">
      <c r="A1653" s="2">
        <v>131</v>
      </c>
      <c r="B1653" s="44">
        <v>44629</v>
      </c>
      <c r="C1653" s="3">
        <v>0.62013888888888891</v>
      </c>
      <c r="D1653" s="7" t="s">
        <v>230</v>
      </c>
      <c r="E1653" s="8" t="s">
        <v>974</v>
      </c>
      <c r="G1653" s="3" cm="1">
        <f t="array" ref="G1653">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653" s="3" t="str">
        <f>IF(ch_table[[#This Row],[Subject 1]]&lt;&gt;"House rose", "",SUMIF(ch_table[Day], ch_table[[#This Row],[Day]], ch_table[Duration]))</f>
        <v/>
      </c>
      <c r="I1653" s="40">
        <f>SUM(INDEX(ch_table[Duration],1):ch_table[[#This Row],[Duration]])</f>
        <v>44.032638888888876</v>
      </c>
      <c r="J1653" s="3" cm="1">
        <f t="array" ref="J16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3" s="3" t="str" cm="1">
        <f t="array" ref="K16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3" s="3" t="str">
        <f>IF(ch_table[[#This Row],[Subject 1]]&lt;&gt;"House rose", "",SUMIF(ch_table[Day], ch_table[[#This Row],[Day]], ch_table[AAT]))</f>
        <v/>
      </c>
      <c r="M1653" s="38">
        <f>SUM(INDEX(ch_table[AAT],1):ch_table[[#This Row],[AAT]])</f>
        <v>3.8020833333333317</v>
      </c>
    </row>
    <row r="1654" spans="1:13" x14ac:dyDescent="0.25">
      <c r="A1654" s="2">
        <v>131</v>
      </c>
      <c r="B1654" s="44">
        <v>44629</v>
      </c>
      <c r="C1654" s="3">
        <v>0.62638888888888888</v>
      </c>
      <c r="D1654" s="7" t="s">
        <v>232</v>
      </c>
      <c r="E1654" s="8" t="s">
        <v>975</v>
      </c>
      <c r="G1654" s="3" cm="1">
        <f t="array" ref="G1654">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1654" s="3" t="str">
        <f>IF(ch_table[[#This Row],[Subject 1]]&lt;&gt;"House rose", "",SUMIF(ch_table[Day], ch_table[[#This Row],[Day]], ch_table[Duration]))</f>
        <v/>
      </c>
      <c r="I1654" s="40">
        <f>SUM(INDEX(ch_table[Duration],1):ch_table[[#This Row],[Duration]])</f>
        <v>44.101388888888877</v>
      </c>
      <c r="J1654" s="3" cm="1">
        <f t="array" ref="J16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4" s="3" t="str" cm="1">
        <f t="array" ref="K16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4" s="3" t="str">
        <f>IF(ch_table[[#This Row],[Subject 1]]&lt;&gt;"House rose", "",SUMIF(ch_table[Day], ch_table[[#This Row],[Day]], ch_table[AAT]))</f>
        <v/>
      </c>
      <c r="M1654" s="38">
        <f>SUM(INDEX(ch_table[AAT],1):ch_table[[#This Row],[AAT]])</f>
        <v>3.8020833333333317</v>
      </c>
    </row>
    <row r="1655" spans="1:13" x14ac:dyDescent="0.25">
      <c r="A1655" s="2">
        <v>131</v>
      </c>
      <c r="B1655" s="44">
        <v>44629</v>
      </c>
      <c r="C1655" s="3">
        <v>0.69513888888888886</v>
      </c>
      <c r="D1655" s="7" t="s">
        <v>232</v>
      </c>
      <c r="E1655" s="8" t="s">
        <v>976</v>
      </c>
      <c r="G1655" s="3" cm="1">
        <f t="array" ref="G1655">IF(MIN(ROW(ch_table[[Day]:[AAT session total (cum.)]]))+ROWS(ch_table[[Day]:[AAT session total (cum.)]])-1=ROW(),"",IF(ch_table[[#This Row],[Subject 1]]="House rose","", IF(INDEX(ch_table[[#All],[Time]],ROW()+1)="","",(IF(INDEX(ch_table[[#All],[Time]],ROW()+1)&lt;ch_table[[#This Row],[Time]],INDEX(ch_table[[#All],[Time]],ROW()+1)+1,INDEX(ch_table[[#All],[Time]],ROW()+1))-ch_table[[#This Row],[Time]]))))</f>
        <v>9.9999999999999978E-2</v>
      </c>
      <c r="H1655" s="3" t="str">
        <f>IF(ch_table[[#This Row],[Subject 1]]&lt;&gt;"House rose", "",SUMIF(ch_table[Day], ch_table[[#This Row],[Day]], ch_table[Duration]))</f>
        <v/>
      </c>
      <c r="I1655" s="40">
        <f>SUM(INDEX(ch_table[Duration],1):ch_table[[#This Row],[Duration]])</f>
        <v>44.201388888888879</v>
      </c>
      <c r="J1655" s="3" cm="1">
        <f t="array" ref="J16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5" s="3" cm="1">
        <f t="array" ref="K16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3.4722222222222099E-3</v>
      </c>
      <c r="L1655" s="3" t="str">
        <f>IF(ch_table[[#This Row],[Subject 1]]&lt;&gt;"House rose", "",SUMIF(ch_table[Day], ch_table[[#This Row],[Day]], ch_table[AAT]))</f>
        <v/>
      </c>
      <c r="M1655" s="38">
        <f>SUM(INDEX(ch_table[AAT],1):ch_table[[#This Row],[AAT]])</f>
        <v>3.805555555555554</v>
      </c>
    </row>
    <row r="1656" spans="1:13" ht="30" x14ac:dyDescent="0.25">
      <c r="A1656" s="2">
        <v>131</v>
      </c>
      <c r="B1656" s="44">
        <v>44629</v>
      </c>
      <c r="C1656" s="3">
        <v>0.79513888888888884</v>
      </c>
      <c r="D1656" s="7" t="s">
        <v>21</v>
      </c>
      <c r="E1656" s="8" t="s">
        <v>977</v>
      </c>
      <c r="G1656" s="3" cm="1">
        <f t="array" ref="G1656">IF(MIN(ROW(ch_table[[Day]:[AAT session total (cum.)]]))+ROWS(ch_table[[Day]:[AAT session total (cum.)]])-1=ROW(),"",IF(ch_table[[#This Row],[Subject 1]]="House rose","", IF(INDEX(ch_table[[#All],[Time]],ROW()+1)="","",(IF(INDEX(ch_table[[#All],[Time]],ROW()+1)&lt;ch_table[[#This Row],[Time]],INDEX(ch_table[[#All],[Time]],ROW()+1)+1,INDEX(ch_table[[#All],[Time]],ROW()+1))-ch_table[[#This Row],[Time]]))))</f>
        <v>1.8750000000000155E-2</v>
      </c>
      <c r="H1656" s="3" t="str">
        <f>IF(ch_table[[#This Row],[Subject 1]]&lt;&gt;"House rose", "",SUMIF(ch_table[Day], ch_table[[#This Row],[Day]], ch_table[Duration]))</f>
        <v/>
      </c>
      <c r="I1656" s="40">
        <f>SUM(INDEX(ch_table[Duration],1):ch_table[[#This Row],[Duration]])</f>
        <v>44.220138888888876</v>
      </c>
      <c r="J1656" s="3" cm="1">
        <f t="array" ref="J16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6" s="3" cm="1">
        <f t="array" ref="K16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1.8750000000000155E-2</v>
      </c>
      <c r="L1656" s="3" t="str">
        <f>IF(ch_table[[#This Row],[Subject 1]]&lt;&gt;"House rose", "",SUMIF(ch_table[Day], ch_table[[#This Row],[Day]], ch_table[AAT]))</f>
        <v/>
      </c>
      <c r="M1656" s="38">
        <f>SUM(INDEX(ch_table[AAT],1):ch_table[[#This Row],[AAT]])</f>
        <v>3.8243055555555543</v>
      </c>
    </row>
    <row r="1657" spans="1:13" x14ac:dyDescent="0.25">
      <c r="A1657" s="2">
        <v>131</v>
      </c>
      <c r="B1657" s="44">
        <v>44629</v>
      </c>
      <c r="C1657" s="3">
        <v>0.81388888888888899</v>
      </c>
      <c r="D1657" s="7" t="s">
        <v>23</v>
      </c>
      <c r="G1657" s="3" t="str" cm="1">
        <f t="array" ref="G1657">IF(MIN(ROW(ch_table[[Day]:[AAT session total (cum.)]]))+ROWS(ch_table[[Day]:[AAT session total (cum.)]])-1=ROW(),"",IF(ch_table[[#This Row],[Subject 1]]="House rose","", IF(INDEX(ch_table[[#All],[Time]],ROW()+1)="","",(IF(INDEX(ch_table[[#All],[Time]],ROW()+1)&lt;ch_table[[#This Row],[Time]],INDEX(ch_table[[#All],[Time]],ROW()+1)+1,INDEX(ch_table[[#All],[Time]],ROW()+1))-ch_table[[#This Row],[Time]]))))</f>
        <v/>
      </c>
      <c r="H1657" s="3">
        <f>IF(ch_table[[#This Row],[Subject 1]]&lt;&gt;"House rose", "",SUMIF(ch_table[Day], ch_table[[#This Row],[Day]], ch_table[Duration]))</f>
        <v>0.33472222222222231</v>
      </c>
      <c r="I1657" s="40">
        <f>SUM(INDEX(ch_table[Duration],1):ch_table[[#This Row],[Duration]])</f>
        <v>44.220138888888876</v>
      </c>
      <c r="J1657" s="3" cm="1">
        <f t="array" ref="J16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57" s="3" t="str" cm="1">
        <f t="array" ref="K16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7" s="3">
        <f>IF(ch_table[[#This Row],[Subject 1]]&lt;&gt;"House rose", "",SUMIF(ch_table[Day], ch_table[[#This Row],[Day]], ch_table[AAT]))</f>
        <v>2.2222222222222365E-2</v>
      </c>
      <c r="M1657" s="38">
        <f>SUM(INDEX(ch_table[AAT],1):ch_table[[#This Row],[AAT]])</f>
        <v>3.8243055555555543</v>
      </c>
    </row>
    <row r="1658" spans="1:13" x14ac:dyDescent="0.25">
      <c r="A1658" s="2">
        <v>132</v>
      </c>
      <c r="B1658" s="44">
        <v>44630</v>
      </c>
      <c r="C1658" s="3">
        <v>0.39583333333333331</v>
      </c>
      <c r="D1658" s="7" t="s">
        <v>24</v>
      </c>
      <c r="G1658" s="3" cm="1">
        <f t="array" ref="G165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58" s="3" t="str">
        <f>IF(ch_table[[#This Row],[Subject 1]]&lt;&gt;"House rose", "",SUMIF(ch_table[Day], ch_table[[#This Row],[Day]], ch_table[Duration]))</f>
        <v/>
      </c>
      <c r="I1658" s="40">
        <f>SUM(INDEX(ch_table[Duration],1):ch_table[[#This Row],[Duration]])</f>
        <v>44.222916666666656</v>
      </c>
      <c r="J1658" s="3" cm="1">
        <f t="array" ref="J16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58" s="3" t="str" cm="1">
        <f t="array" ref="K16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8" s="3" t="str">
        <f>IF(ch_table[[#This Row],[Subject 1]]&lt;&gt;"House rose", "",SUMIF(ch_table[Day], ch_table[[#This Row],[Day]], ch_table[AAT]))</f>
        <v/>
      </c>
      <c r="M1658" s="38">
        <f>SUM(INDEX(ch_table[AAT],1):ch_table[[#This Row],[AAT]])</f>
        <v>3.8243055555555543</v>
      </c>
    </row>
    <row r="1659" spans="1:13" x14ac:dyDescent="0.25">
      <c r="A1659" s="2">
        <v>132</v>
      </c>
      <c r="B1659" s="44">
        <v>44630</v>
      </c>
      <c r="C1659" s="3">
        <v>0.39861111111111108</v>
      </c>
      <c r="D1659" s="7" t="s">
        <v>44</v>
      </c>
      <c r="E1659" s="8" t="s">
        <v>350</v>
      </c>
      <c r="G1659" s="3" cm="1">
        <f t="array" ref="G1659">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659" s="3" t="str">
        <f>IF(ch_table[[#This Row],[Subject 1]]&lt;&gt;"House rose", "",SUMIF(ch_table[Day], ch_table[[#This Row],[Day]], ch_table[Duration]))</f>
        <v/>
      </c>
      <c r="I1659" s="40">
        <f>SUM(INDEX(ch_table[Duration],1):ch_table[[#This Row],[Duration]])</f>
        <v>44.242361111111101</v>
      </c>
      <c r="J1659" s="3" cm="1">
        <f t="array" ref="J16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59" s="3" t="str" cm="1">
        <f t="array" ref="K16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59" s="3" t="str">
        <f>IF(ch_table[[#This Row],[Subject 1]]&lt;&gt;"House rose", "",SUMIF(ch_table[Day], ch_table[[#This Row],[Day]], ch_table[AAT]))</f>
        <v/>
      </c>
      <c r="M1659" s="38">
        <f>SUM(INDEX(ch_table[AAT],1):ch_table[[#This Row],[AAT]])</f>
        <v>3.8243055555555543</v>
      </c>
    </row>
    <row r="1660" spans="1:13" x14ac:dyDescent="0.25">
      <c r="A1660" s="2">
        <v>132</v>
      </c>
      <c r="B1660" s="44">
        <v>44630</v>
      </c>
      <c r="C1660" s="3">
        <v>0.41805555555555557</v>
      </c>
      <c r="D1660" s="7" t="s">
        <v>53</v>
      </c>
      <c r="E1660" s="8" t="s">
        <v>350</v>
      </c>
      <c r="G1660" s="3" cm="1">
        <f t="array" ref="G1660">IF(MIN(ROW(ch_table[[Day]:[AAT session total (cum.)]]))+ROWS(ch_table[[Day]:[AAT session total (cum.)]])-1=ROW(),"",IF(ch_table[[#This Row],[Subject 1]]="House rose","", IF(INDEX(ch_table[[#All],[Time]],ROW()+1)="","",(IF(INDEX(ch_table[[#All],[Time]],ROW()+1)&lt;ch_table[[#This Row],[Time]],INDEX(ch_table[[#All],[Time]],ROW()+1)+1,INDEX(ch_table[[#All],[Time]],ROW()+1))-ch_table[[#This Row],[Time]]))))</f>
        <v>6.2499999999999778E-3</v>
      </c>
      <c r="H1660" s="3" t="str">
        <f>IF(ch_table[[#This Row],[Subject 1]]&lt;&gt;"House rose", "",SUMIF(ch_table[Day], ch_table[[#This Row],[Day]], ch_table[Duration]))</f>
        <v/>
      </c>
      <c r="I1660" s="40">
        <f>SUM(INDEX(ch_table[Duration],1):ch_table[[#This Row],[Duration]])</f>
        <v>44.248611111111103</v>
      </c>
      <c r="J1660" s="3" cm="1">
        <f t="array" ref="J16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0" s="3" t="str" cm="1">
        <f t="array" ref="K16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0" s="3" t="str">
        <f>IF(ch_table[[#This Row],[Subject 1]]&lt;&gt;"House rose", "",SUMIF(ch_table[Day], ch_table[[#This Row],[Day]], ch_table[AAT]))</f>
        <v/>
      </c>
      <c r="M1660" s="38">
        <f>SUM(INDEX(ch_table[AAT],1):ch_table[[#This Row],[AAT]])</f>
        <v>3.8243055555555543</v>
      </c>
    </row>
    <row r="1661" spans="1:13" ht="60" x14ac:dyDescent="0.25">
      <c r="A1661" s="2">
        <v>132</v>
      </c>
      <c r="B1661" s="44">
        <v>44630</v>
      </c>
      <c r="C1661" s="3">
        <v>0.42430555555555555</v>
      </c>
      <c r="D1661" s="7" t="s">
        <v>44</v>
      </c>
      <c r="E1661" s="8" t="s">
        <v>978</v>
      </c>
      <c r="G1661" s="3" cm="1">
        <f t="array" ref="G1661">IF(MIN(ROW(ch_table[[Day]:[AAT session total (cum.)]]))+ROWS(ch_table[[Day]:[AAT session total (cum.)]])-1=ROW(),"",IF(ch_table[[#This Row],[Subject 1]]="House rose","", IF(INDEX(ch_table[[#All],[Time]],ROW()+1)="","",(IF(INDEX(ch_table[[#All],[Time]],ROW()+1)&lt;ch_table[[#This Row],[Time]],INDEX(ch_table[[#All],[Time]],ROW()+1)+1,INDEX(ch_table[[#All],[Time]],ROW()+1))-ch_table[[#This Row],[Time]]))))</f>
        <v>1.3194444444444453E-2</v>
      </c>
      <c r="H1661" s="3" t="str">
        <f>IF(ch_table[[#This Row],[Subject 1]]&lt;&gt;"House rose", "",SUMIF(ch_table[Day], ch_table[[#This Row],[Day]], ch_table[Duration]))</f>
        <v/>
      </c>
      <c r="I1661" s="40">
        <f>SUM(INDEX(ch_table[Duration],1):ch_table[[#This Row],[Duration]])</f>
        <v>44.261805555555547</v>
      </c>
      <c r="J1661" s="3" cm="1">
        <f t="array" ref="J16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1" s="3" t="str" cm="1">
        <f t="array" ref="K16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1" s="3" t="str">
        <f>IF(ch_table[[#This Row],[Subject 1]]&lt;&gt;"House rose", "",SUMIF(ch_table[Day], ch_table[[#This Row],[Day]], ch_table[AAT]))</f>
        <v/>
      </c>
      <c r="M1661" s="38">
        <f>SUM(INDEX(ch_table[AAT],1):ch_table[[#This Row],[AAT]])</f>
        <v>3.8243055555555543</v>
      </c>
    </row>
    <row r="1662" spans="1:13" ht="45" x14ac:dyDescent="0.25">
      <c r="A1662" s="2">
        <v>132</v>
      </c>
      <c r="B1662" s="44">
        <v>44630</v>
      </c>
      <c r="C1662" s="3">
        <v>0.4375</v>
      </c>
      <c r="D1662" s="7" t="s">
        <v>27</v>
      </c>
      <c r="E1662" s="8" t="s">
        <v>979</v>
      </c>
      <c r="G1662" s="3" cm="1">
        <f t="array" ref="G1662">IF(MIN(ROW(ch_table[[Day]:[AAT session total (cum.)]]))+ROWS(ch_table[[Day]:[AAT session total (cum.)]])-1=ROW(),"",IF(ch_table[[#This Row],[Subject 1]]="House rose","", IF(INDEX(ch_table[[#All],[Time]],ROW()+1)="","",(IF(INDEX(ch_table[[#All],[Time]],ROW()+1)&lt;ch_table[[#This Row],[Time]],INDEX(ch_table[[#All],[Time]],ROW()+1)+1,INDEX(ch_table[[#All],[Time]],ROW()+1))-ch_table[[#This Row],[Time]]))))</f>
        <v>4.2361111111111127E-2</v>
      </c>
      <c r="H1662" s="3" t="str">
        <f>IF(ch_table[[#This Row],[Subject 1]]&lt;&gt;"House rose", "",SUMIF(ch_table[Day], ch_table[[#This Row],[Day]], ch_table[Duration]))</f>
        <v/>
      </c>
      <c r="I1662" s="40">
        <f>SUM(INDEX(ch_table[Duration],1):ch_table[[#This Row],[Duration]])</f>
        <v>44.30416666666666</v>
      </c>
      <c r="J1662" s="3" cm="1">
        <f t="array" ref="J16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2" s="3" t="str" cm="1">
        <f t="array" ref="K16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2" s="3" t="str">
        <f>IF(ch_table[[#This Row],[Subject 1]]&lt;&gt;"House rose", "",SUMIF(ch_table[Day], ch_table[[#This Row],[Day]], ch_table[AAT]))</f>
        <v/>
      </c>
      <c r="M1662" s="38">
        <f>SUM(INDEX(ch_table[AAT],1):ch_table[[#This Row],[AAT]])</f>
        <v>3.8243055555555543</v>
      </c>
    </row>
    <row r="1663" spans="1:13" x14ac:dyDescent="0.25">
      <c r="A1663" s="2">
        <v>132</v>
      </c>
      <c r="B1663" s="44">
        <v>44630</v>
      </c>
      <c r="C1663" s="3">
        <v>0.47986111111111113</v>
      </c>
      <c r="D1663" s="7" t="s">
        <v>35</v>
      </c>
      <c r="E1663" s="8" t="s">
        <v>380</v>
      </c>
      <c r="G1663" s="3" cm="1">
        <f t="array" ref="G1663">IF(MIN(ROW(ch_table[[Day]:[AAT session total (cum.)]]))+ROWS(ch_table[[Day]:[AAT session total (cum.)]])-1=ROW(),"",IF(ch_table[[#This Row],[Subject 1]]="House rose","", IF(INDEX(ch_table[[#All],[Time]],ROW()+1)="","",(IF(INDEX(ch_table[[#All],[Time]],ROW()+1)&lt;ch_table[[#This Row],[Time]],INDEX(ch_table[[#All],[Time]],ROW()+1)+1,INDEX(ch_table[[#All],[Time]],ROW()+1))-ch_table[[#This Row],[Time]]))))</f>
        <v>4.3055555555555569E-2</v>
      </c>
      <c r="H1663" s="3" t="str">
        <f>IF(ch_table[[#This Row],[Subject 1]]&lt;&gt;"House rose", "",SUMIF(ch_table[Day], ch_table[[#This Row],[Day]], ch_table[Duration]))</f>
        <v/>
      </c>
      <c r="I1663" s="40">
        <f>SUM(INDEX(ch_table[Duration],1):ch_table[[#This Row],[Duration]])</f>
        <v>44.347222222222214</v>
      </c>
      <c r="J1663" s="3" cm="1">
        <f t="array" ref="J16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3" s="3" t="str" cm="1">
        <f t="array" ref="K16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3" s="3" t="str">
        <f>IF(ch_table[[#This Row],[Subject 1]]&lt;&gt;"House rose", "",SUMIF(ch_table[Day], ch_table[[#This Row],[Day]], ch_table[AAT]))</f>
        <v/>
      </c>
      <c r="M1663" s="38">
        <f>SUM(INDEX(ch_table[AAT],1):ch_table[[#This Row],[AAT]])</f>
        <v>3.8243055555555543</v>
      </c>
    </row>
    <row r="1664" spans="1:13" ht="30" x14ac:dyDescent="0.25">
      <c r="A1664" s="2">
        <v>132</v>
      </c>
      <c r="B1664" s="44">
        <v>44630</v>
      </c>
      <c r="C1664" s="3">
        <v>0.5229166666666667</v>
      </c>
      <c r="D1664" s="7" t="s">
        <v>29</v>
      </c>
      <c r="E1664" s="8" t="s">
        <v>980</v>
      </c>
      <c r="G1664" s="3" cm="1">
        <f t="array" ref="G1664">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664" s="3" t="str">
        <f>IF(ch_table[[#This Row],[Subject 1]]&lt;&gt;"House rose", "",SUMIF(ch_table[Day], ch_table[[#This Row],[Day]], ch_table[Duration]))</f>
        <v/>
      </c>
      <c r="I1664" s="40">
        <f>SUM(INDEX(ch_table[Duration],1):ch_table[[#This Row],[Duration]])</f>
        <v>44.372222222222213</v>
      </c>
      <c r="J1664" s="3" cm="1">
        <f t="array" ref="J16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4" s="3" t="str" cm="1">
        <f t="array" ref="K16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4" s="3" t="str">
        <f>IF(ch_table[[#This Row],[Subject 1]]&lt;&gt;"House rose", "",SUMIF(ch_table[Day], ch_table[[#This Row],[Day]], ch_table[AAT]))</f>
        <v/>
      </c>
      <c r="M1664" s="38">
        <f>SUM(INDEX(ch_table[AAT],1):ch_table[[#This Row],[AAT]])</f>
        <v>3.8243055555555543</v>
      </c>
    </row>
    <row r="1665" spans="1:13" ht="75" x14ac:dyDescent="0.25">
      <c r="A1665" s="2">
        <v>132</v>
      </c>
      <c r="B1665" s="44">
        <v>44630</v>
      </c>
      <c r="C1665" s="3">
        <v>0.54791666666666672</v>
      </c>
      <c r="D1665" s="7" t="s">
        <v>359</v>
      </c>
      <c r="E1665" s="8" t="s">
        <v>981</v>
      </c>
      <c r="G1665" s="3" cm="1">
        <f t="array" ref="G1665">IF(MIN(ROW(ch_table[[Day]:[AAT session total (cum.)]]))+ROWS(ch_table[[Day]:[AAT session total (cum.)]])-1=ROW(),"",IF(ch_table[[#This Row],[Subject 1]]="House rose","", IF(INDEX(ch_table[[#All],[Time]],ROW()+1)="","",(IF(INDEX(ch_table[[#All],[Time]],ROW()+1)&lt;ch_table[[#This Row],[Time]],INDEX(ch_table[[#All],[Time]],ROW()+1)+1,INDEX(ch_table[[#All],[Time]],ROW()+1))-ch_table[[#This Row],[Time]]))))</f>
        <v>9.7222222222221877E-3</v>
      </c>
      <c r="H1665" s="3" t="str">
        <f>IF(ch_table[[#This Row],[Subject 1]]&lt;&gt;"House rose", "",SUMIF(ch_table[Day], ch_table[[#This Row],[Day]], ch_table[Duration]))</f>
        <v/>
      </c>
      <c r="I1665" s="40">
        <f>SUM(INDEX(ch_table[Duration],1):ch_table[[#This Row],[Duration]])</f>
        <v>44.381944444444436</v>
      </c>
      <c r="J1665" s="3" cm="1">
        <f t="array" ref="J16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5" s="3" t="str" cm="1">
        <f t="array" ref="K16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5" s="3" t="str">
        <f>IF(ch_table[[#This Row],[Subject 1]]&lt;&gt;"House rose", "",SUMIF(ch_table[Day], ch_table[[#This Row],[Day]], ch_table[AAT]))</f>
        <v/>
      </c>
      <c r="M1665" s="38">
        <f>SUM(INDEX(ch_table[AAT],1):ch_table[[#This Row],[AAT]])</f>
        <v>3.8243055555555543</v>
      </c>
    </row>
    <row r="1666" spans="1:13" x14ac:dyDescent="0.25">
      <c r="A1666" s="2">
        <v>132</v>
      </c>
      <c r="B1666" s="44">
        <v>44630</v>
      </c>
      <c r="C1666" s="3">
        <v>0.55763888888888891</v>
      </c>
      <c r="D1666" s="7" t="s">
        <v>795</v>
      </c>
      <c r="E1666" s="8" t="s">
        <v>982</v>
      </c>
      <c r="F1666" s="8" t="s">
        <v>189</v>
      </c>
      <c r="G1666" s="3" cm="1">
        <f t="array" ref="G1666">IF(MIN(ROW(ch_table[[Day]:[AAT session total (cum.)]]))+ROWS(ch_table[[Day]:[AAT session total (cum.)]])-1=ROW(),"",IF(ch_table[[#This Row],[Subject 1]]="House rose","", IF(INDEX(ch_table[[#All],[Time]],ROW()+1)="","",(IF(INDEX(ch_table[[#All],[Time]],ROW()+1)&lt;ch_table[[#This Row],[Time]],INDEX(ch_table[[#All],[Time]],ROW()+1)+1,INDEX(ch_table[[#All],[Time]],ROW()+1))-ch_table[[#This Row],[Time]]))))</f>
        <v>0.15208333333333335</v>
      </c>
      <c r="H1666" s="3" t="str">
        <f>IF(ch_table[[#This Row],[Subject 1]]&lt;&gt;"House rose", "",SUMIF(ch_table[Day], ch_table[[#This Row],[Day]], ch_table[Duration]))</f>
        <v/>
      </c>
      <c r="I1666" s="40">
        <f>SUM(INDEX(ch_table[Duration],1):ch_table[[#This Row],[Duration]])</f>
        <v>44.534027777777766</v>
      </c>
      <c r="J1666" s="3" cm="1">
        <f t="array" ref="J16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6" s="3" cm="1">
        <f t="array" ref="K16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1.388888888888884E-3</v>
      </c>
      <c r="L1666" s="3" t="str">
        <f>IF(ch_table[[#This Row],[Subject 1]]&lt;&gt;"House rose", "",SUMIF(ch_table[Day], ch_table[[#This Row],[Day]], ch_table[AAT]))</f>
        <v/>
      </c>
      <c r="M1666" s="38">
        <f>SUM(INDEX(ch_table[AAT],1):ch_table[[#This Row],[AAT]])</f>
        <v>3.8256944444444434</v>
      </c>
    </row>
    <row r="1667" spans="1:13" x14ac:dyDescent="0.25">
      <c r="A1667" s="2">
        <v>132</v>
      </c>
      <c r="B1667" s="44">
        <v>44630</v>
      </c>
      <c r="C1667" s="3">
        <v>0.70972222222222225</v>
      </c>
      <c r="D1667" s="7" t="s">
        <v>61</v>
      </c>
      <c r="E1667" s="8" t="s">
        <v>983</v>
      </c>
      <c r="G1667" s="3" cm="1">
        <f t="array" ref="G1667">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67" s="3" t="str">
        <f>IF(ch_table[[#This Row],[Subject 1]]&lt;&gt;"House rose", "",SUMIF(ch_table[Day], ch_table[[#This Row],[Day]], ch_table[Duration]))</f>
        <v/>
      </c>
      <c r="I1667" s="40">
        <f>SUM(INDEX(ch_table[Duration],1):ch_table[[#This Row],[Duration]])</f>
        <v>44.534722222222207</v>
      </c>
      <c r="J1667" s="3" cm="1">
        <f t="array" ref="J16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7" s="3" cm="1">
        <f t="array" ref="K16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667" s="3" t="str">
        <f>IF(ch_table[[#This Row],[Subject 1]]&lt;&gt;"House rose", "",SUMIF(ch_table[Day], ch_table[[#This Row],[Day]], ch_table[AAT]))</f>
        <v/>
      </c>
      <c r="M1667" s="38">
        <f>SUM(INDEX(ch_table[AAT],1):ch_table[[#This Row],[AAT]])</f>
        <v>3.826388888888888</v>
      </c>
    </row>
    <row r="1668" spans="1:13" x14ac:dyDescent="0.25">
      <c r="A1668" s="2">
        <v>132</v>
      </c>
      <c r="B1668" s="44">
        <v>44630</v>
      </c>
      <c r="C1668" s="3">
        <v>0.7104166666666667</v>
      </c>
      <c r="D1668" s="7" t="s">
        <v>21</v>
      </c>
      <c r="E1668" s="8" t="s">
        <v>984</v>
      </c>
      <c r="G1668" s="3" cm="1">
        <f t="array" ref="G1668">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668" s="3" t="str">
        <f>IF(ch_table[[#This Row],[Subject 1]]&lt;&gt;"House rose", "",SUMIF(ch_table[Day], ch_table[[#This Row],[Day]], ch_table[Duration]))</f>
        <v/>
      </c>
      <c r="I1668" s="40">
        <f>SUM(INDEX(ch_table[Duration],1):ch_table[[#This Row],[Duration]])</f>
        <v>44.552777777777763</v>
      </c>
      <c r="J1668" s="3" cm="1">
        <f t="array" ref="J16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8" s="3" cm="1">
        <f t="array" ref="K16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1.8055555555555602E-2</v>
      </c>
      <c r="L1668" s="3" t="str">
        <f>IF(ch_table[[#This Row],[Subject 1]]&lt;&gt;"House rose", "",SUMIF(ch_table[Day], ch_table[[#This Row],[Day]], ch_table[AAT]))</f>
        <v/>
      </c>
      <c r="M1668" s="38">
        <f>SUM(INDEX(ch_table[AAT],1):ch_table[[#This Row],[AAT]])</f>
        <v>3.8444444444444437</v>
      </c>
    </row>
    <row r="1669" spans="1:13" x14ac:dyDescent="0.25">
      <c r="A1669" s="2">
        <v>132</v>
      </c>
      <c r="B1669" s="44">
        <v>44630</v>
      </c>
      <c r="C1669" s="3">
        <v>0.7284722222222223</v>
      </c>
      <c r="D1669" s="7" t="s">
        <v>23</v>
      </c>
      <c r="G1669" s="3" t="str" cm="1">
        <f t="array" ref="G1669">IF(MIN(ROW(ch_table[[Day]:[AAT session total (cum.)]]))+ROWS(ch_table[[Day]:[AAT session total (cum.)]])-1=ROW(),"",IF(ch_table[[#This Row],[Subject 1]]="House rose","", IF(INDEX(ch_table[[#All],[Time]],ROW()+1)="","",(IF(INDEX(ch_table[[#All],[Time]],ROW()+1)&lt;ch_table[[#This Row],[Time]],INDEX(ch_table[[#All],[Time]],ROW()+1)+1,INDEX(ch_table[[#All],[Time]],ROW()+1))-ch_table[[#This Row],[Time]]))))</f>
        <v/>
      </c>
      <c r="H1669" s="3">
        <f>IF(ch_table[[#This Row],[Subject 1]]&lt;&gt;"House rose", "",SUMIF(ch_table[Day], ch_table[[#This Row],[Day]], ch_table[Duration]))</f>
        <v>0.33263888888888898</v>
      </c>
      <c r="I1669" s="40">
        <f>SUM(INDEX(ch_table[Duration],1):ch_table[[#This Row],[Duration]])</f>
        <v>44.552777777777763</v>
      </c>
      <c r="J1669" s="3" cm="1">
        <f t="array" ref="J16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669" s="3" t="str" cm="1">
        <f t="array" ref="K16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69" s="3">
        <f>IF(ch_table[[#This Row],[Subject 1]]&lt;&gt;"House rose", "",SUMIF(ch_table[Day], ch_table[[#This Row],[Day]], ch_table[AAT]))</f>
        <v>2.0138888888888928E-2</v>
      </c>
      <c r="M1669" s="38">
        <f>SUM(INDEX(ch_table[AAT],1):ch_table[[#This Row],[AAT]])</f>
        <v>3.8444444444444437</v>
      </c>
    </row>
    <row r="1670" spans="1:13" x14ac:dyDescent="0.25">
      <c r="A1670" s="2">
        <v>133</v>
      </c>
      <c r="B1670" s="44">
        <v>44634</v>
      </c>
      <c r="C1670" s="3">
        <v>0.60416666666666663</v>
      </c>
      <c r="D1670" s="7" t="s">
        <v>24</v>
      </c>
      <c r="G1670" s="3" cm="1">
        <f t="array" ref="G167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70" s="3" t="str">
        <f>IF(ch_table[[#This Row],[Subject 1]]&lt;&gt;"House rose", "",SUMIF(ch_table[Day], ch_table[[#This Row],[Day]], ch_table[Duration]))</f>
        <v/>
      </c>
      <c r="I1670" s="40">
        <f>SUM(INDEX(ch_table[Duration],1):ch_table[[#This Row],[Duration]])</f>
        <v>44.555555555555543</v>
      </c>
      <c r="J1670" s="3" cm="1">
        <f t="array" ref="J16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0" s="3" t="str" cm="1">
        <f t="array" ref="K16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0" s="3" t="str">
        <f>IF(ch_table[[#This Row],[Subject 1]]&lt;&gt;"House rose", "",SUMIF(ch_table[Day], ch_table[[#This Row],[Day]], ch_table[AAT]))</f>
        <v/>
      </c>
      <c r="M1670" s="38">
        <f>SUM(INDEX(ch_table[AAT],1):ch_table[[#This Row],[AAT]])</f>
        <v>3.8444444444444437</v>
      </c>
    </row>
    <row r="1671" spans="1:13" x14ac:dyDescent="0.25">
      <c r="A1671" s="2">
        <v>133</v>
      </c>
      <c r="B1671" s="44">
        <v>44634</v>
      </c>
      <c r="C1671" s="3">
        <v>0.6069444444444444</v>
      </c>
      <c r="D1671" s="7" t="s">
        <v>44</v>
      </c>
      <c r="E1671" s="8" t="s">
        <v>371</v>
      </c>
      <c r="G1671" s="3" cm="1">
        <f t="array" ref="G1671">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671" s="3" t="str">
        <f>IF(ch_table[[#This Row],[Subject 1]]&lt;&gt;"House rose", "",SUMIF(ch_table[Day], ch_table[[#This Row],[Day]], ch_table[Duration]))</f>
        <v/>
      </c>
      <c r="I1671" s="40">
        <f>SUM(INDEX(ch_table[Duration],1):ch_table[[#This Row],[Duration]])</f>
        <v>44.583333333333321</v>
      </c>
      <c r="J1671" s="3" cm="1">
        <f t="array" ref="J16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1" s="3" t="str" cm="1">
        <f t="array" ref="K16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1" s="3" t="str">
        <f>IF(ch_table[[#This Row],[Subject 1]]&lt;&gt;"House rose", "",SUMIF(ch_table[Day], ch_table[[#This Row],[Day]], ch_table[AAT]))</f>
        <v/>
      </c>
      <c r="M1671" s="38">
        <f>SUM(INDEX(ch_table[AAT],1):ch_table[[#This Row],[AAT]])</f>
        <v>3.8444444444444437</v>
      </c>
    </row>
    <row r="1672" spans="1:13" x14ac:dyDescent="0.25">
      <c r="A1672" s="2">
        <v>133</v>
      </c>
      <c r="B1672" s="44">
        <v>44634</v>
      </c>
      <c r="C1672" s="3">
        <v>0.63472222222222219</v>
      </c>
      <c r="D1672" s="7" t="s">
        <v>53</v>
      </c>
      <c r="E1672" s="8" t="s">
        <v>371</v>
      </c>
      <c r="G1672" s="3" cm="1">
        <f t="array" ref="G1672">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672" s="3" t="str">
        <f>IF(ch_table[[#This Row],[Subject 1]]&lt;&gt;"House rose", "",SUMIF(ch_table[Day], ch_table[[#This Row],[Day]], ch_table[Duration]))</f>
        <v/>
      </c>
      <c r="I1672" s="40">
        <f>SUM(INDEX(ch_table[Duration],1):ch_table[[#This Row],[Duration]])</f>
        <v>44.595833333333324</v>
      </c>
      <c r="J1672" s="3" cm="1">
        <f t="array" ref="J16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2" s="3" t="str" cm="1">
        <f t="array" ref="K16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2" s="3" t="str">
        <f>IF(ch_table[[#This Row],[Subject 1]]&lt;&gt;"House rose", "",SUMIF(ch_table[Day], ch_table[[#This Row],[Day]], ch_table[AAT]))</f>
        <v/>
      </c>
      <c r="M1672" s="38">
        <f>SUM(INDEX(ch_table[AAT],1):ch_table[[#This Row],[AAT]])</f>
        <v>3.8444444444444437</v>
      </c>
    </row>
    <row r="1673" spans="1:13" ht="30" x14ac:dyDescent="0.25">
      <c r="A1673" s="2">
        <v>133</v>
      </c>
      <c r="B1673" s="44">
        <v>44634</v>
      </c>
      <c r="C1673" s="3">
        <v>0.64722222222222225</v>
      </c>
      <c r="D1673" s="7" t="s">
        <v>27</v>
      </c>
      <c r="E1673" s="8" t="s">
        <v>985</v>
      </c>
      <c r="G1673" s="3" cm="1">
        <f t="array" ref="G1673">IF(MIN(ROW(ch_table[[Day]:[AAT session total (cum.)]]))+ROWS(ch_table[[Day]:[AAT session total (cum.)]])-1=ROW(),"",IF(ch_table[[#This Row],[Subject 1]]="House rose","", IF(INDEX(ch_table[[#All],[Time]],ROW()+1)="","",(IF(INDEX(ch_table[[#All],[Time]],ROW()+1)&lt;ch_table[[#This Row],[Time]],INDEX(ch_table[[#All],[Time]],ROW()+1)+1,INDEX(ch_table[[#All],[Time]],ROW()+1))-ch_table[[#This Row],[Time]]))))</f>
        <v>2.3611111111111138E-2</v>
      </c>
      <c r="H1673" s="3" t="str">
        <f>IF(ch_table[[#This Row],[Subject 1]]&lt;&gt;"House rose", "",SUMIF(ch_table[Day], ch_table[[#This Row],[Day]], ch_table[Duration]))</f>
        <v/>
      </c>
      <c r="I1673" s="40">
        <f>SUM(INDEX(ch_table[Duration],1):ch_table[[#This Row],[Duration]])</f>
        <v>44.619444444444433</v>
      </c>
      <c r="J1673" s="3" cm="1">
        <f t="array" ref="J16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3" s="3" t="str" cm="1">
        <f t="array" ref="K16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3" s="3" t="str">
        <f>IF(ch_table[[#This Row],[Subject 1]]&lt;&gt;"House rose", "",SUMIF(ch_table[Day], ch_table[[#This Row],[Day]], ch_table[AAT]))</f>
        <v/>
      </c>
      <c r="M1673" s="38">
        <f>SUM(INDEX(ch_table[AAT],1):ch_table[[#This Row],[AAT]])</f>
        <v>3.8444444444444437</v>
      </c>
    </row>
    <row r="1674" spans="1:13" ht="45" x14ac:dyDescent="0.25">
      <c r="A1674" s="2">
        <v>133</v>
      </c>
      <c r="B1674" s="44">
        <v>44634</v>
      </c>
      <c r="C1674" s="3">
        <v>0.67083333333333339</v>
      </c>
      <c r="D1674" s="7" t="s">
        <v>29</v>
      </c>
      <c r="E1674" s="8" t="s">
        <v>986</v>
      </c>
      <c r="G1674" s="3" cm="1">
        <f t="array" ref="G1674">IF(MIN(ROW(ch_table[[Day]:[AAT session total (cum.)]]))+ROWS(ch_table[[Day]:[AAT session total (cum.)]])-1=ROW(),"",IF(ch_table[[#This Row],[Subject 1]]="House rose","", IF(INDEX(ch_table[[#All],[Time]],ROW()+1)="","",(IF(INDEX(ch_table[[#All],[Time]],ROW()+1)&lt;ch_table[[#This Row],[Time]],INDEX(ch_table[[#All],[Time]],ROW()+1)+1,INDEX(ch_table[[#All],[Time]],ROW()+1))-ch_table[[#This Row],[Time]]))))</f>
        <v>4.9305555555555602E-2</v>
      </c>
      <c r="H1674" s="3" t="str">
        <f>IF(ch_table[[#This Row],[Subject 1]]&lt;&gt;"House rose", "",SUMIF(ch_table[Day], ch_table[[#This Row],[Day]], ch_table[Duration]))</f>
        <v/>
      </c>
      <c r="I1674" s="40">
        <f>SUM(INDEX(ch_table[Duration],1):ch_table[[#This Row],[Duration]])</f>
        <v>44.668749999999989</v>
      </c>
      <c r="J1674" s="3" cm="1">
        <f t="array" ref="J16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4" s="3" t="str" cm="1">
        <f t="array" ref="K16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4" s="3" t="str">
        <f>IF(ch_table[[#This Row],[Subject 1]]&lt;&gt;"House rose", "",SUMIF(ch_table[Day], ch_table[[#This Row],[Day]], ch_table[AAT]))</f>
        <v/>
      </c>
      <c r="M1674" s="38">
        <f>SUM(INDEX(ch_table[AAT],1):ch_table[[#This Row],[AAT]])</f>
        <v>3.8444444444444437</v>
      </c>
    </row>
    <row r="1675" spans="1:13" x14ac:dyDescent="0.25">
      <c r="A1675" s="2">
        <v>133</v>
      </c>
      <c r="B1675" s="44">
        <v>44634</v>
      </c>
      <c r="C1675" s="3">
        <v>0.72013888888888899</v>
      </c>
      <c r="D1675" s="7" t="s">
        <v>476</v>
      </c>
      <c r="E1675" s="8" t="s">
        <v>987</v>
      </c>
      <c r="F1675" s="8" t="s">
        <v>60</v>
      </c>
      <c r="G1675" s="3" cm="1">
        <f t="array" ref="G1675">IF(MIN(ROW(ch_table[[Day]:[AAT session total (cum.)]]))+ROWS(ch_table[[Day]:[AAT session total (cum.)]])-1=ROW(),"",IF(ch_table[[#This Row],[Subject 1]]="House rose","", IF(INDEX(ch_table[[#All],[Time]],ROW()+1)="","",(IF(INDEX(ch_table[[#All],[Time]],ROW()+1)&lt;ch_table[[#This Row],[Time]],INDEX(ch_table[[#All],[Time]],ROW()+1)+1,INDEX(ch_table[[#All],[Time]],ROW()+1))-ch_table[[#This Row],[Time]]))))</f>
        <v>5.1388888888888706E-2</v>
      </c>
      <c r="H1675" s="3" t="str">
        <f>IF(ch_table[[#This Row],[Subject 1]]&lt;&gt;"House rose", "",SUMIF(ch_table[Day], ch_table[[#This Row],[Day]], ch_table[Duration]))</f>
        <v/>
      </c>
      <c r="I1675" s="40">
        <f>SUM(INDEX(ch_table[Duration],1):ch_table[[#This Row],[Duration]])</f>
        <v>44.720138888888876</v>
      </c>
      <c r="J1675" s="3" cm="1">
        <f t="array" ref="J16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5" s="3" t="str" cm="1">
        <f t="array" ref="K16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5" s="3" t="str">
        <f>IF(ch_table[[#This Row],[Subject 1]]&lt;&gt;"House rose", "",SUMIF(ch_table[Day], ch_table[[#This Row],[Day]], ch_table[AAT]))</f>
        <v/>
      </c>
      <c r="M1675" s="38">
        <f>SUM(INDEX(ch_table[AAT],1):ch_table[[#This Row],[AAT]])</f>
        <v>3.8444444444444437</v>
      </c>
    </row>
    <row r="1676" spans="1:13" x14ac:dyDescent="0.25">
      <c r="A1676" s="2">
        <v>133</v>
      </c>
      <c r="B1676" s="44">
        <v>44634</v>
      </c>
      <c r="C1676" s="3">
        <v>0.7715277777777777</v>
      </c>
      <c r="D1676" s="7" t="s">
        <v>85</v>
      </c>
      <c r="E1676" s="8" t="s">
        <v>988</v>
      </c>
      <c r="F1676" s="8" t="s">
        <v>60</v>
      </c>
      <c r="G1676" s="3" cm="1">
        <f t="array" ref="G1676">IF(MIN(ROW(ch_table[[Day]:[AAT session total (cum.)]]))+ROWS(ch_table[[Day]:[AAT session total (cum.)]])-1=ROW(),"",IF(ch_table[[#This Row],[Subject 1]]="House rose","", IF(INDEX(ch_table[[#All],[Time]],ROW()+1)="","",(IF(INDEX(ch_table[[#All],[Time]],ROW()+1)&lt;ch_table[[#This Row],[Time]],INDEX(ch_table[[#All],[Time]],ROW()+1)+1,INDEX(ch_table[[#All],[Time]],ROW()+1))-ch_table[[#This Row],[Time]]))))</f>
        <v>3.4722222222222321E-2</v>
      </c>
      <c r="H1676" s="3" t="str">
        <f>IF(ch_table[[#This Row],[Subject 1]]&lt;&gt;"House rose", "",SUMIF(ch_table[Day], ch_table[[#This Row],[Day]], ch_table[Duration]))</f>
        <v/>
      </c>
      <c r="I1676" s="40">
        <f>SUM(INDEX(ch_table[Duration],1):ch_table[[#This Row],[Duration]])</f>
        <v>44.754861111111097</v>
      </c>
      <c r="J1676" s="3" cm="1">
        <f t="array" ref="J16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6" s="3" t="str" cm="1">
        <f t="array" ref="K16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6" s="3" t="str">
        <f>IF(ch_table[[#This Row],[Subject 1]]&lt;&gt;"House rose", "",SUMIF(ch_table[Day], ch_table[[#This Row],[Day]], ch_table[AAT]))</f>
        <v/>
      </c>
      <c r="M1676" s="38">
        <f>SUM(INDEX(ch_table[AAT],1):ch_table[[#This Row],[AAT]])</f>
        <v>3.8444444444444437</v>
      </c>
    </row>
    <row r="1677" spans="1:13" x14ac:dyDescent="0.25">
      <c r="A1677" s="2">
        <v>133</v>
      </c>
      <c r="B1677" s="44">
        <v>44634</v>
      </c>
      <c r="C1677" s="3">
        <v>0.80625000000000002</v>
      </c>
      <c r="D1677" s="7" t="s">
        <v>259</v>
      </c>
      <c r="E1677" s="8" t="s">
        <v>989</v>
      </c>
      <c r="F1677" s="8" t="s">
        <v>60</v>
      </c>
      <c r="G1677" s="3" cm="1">
        <f t="array" ref="G1677">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677" s="3" t="str">
        <f>IF(ch_table[[#This Row],[Subject 1]]&lt;&gt;"House rose", "",SUMIF(ch_table[Day], ch_table[[#This Row],[Day]], ch_table[Duration]))</f>
        <v/>
      </c>
      <c r="I1677" s="40">
        <f>SUM(INDEX(ch_table[Duration],1):ch_table[[#This Row],[Duration]])</f>
        <v>44.7673611111111</v>
      </c>
      <c r="J1677" s="3" cm="1">
        <f t="array" ref="J16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7" s="3" t="str" cm="1">
        <f t="array" ref="K16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77" s="3" t="str">
        <f>IF(ch_table[[#This Row],[Subject 1]]&lt;&gt;"House rose", "",SUMIF(ch_table[Day], ch_table[[#This Row],[Day]], ch_table[AAT]))</f>
        <v/>
      </c>
      <c r="M1677" s="38">
        <f>SUM(INDEX(ch_table[AAT],1):ch_table[[#This Row],[AAT]])</f>
        <v>3.8444444444444437</v>
      </c>
    </row>
    <row r="1678" spans="1:13" x14ac:dyDescent="0.25">
      <c r="A1678" s="2">
        <v>133</v>
      </c>
      <c r="B1678" s="44">
        <v>44634</v>
      </c>
      <c r="C1678" s="3">
        <v>0.81874999999999998</v>
      </c>
      <c r="D1678" s="7" t="s">
        <v>85</v>
      </c>
      <c r="E1678" s="8" t="s">
        <v>990</v>
      </c>
      <c r="F1678" s="8" t="s">
        <v>60</v>
      </c>
      <c r="G1678" s="3" cm="1">
        <f t="array" ref="G1678">IF(MIN(ROW(ch_table[[Day]:[AAT session total (cum.)]]))+ROWS(ch_table[[Day]:[AAT session total (cum.)]])-1=ROW(),"",IF(ch_table[[#This Row],[Subject 1]]="House rose","", IF(INDEX(ch_table[[#All],[Time]],ROW()+1)="","",(IF(INDEX(ch_table[[#All],[Time]],ROW()+1)&lt;ch_table[[#This Row],[Time]],INDEX(ch_table[[#All],[Time]],ROW()+1)+1,INDEX(ch_table[[#All],[Time]],ROW()+1))-ch_table[[#This Row],[Time]]))))</f>
        <v>0.10833333333333339</v>
      </c>
      <c r="H1678" s="3" t="str">
        <f>IF(ch_table[[#This Row],[Subject 1]]&lt;&gt;"House rose", "",SUMIF(ch_table[Day], ch_table[[#This Row],[Day]], ch_table[Duration]))</f>
        <v/>
      </c>
      <c r="I1678" s="40">
        <f>SUM(INDEX(ch_table[Duration],1):ch_table[[#This Row],[Duration]])</f>
        <v>44.875694444444434</v>
      </c>
      <c r="J1678" s="3" cm="1">
        <f t="array" ref="J16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8" s="3" cm="1">
        <f t="array" ref="K16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1.0416666666666741E-2</v>
      </c>
      <c r="L1678" s="3" t="str">
        <f>IF(ch_table[[#This Row],[Subject 1]]&lt;&gt;"House rose", "",SUMIF(ch_table[Day], ch_table[[#This Row],[Day]], ch_table[AAT]))</f>
        <v/>
      </c>
      <c r="M1678" s="38">
        <f>SUM(INDEX(ch_table[AAT],1):ch_table[[#This Row],[AAT]])</f>
        <v>3.8548611111111102</v>
      </c>
    </row>
    <row r="1679" spans="1:13" x14ac:dyDescent="0.25">
      <c r="A1679" s="2">
        <v>133</v>
      </c>
      <c r="B1679" s="44">
        <v>44634</v>
      </c>
      <c r="C1679" s="3">
        <v>0.92708333333333337</v>
      </c>
      <c r="D1679" s="7" t="s">
        <v>259</v>
      </c>
      <c r="E1679" s="8" t="s">
        <v>990</v>
      </c>
      <c r="G1679" s="3" cm="1">
        <f t="array" ref="G1679">IF(MIN(ROW(ch_table[[Day]:[AAT session total (cum.)]]))+ROWS(ch_table[[Day]:[AAT session total (cum.)]])-1=ROW(),"",IF(ch_table[[#This Row],[Subject 1]]="House rose","", IF(INDEX(ch_table[[#All],[Time]],ROW()+1)="","",(IF(INDEX(ch_table[[#All],[Time]],ROW()+1)&lt;ch_table[[#This Row],[Time]],INDEX(ch_table[[#All],[Time]],ROW()+1)+1,INDEX(ch_table[[#All],[Time]],ROW()+1))-ch_table[[#This Row],[Time]]))))</f>
        <v>7.4305555555555514E-2</v>
      </c>
      <c r="H1679" s="3" t="str">
        <f>IF(ch_table[[#This Row],[Subject 1]]&lt;&gt;"House rose", "",SUMIF(ch_table[Day], ch_table[[#This Row],[Day]], ch_table[Duration]))</f>
        <v/>
      </c>
      <c r="I1679" s="40">
        <f>SUM(INDEX(ch_table[Duration],1):ch_table[[#This Row],[Duration]])</f>
        <v>44.949999999999989</v>
      </c>
      <c r="J1679" s="3" cm="1">
        <f t="array" ref="J16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79" s="3" cm="1">
        <f t="array" ref="K16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7.4305555555555514E-2</v>
      </c>
      <c r="L1679" s="3" t="str">
        <f>IF(ch_table[[#This Row],[Subject 1]]&lt;&gt;"House rose", "",SUMIF(ch_table[Day], ch_table[[#This Row],[Day]], ch_table[AAT]))</f>
        <v/>
      </c>
      <c r="M1679" s="38">
        <f>SUM(INDEX(ch_table[AAT],1):ch_table[[#This Row],[AAT]])</f>
        <v>3.9291666666666658</v>
      </c>
    </row>
    <row r="1680" spans="1:13" x14ac:dyDescent="0.25">
      <c r="A1680" s="2">
        <v>133</v>
      </c>
      <c r="B1680" s="44">
        <v>44634</v>
      </c>
      <c r="C1680" s="3">
        <v>1.3888888888888889E-3</v>
      </c>
      <c r="D1680" s="7" t="s">
        <v>476</v>
      </c>
      <c r="E1680" s="8" t="s">
        <v>957</v>
      </c>
      <c r="G1680" s="3" cm="1">
        <f t="array" ref="G1680">IF(MIN(ROW(ch_table[[Day]:[AAT session total (cum.)]]))+ROWS(ch_table[[Day]:[AAT session total (cum.)]])-1=ROW(),"",IF(ch_table[[#This Row],[Subject 1]]="House rose","", IF(INDEX(ch_table[[#All],[Time]],ROW()+1)="","",(IF(INDEX(ch_table[[#All],[Time]],ROW()+1)&lt;ch_table[[#This Row],[Time]],INDEX(ch_table[[#All],[Time]],ROW()+1)+1,INDEX(ch_table[[#All],[Time]],ROW()+1))-ch_table[[#This Row],[Time]]))))</f>
        <v>2.0833333333333329E-3</v>
      </c>
      <c r="H1680" s="3" t="str">
        <f>IF(ch_table[[#This Row],[Subject 1]]&lt;&gt;"House rose", "",SUMIF(ch_table[Day], ch_table[[#This Row],[Day]], ch_table[Duration]))</f>
        <v/>
      </c>
      <c r="I1680" s="40">
        <f>SUM(INDEX(ch_table[Duration],1):ch_table[[#This Row],[Duration]])</f>
        <v>44.95208333333332</v>
      </c>
      <c r="J1680" s="3" cm="1">
        <f t="array" ref="J16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0" s="3" cm="1">
        <f t="array" ref="K16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2.0833333333333329E-3</v>
      </c>
      <c r="L1680" s="3" t="str">
        <f>IF(ch_table[[#This Row],[Subject 1]]&lt;&gt;"House rose", "",SUMIF(ch_table[Day], ch_table[[#This Row],[Day]], ch_table[AAT]))</f>
        <v/>
      </c>
      <c r="M1680" s="38">
        <f>SUM(INDEX(ch_table[AAT],1):ch_table[[#This Row],[AAT]])</f>
        <v>3.931249999999999</v>
      </c>
    </row>
    <row r="1681" spans="1:13" x14ac:dyDescent="0.25">
      <c r="A1681" s="2">
        <v>133</v>
      </c>
      <c r="B1681" s="44">
        <v>44634</v>
      </c>
      <c r="C1681" s="3">
        <v>3.472222222222222E-3</v>
      </c>
      <c r="D1681" s="7" t="s">
        <v>21</v>
      </c>
      <c r="E1681" s="8" t="s">
        <v>991</v>
      </c>
      <c r="G1681" s="3" cm="1">
        <f t="array" ref="G1681">IF(MIN(ROW(ch_table[[Day]:[AAT session total (cum.)]]))+ROWS(ch_table[[Day]:[AAT session total (cum.)]])-1=ROW(),"",IF(ch_table[[#This Row],[Subject 1]]="House rose","", IF(INDEX(ch_table[[#All],[Time]],ROW()+1)="","",(IF(INDEX(ch_table[[#All],[Time]],ROW()+1)&lt;ch_table[[#This Row],[Time]],INDEX(ch_table[[#All],[Time]],ROW()+1)+1,INDEX(ch_table[[#All],[Time]],ROW()+1))-ch_table[[#This Row],[Time]]))))</f>
        <v>3.0555555555555551E-2</v>
      </c>
      <c r="H1681" s="3" t="str">
        <f>IF(ch_table[[#This Row],[Subject 1]]&lt;&gt;"House rose", "",SUMIF(ch_table[Day], ch_table[[#This Row],[Day]], ch_table[Duration]))</f>
        <v/>
      </c>
      <c r="I1681" s="40">
        <f>SUM(INDEX(ch_table[Duration],1):ch_table[[#This Row],[Duration]])</f>
        <v>44.982638888888879</v>
      </c>
      <c r="J1681" s="3" cm="1">
        <f t="array" ref="J16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1" s="3" cm="1">
        <f t="array" ref="K16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3.0555555555555551E-2</v>
      </c>
      <c r="L1681" s="3" t="str">
        <f>IF(ch_table[[#This Row],[Subject 1]]&lt;&gt;"House rose", "",SUMIF(ch_table[Day], ch_table[[#This Row],[Day]], ch_table[AAT]))</f>
        <v/>
      </c>
      <c r="M1681" s="38">
        <f>SUM(INDEX(ch_table[AAT],1):ch_table[[#This Row],[AAT]])</f>
        <v>3.9618055555555545</v>
      </c>
    </row>
    <row r="1682" spans="1:13" x14ac:dyDescent="0.25">
      <c r="A1682" s="2">
        <v>133</v>
      </c>
      <c r="B1682" s="44">
        <v>44634</v>
      </c>
      <c r="C1682" s="3">
        <v>3.4027777777777775E-2</v>
      </c>
      <c r="D1682" s="7" t="s">
        <v>23</v>
      </c>
      <c r="G1682" s="3" t="str" cm="1">
        <f t="array" ref="G1682">IF(MIN(ROW(ch_table[[Day]:[AAT session total (cum.)]]))+ROWS(ch_table[[Day]:[AAT session total (cum.)]])-1=ROW(),"",IF(ch_table[[#This Row],[Subject 1]]="House rose","", IF(INDEX(ch_table[[#All],[Time]],ROW()+1)="","",(IF(INDEX(ch_table[[#All],[Time]],ROW()+1)&lt;ch_table[[#This Row],[Time]],INDEX(ch_table[[#All],[Time]],ROW()+1)+1,INDEX(ch_table[[#All],[Time]],ROW()+1))-ch_table[[#This Row],[Time]]))))</f>
        <v/>
      </c>
      <c r="H1682" s="3">
        <f>IF(ch_table[[#This Row],[Subject 1]]&lt;&gt;"House rose", "",SUMIF(ch_table[Day], ch_table[[#This Row],[Day]], ch_table[Duration]))</f>
        <v>0.42986111111111114</v>
      </c>
      <c r="I1682" s="40">
        <f>SUM(INDEX(ch_table[Duration],1):ch_table[[#This Row],[Duration]])</f>
        <v>44.982638888888879</v>
      </c>
      <c r="J1682" s="3" cm="1">
        <f t="array" ref="J16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682" s="3" t="str" cm="1">
        <f t="array" ref="K16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2" s="3">
        <f>IF(ch_table[[#This Row],[Subject 1]]&lt;&gt;"House rose", "",SUMIF(ch_table[Day], ch_table[[#This Row],[Day]], ch_table[AAT]))</f>
        <v>0.11736111111111114</v>
      </c>
      <c r="M1682" s="38">
        <f>SUM(INDEX(ch_table[AAT],1):ch_table[[#This Row],[AAT]])</f>
        <v>3.9618055555555545</v>
      </c>
    </row>
    <row r="1683" spans="1:13" x14ac:dyDescent="0.25">
      <c r="A1683" s="2">
        <v>134</v>
      </c>
      <c r="B1683" s="44">
        <v>44635</v>
      </c>
      <c r="C1683" s="3">
        <v>0.47916666666666669</v>
      </c>
      <c r="D1683" s="7" t="s">
        <v>24</v>
      </c>
      <c r="G1683" s="3" cm="1">
        <f t="array" ref="G168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683" s="3" t="str">
        <f>IF(ch_table[[#This Row],[Subject 1]]&lt;&gt;"House rose", "",SUMIF(ch_table[Day], ch_table[[#This Row],[Day]], ch_table[Duration]))</f>
        <v/>
      </c>
      <c r="I1683" s="40">
        <f>SUM(INDEX(ch_table[Duration],1):ch_table[[#This Row],[Duration]])</f>
        <v>44.985416666666659</v>
      </c>
      <c r="J1683" s="3" cm="1">
        <f t="array" ref="J16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3" s="3" t="str" cm="1">
        <f t="array" ref="K16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3" s="3" t="str">
        <f>IF(ch_table[[#This Row],[Subject 1]]&lt;&gt;"House rose", "",SUMIF(ch_table[Day], ch_table[[#This Row],[Day]], ch_table[AAT]))</f>
        <v/>
      </c>
      <c r="M1683" s="38">
        <f>SUM(INDEX(ch_table[AAT],1):ch_table[[#This Row],[AAT]])</f>
        <v>3.9618055555555545</v>
      </c>
    </row>
    <row r="1684" spans="1:13" x14ac:dyDescent="0.25">
      <c r="A1684" s="2">
        <v>134</v>
      </c>
      <c r="B1684" s="44">
        <v>44635</v>
      </c>
      <c r="C1684" s="3">
        <v>0.48194444444444445</v>
      </c>
      <c r="D1684" s="7" t="s">
        <v>44</v>
      </c>
      <c r="E1684" s="8" t="s">
        <v>378</v>
      </c>
      <c r="G1684" s="3" cm="1">
        <f t="array" ref="G1684">IF(MIN(ROW(ch_table[[Day]:[AAT session total (cum.)]]))+ROWS(ch_table[[Day]:[AAT session total (cum.)]])-1=ROW(),"",IF(ch_table[[#This Row],[Subject 1]]="House rose","", IF(INDEX(ch_table[[#All],[Time]],ROW()+1)="","",(IF(INDEX(ch_table[[#All],[Time]],ROW()+1)&lt;ch_table[[#This Row],[Time]],INDEX(ch_table[[#All],[Time]],ROW()+1)+1,INDEX(ch_table[[#All],[Time]],ROW()+1))-ch_table[[#This Row],[Time]]))))</f>
        <v>3.0555555555555614E-2</v>
      </c>
      <c r="H1684" s="3" t="str">
        <f>IF(ch_table[[#This Row],[Subject 1]]&lt;&gt;"House rose", "",SUMIF(ch_table[Day], ch_table[[#This Row],[Day]], ch_table[Duration]))</f>
        <v/>
      </c>
      <c r="I1684" s="40">
        <f>SUM(INDEX(ch_table[Duration],1):ch_table[[#This Row],[Duration]])</f>
        <v>45.015972222222217</v>
      </c>
      <c r="J1684" s="3" cm="1">
        <f t="array" ref="J16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4" s="3" t="str" cm="1">
        <f t="array" ref="K16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4" s="3" t="str">
        <f>IF(ch_table[[#This Row],[Subject 1]]&lt;&gt;"House rose", "",SUMIF(ch_table[Day], ch_table[[#This Row],[Day]], ch_table[AAT]))</f>
        <v/>
      </c>
      <c r="M1684" s="38">
        <f>SUM(INDEX(ch_table[AAT],1):ch_table[[#This Row],[AAT]])</f>
        <v>3.9618055555555545</v>
      </c>
    </row>
    <row r="1685" spans="1:13" x14ac:dyDescent="0.25">
      <c r="A1685" s="2">
        <v>134</v>
      </c>
      <c r="B1685" s="44">
        <v>44635</v>
      </c>
      <c r="C1685" s="3">
        <v>0.51250000000000007</v>
      </c>
      <c r="D1685" s="7" t="s">
        <v>53</v>
      </c>
      <c r="E1685" s="8" t="s">
        <v>378</v>
      </c>
      <c r="G1685" s="3" cm="1">
        <f t="array" ref="G1685">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685" s="3" t="str">
        <f>IF(ch_table[[#This Row],[Subject 1]]&lt;&gt;"House rose", "",SUMIF(ch_table[Day], ch_table[[#This Row],[Day]], ch_table[Duration]))</f>
        <v/>
      </c>
      <c r="I1685" s="40">
        <f>SUM(INDEX(ch_table[Duration],1):ch_table[[#This Row],[Duration]])</f>
        <v>45.027777777777771</v>
      </c>
      <c r="J1685" s="3" cm="1">
        <f t="array" ref="J16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5" s="3" t="str" cm="1">
        <f t="array" ref="K16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5" s="3" t="str">
        <f>IF(ch_table[[#This Row],[Subject 1]]&lt;&gt;"House rose", "",SUMIF(ch_table[Day], ch_table[[#This Row],[Day]], ch_table[AAT]))</f>
        <v/>
      </c>
      <c r="M1685" s="38">
        <f>SUM(INDEX(ch_table[AAT],1):ch_table[[#This Row],[AAT]])</f>
        <v>3.9618055555555545</v>
      </c>
    </row>
    <row r="1686" spans="1:13" ht="45" x14ac:dyDescent="0.25">
      <c r="A1686" s="2">
        <v>134</v>
      </c>
      <c r="B1686" s="44">
        <v>44635</v>
      </c>
      <c r="C1686" s="3">
        <v>0.52430555555555558</v>
      </c>
      <c r="D1686" s="7" t="s">
        <v>27</v>
      </c>
      <c r="E1686" s="8" t="s">
        <v>992</v>
      </c>
      <c r="G1686" s="3" cm="1">
        <f t="array" ref="G1686">IF(MIN(ROW(ch_table[[Day]:[AAT session total (cum.)]]))+ROWS(ch_table[[Day]:[AAT session total (cum.)]])-1=ROW(),"",IF(ch_table[[#This Row],[Subject 1]]="House rose","", IF(INDEX(ch_table[[#All],[Time]],ROW()+1)="","",(IF(INDEX(ch_table[[#All],[Time]],ROW()+1)&lt;ch_table[[#This Row],[Time]],INDEX(ch_table[[#All],[Time]],ROW()+1)+1,INDEX(ch_table[[#All],[Time]],ROW()+1))-ch_table[[#This Row],[Time]]))))</f>
        <v>3.4027777777777768E-2</v>
      </c>
      <c r="H1686" s="3" t="str">
        <f>IF(ch_table[[#This Row],[Subject 1]]&lt;&gt;"House rose", "",SUMIF(ch_table[Day], ch_table[[#This Row],[Day]], ch_table[Duration]))</f>
        <v/>
      </c>
      <c r="I1686" s="40">
        <f>SUM(INDEX(ch_table[Duration],1):ch_table[[#This Row],[Duration]])</f>
        <v>45.061805555555551</v>
      </c>
      <c r="J1686" s="3" cm="1">
        <f t="array" ref="J16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6" s="3" t="str" cm="1">
        <f t="array" ref="K16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6" s="3" t="str">
        <f>IF(ch_table[[#This Row],[Subject 1]]&lt;&gt;"House rose", "",SUMIF(ch_table[Day], ch_table[[#This Row],[Day]], ch_table[AAT]))</f>
        <v/>
      </c>
      <c r="M1686" s="38">
        <f>SUM(INDEX(ch_table[AAT],1):ch_table[[#This Row],[AAT]])</f>
        <v>3.9618055555555545</v>
      </c>
    </row>
    <row r="1687" spans="1:13" ht="30" x14ac:dyDescent="0.25">
      <c r="A1687" s="2">
        <v>134</v>
      </c>
      <c r="B1687" s="44">
        <v>44635</v>
      </c>
      <c r="C1687" s="3">
        <v>0.55833333333333335</v>
      </c>
      <c r="D1687" s="7" t="s">
        <v>29</v>
      </c>
      <c r="E1687" s="8" t="s">
        <v>993</v>
      </c>
      <c r="G1687" s="3" cm="1">
        <f t="array" ref="G1687">IF(MIN(ROW(ch_table[[Day]:[AAT session total (cum.)]]))+ROWS(ch_table[[Day]:[AAT session total (cum.)]])-1=ROW(),"",IF(ch_table[[#This Row],[Subject 1]]="House rose","", IF(INDEX(ch_table[[#All],[Time]],ROW()+1)="","",(IF(INDEX(ch_table[[#All],[Time]],ROW()+1)&lt;ch_table[[#This Row],[Time]],INDEX(ch_table[[#All],[Time]],ROW()+1)+1,INDEX(ch_table[[#All],[Time]],ROW()+1))-ch_table[[#This Row],[Time]]))))</f>
        <v>2.5694444444444464E-2</v>
      </c>
      <c r="H1687" s="3" t="str">
        <f>IF(ch_table[[#This Row],[Subject 1]]&lt;&gt;"House rose", "",SUMIF(ch_table[Day], ch_table[[#This Row],[Day]], ch_table[Duration]))</f>
        <v/>
      </c>
      <c r="I1687" s="40">
        <f>SUM(INDEX(ch_table[Duration],1):ch_table[[#This Row],[Duration]])</f>
        <v>45.087499999999999</v>
      </c>
      <c r="J1687" s="3" cm="1">
        <f t="array" ref="J16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7" s="3" t="str" cm="1">
        <f t="array" ref="K16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7" s="3" t="str">
        <f>IF(ch_table[[#This Row],[Subject 1]]&lt;&gt;"House rose", "",SUMIF(ch_table[Day], ch_table[[#This Row],[Day]], ch_table[AAT]))</f>
        <v/>
      </c>
      <c r="M1687" s="38">
        <f>SUM(INDEX(ch_table[AAT],1):ch_table[[#This Row],[AAT]])</f>
        <v>3.9618055555555545</v>
      </c>
    </row>
    <row r="1688" spans="1:13" ht="30" x14ac:dyDescent="0.25">
      <c r="A1688" s="2">
        <v>134</v>
      </c>
      <c r="B1688" s="44">
        <v>44635</v>
      </c>
      <c r="C1688" s="3">
        <v>0.58402777777777781</v>
      </c>
      <c r="D1688" s="7" t="s">
        <v>29</v>
      </c>
      <c r="E1688" s="8" t="s">
        <v>994</v>
      </c>
      <c r="G1688" s="3" cm="1">
        <f t="array" ref="G168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688" s="3" t="str">
        <f>IF(ch_table[[#This Row],[Subject 1]]&lt;&gt;"House rose", "",SUMIF(ch_table[Day], ch_table[[#This Row],[Day]], ch_table[Duration]))</f>
        <v/>
      </c>
      <c r="I1688" s="40">
        <f>SUM(INDEX(ch_table[Duration],1):ch_table[[#This Row],[Duration]])</f>
        <v>45.108333333333334</v>
      </c>
      <c r="J1688" s="3" cm="1">
        <f t="array" ref="J16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8" s="3" t="str" cm="1">
        <f t="array" ref="K16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8" s="3" t="str">
        <f>IF(ch_table[[#This Row],[Subject 1]]&lt;&gt;"House rose", "",SUMIF(ch_table[Day], ch_table[[#This Row],[Day]], ch_table[AAT]))</f>
        <v/>
      </c>
      <c r="M1688" s="38">
        <f>SUM(INDEX(ch_table[AAT],1):ch_table[[#This Row],[AAT]])</f>
        <v>3.9618055555555545</v>
      </c>
    </row>
    <row r="1689" spans="1:13" x14ac:dyDescent="0.25">
      <c r="A1689" s="2">
        <v>134</v>
      </c>
      <c r="B1689" s="44">
        <v>44635</v>
      </c>
      <c r="C1689" s="3">
        <v>0.60486111111111118</v>
      </c>
      <c r="D1689" s="7" t="s">
        <v>230</v>
      </c>
      <c r="E1689" s="8" t="s">
        <v>995</v>
      </c>
      <c r="G1689" s="3" cm="1">
        <f t="array" ref="G1689">IF(MIN(ROW(ch_table[[Day]:[AAT session total (cum.)]]))+ROWS(ch_table[[Day]:[AAT session total (cum.)]])-1=ROW(),"",IF(ch_table[[#This Row],[Subject 1]]="House rose","", IF(INDEX(ch_table[[#All],[Time]],ROW()+1)="","",(IF(INDEX(ch_table[[#All],[Time]],ROW()+1)&lt;ch_table[[#This Row],[Time]],INDEX(ch_table[[#All],[Time]],ROW()+1)+1,INDEX(ch_table[[#All],[Time]],ROW()+1))-ch_table[[#This Row],[Time]]))))</f>
        <v>7.6388888888887507E-3</v>
      </c>
      <c r="H1689" s="3" t="str">
        <f>IF(ch_table[[#This Row],[Subject 1]]&lt;&gt;"House rose", "",SUMIF(ch_table[Day], ch_table[[#This Row],[Day]], ch_table[Duration]))</f>
        <v/>
      </c>
      <c r="I1689" s="40">
        <f>SUM(INDEX(ch_table[Duration],1):ch_table[[#This Row],[Duration]])</f>
        <v>45.115972222222226</v>
      </c>
      <c r="J1689" s="3" cm="1">
        <f t="array" ref="J16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89" s="3" t="str" cm="1">
        <f t="array" ref="K16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89" s="3" t="str">
        <f>IF(ch_table[[#This Row],[Subject 1]]&lt;&gt;"House rose", "",SUMIF(ch_table[Day], ch_table[[#This Row],[Day]], ch_table[AAT]))</f>
        <v/>
      </c>
      <c r="M1689" s="38">
        <f>SUM(INDEX(ch_table[AAT],1):ch_table[[#This Row],[AAT]])</f>
        <v>3.9618055555555545</v>
      </c>
    </row>
    <row r="1690" spans="1:13" x14ac:dyDescent="0.25">
      <c r="A1690" s="2">
        <v>134</v>
      </c>
      <c r="B1690" s="44">
        <v>44635</v>
      </c>
      <c r="C1690" s="3">
        <v>0.61249999999999993</v>
      </c>
      <c r="D1690" s="7" t="s">
        <v>77</v>
      </c>
      <c r="E1690" s="8" t="s">
        <v>928</v>
      </c>
      <c r="G1690" s="3" cm="1">
        <f t="array" ref="G1690">IF(MIN(ROW(ch_table[[Day]:[AAT session total (cum.)]]))+ROWS(ch_table[[Day]:[AAT session total (cum.)]])-1=ROW(),"",IF(ch_table[[#This Row],[Subject 1]]="House rose","", IF(INDEX(ch_table[[#All],[Time]],ROW()+1)="","",(IF(INDEX(ch_table[[#All],[Time]],ROW()+1)&lt;ch_table[[#This Row],[Time]],INDEX(ch_table[[#All],[Time]],ROW()+1)+1,INDEX(ch_table[[#All],[Time]],ROW()+1))-ch_table[[#This Row],[Time]]))))</f>
        <v>7.986111111111116E-2</v>
      </c>
      <c r="H1690" s="3" t="str">
        <f>IF(ch_table[[#This Row],[Subject 1]]&lt;&gt;"House rose", "",SUMIF(ch_table[Day], ch_table[[#This Row],[Day]], ch_table[Duration]))</f>
        <v/>
      </c>
      <c r="I1690" s="40">
        <f>SUM(INDEX(ch_table[Duration],1):ch_table[[#This Row],[Duration]])</f>
        <v>45.19583333333334</v>
      </c>
      <c r="J1690" s="3" cm="1">
        <f t="array" ref="J16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0" s="3" t="str" cm="1">
        <f t="array" ref="K16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0" s="3" t="str">
        <f>IF(ch_table[[#This Row],[Subject 1]]&lt;&gt;"House rose", "",SUMIF(ch_table[Day], ch_table[[#This Row],[Day]], ch_table[AAT]))</f>
        <v/>
      </c>
      <c r="M1690" s="38">
        <f>SUM(INDEX(ch_table[AAT],1):ch_table[[#This Row],[AAT]])</f>
        <v>3.9618055555555545</v>
      </c>
    </row>
    <row r="1691" spans="1:13" x14ac:dyDescent="0.25">
      <c r="A1691" s="2">
        <v>134</v>
      </c>
      <c r="B1691" s="44">
        <v>44635</v>
      </c>
      <c r="C1691" s="3">
        <v>0.69236111111111109</v>
      </c>
      <c r="D1691" s="7" t="s">
        <v>133</v>
      </c>
      <c r="E1691" s="8" t="s">
        <v>314</v>
      </c>
      <c r="F1691" s="8" t="s">
        <v>15</v>
      </c>
      <c r="G1691" s="3" cm="1">
        <f t="array" ref="G169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91" s="3" t="str">
        <f>IF(ch_table[[#This Row],[Subject 1]]&lt;&gt;"House rose", "",SUMIF(ch_table[Day], ch_table[[#This Row],[Day]], ch_table[Duration]))</f>
        <v/>
      </c>
      <c r="I1691" s="40">
        <f>SUM(INDEX(ch_table[Duration],1):ch_table[[#This Row],[Duration]])</f>
        <v>45.196527777777781</v>
      </c>
      <c r="J1691" s="3" cm="1">
        <f t="array" ref="J16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1" s="3" t="str" cm="1">
        <f t="array" ref="K16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1" s="3" t="str">
        <f>IF(ch_table[[#This Row],[Subject 1]]&lt;&gt;"House rose", "",SUMIF(ch_table[Day], ch_table[[#This Row],[Day]], ch_table[AAT]))</f>
        <v/>
      </c>
      <c r="M1691" s="38">
        <f>SUM(INDEX(ch_table[AAT],1):ch_table[[#This Row],[AAT]])</f>
        <v>3.9618055555555545</v>
      </c>
    </row>
    <row r="1692" spans="1:13" x14ac:dyDescent="0.25">
      <c r="A1692" s="2">
        <v>134</v>
      </c>
      <c r="B1692" s="44">
        <v>44635</v>
      </c>
      <c r="C1692" s="3">
        <v>0.69305555555555554</v>
      </c>
      <c r="D1692" s="7" t="s">
        <v>77</v>
      </c>
      <c r="E1692" s="8" t="s">
        <v>996</v>
      </c>
      <c r="G1692" s="3" cm="1">
        <f t="array" ref="G1692">IF(MIN(ROW(ch_table[[Day]:[AAT session total (cum.)]]))+ROWS(ch_table[[Day]:[AAT session total (cum.)]])-1=ROW(),"",IF(ch_table[[#This Row],[Subject 1]]="House rose","", IF(INDEX(ch_table[[#All],[Time]],ROW()+1)="","",(IF(INDEX(ch_table[[#All],[Time]],ROW()+1)&lt;ch_table[[#This Row],[Time]],INDEX(ch_table[[#All],[Time]],ROW()+1)+1,INDEX(ch_table[[#All],[Time]],ROW()+1))-ch_table[[#This Row],[Time]]))))</f>
        <v>9.8611111111111094E-2</v>
      </c>
      <c r="H1692" s="3" t="str">
        <f>IF(ch_table[[#This Row],[Subject 1]]&lt;&gt;"House rose", "",SUMIF(ch_table[Day], ch_table[[#This Row],[Day]], ch_table[Duration]))</f>
        <v/>
      </c>
      <c r="I1692" s="40">
        <f>SUM(INDEX(ch_table[Duration],1):ch_table[[#This Row],[Duration]])</f>
        <v>45.295138888888893</v>
      </c>
      <c r="J1692" s="3" cm="1">
        <f t="array" ref="J16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2" s="3" t="str" cm="1">
        <f t="array" ref="K16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2" s="3" t="str">
        <f>IF(ch_table[[#This Row],[Subject 1]]&lt;&gt;"House rose", "",SUMIF(ch_table[Day], ch_table[[#This Row],[Day]], ch_table[AAT]))</f>
        <v/>
      </c>
      <c r="M1692" s="38">
        <f>SUM(INDEX(ch_table[AAT],1):ch_table[[#This Row],[AAT]])</f>
        <v>3.9618055555555545</v>
      </c>
    </row>
    <row r="1693" spans="1:13" x14ac:dyDescent="0.25">
      <c r="A1693" s="2">
        <v>134</v>
      </c>
      <c r="B1693" s="44">
        <v>44635</v>
      </c>
      <c r="C1693" s="3">
        <v>0.79166666666666663</v>
      </c>
      <c r="D1693" s="7" t="s">
        <v>61</v>
      </c>
      <c r="E1693" s="8" t="s">
        <v>997</v>
      </c>
      <c r="G1693" s="3" cm="1">
        <f t="array" ref="G1693">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693" s="3" t="str">
        <f>IF(ch_table[[#This Row],[Subject 1]]&lt;&gt;"House rose", "",SUMIF(ch_table[Day], ch_table[[#This Row],[Day]], ch_table[Duration]))</f>
        <v/>
      </c>
      <c r="I1693" s="40">
        <f>SUM(INDEX(ch_table[Duration],1):ch_table[[#This Row],[Duration]])</f>
        <v>45.295833333333334</v>
      </c>
      <c r="J1693" s="3" cm="1">
        <f t="array" ref="J16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3" s="3" cm="1">
        <f t="array" ref="K16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693" s="3" t="str">
        <f>IF(ch_table[[#This Row],[Subject 1]]&lt;&gt;"House rose", "",SUMIF(ch_table[Day], ch_table[[#This Row],[Day]], ch_table[AAT]))</f>
        <v/>
      </c>
      <c r="M1693" s="38">
        <f>SUM(INDEX(ch_table[AAT],1):ch_table[[#This Row],[AAT]])</f>
        <v>3.962499999999999</v>
      </c>
    </row>
    <row r="1694" spans="1:13" x14ac:dyDescent="0.25">
      <c r="A1694" s="2">
        <v>134</v>
      </c>
      <c r="B1694" s="44">
        <v>44635</v>
      </c>
      <c r="C1694" s="3">
        <v>0.79236111111111107</v>
      </c>
      <c r="D1694" s="7" t="s">
        <v>61</v>
      </c>
      <c r="E1694" s="8" t="s">
        <v>944</v>
      </c>
      <c r="G1694" s="3" cm="1">
        <f t="array" ref="G1694">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694" s="3" t="str">
        <f>IF(ch_table[[#This Row],[Subject 1]]&lt;&gt;"House rose", "",SUMIF(ch_table[Day], ch_table[[#This Row],[Day]], ch_table[Duration]))</f>
        <v/>
      </c>
      <c r="I1694" s="40">
        <f>SUM(INDEX(ch_table[Duration],1):ch_table[[#This Row],[Duration]])</f>
        <v>45.297222222222224</v>
      </c>
      <c r="J1694" s="3" cm="1">
        <f t="array" ref="J16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4" s="3" cm="1">
        <f t="array" ref="K16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694" s="3" t="str">
        <f>IF(ch_table[[#This Row],[Subject 1]]&lt;&gt;"House rose", "",SUMIF(ch_table[Day], ch_table[[#This Row],[Day]], ch_table[AAT]))</f>
        <v/>
      </c>
      <c r="M1694" s="38">
        <f>SUM(INDEX(ch_table[AAT],1):ch_table[[#This Row],[AAT]])</f>
        <v>3.9638888888888881</v>
      </c>
    </row>
    <row r="1695" spans="1:13" x14ac:dyDescent="0.25">
      <c r="A1695" s="2">
        <v>134</v>
      </c>
      <c r="B1695" s="44">
        <v>44635</v>
      </c>
      <c r="C1695" s="3">
        <v>0.79375000000000007</v>
      </c>
      <c r="D1695" s="7" t="s">
        <v>21</v>
      </c>
      <c r="E1695" s="8" t="s">
        <v>998</v>
      </c>
      <c r="G1695" s="3" cm="1">
        <f t="array" ref="G1695">IF(MIN(ROW(ch_table[[Day]:[AAT session total (cum.)]]))+ROWS(ch_table[[Day]:[AAT session total (cum.)]])-1=ROW(),"",IF(ch_table[[#This Row],[Subject 1]]="House rose","", IF(INDEX(ch_table[[#All],[Time]],ROW()+1)="","",(IF(INDEX(ch_table[[#All],[Time]],ROW()+1)&lt;ch_table[[#This Row],[Time]],INDEX(ch_table[[#All],[Time]],ROW()+1)+1,INDEX(ch_table[[#All],[Time]],ROW()+1))-ch_table[[#This Row],[Time]]))))</f>
        <v>1.4583333333333171E-2</v>
      </c>
      <c r="H1695" s="3" t="str">
        <f>IF(ch_table[[#This Row],[Subject 1]]&lt;&gt;"House rose", "",SUMIF(ch_table[Day], ch_table[[#This Row],[Day]], ch_table[Duration]))</f>
        <v/>
      </c>
      <c r="I1695" s="40">
        <f>SUM(INDEX(ch_table[Duration],1):ch_table[[#This Row],[Duration]])</f>
        <v>45.311805555555559</v>
      </c>
      <c r="J1695" s="3" cm="1">
        <f t="array" ref="J16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5" s="3" cm="1">
        <f t="array" ref="K16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1.4583333333333171E-2</v>
      </c>
      <c r="L1695" s="3" t="str">
        <f>IF(ch_table[[#This Row],[Subject 1]]&lt;&gt;"House rose", "",SUMIF(ch_table[Day], ch_table[[#This Row],[Day]], ch_table[AAT]))</f>
        <v/>
      </c>
      <c r="M1695" s="38">
        <f>SUM(INDEX(ch_table[AAT],1):ch_table[[#This Row],[AAT]])</f>
        <v>3.9784722222222211</v>
      </c>
    </row>
    <row r="1696" spans="1:13" x14ac:dyDescent="0.25">
      <c r="A1696" s="2">
        <v>134</v>
      </c>
      <c r="B1696" s="44">
        <v>44635</v>
      </c>
      <c r="C1696" s="3">
        <v>0.80833333333333324</v>
      </c>
      <c r="D1696" s="7" t="s">
        <v>23</v>
      </c>
      <c r="G1696" s="3" t="str" cm="1">
        <f t="array" ref="G1696">IF(MIN(ROW(ch_table[[Day]:[AAT session total (cum.)]]))+ROWS(ch_table[[Day]:[AAT session total (cum.)]])-1=ROW(),"",IF(ch_table[[#This Row],[Subject 1]]="House rose","", IF(INDEX(ch_table[[#All],[Time]],ROW()+1)="","",(IF(INDEX(ch_table[[#All],[Time]],ROW()+1)&lt;ch_table[[#This Row],[Time]],INDEX(ch_table[[#All],[Time]],ROW()+1)+1,INDEX(ch_table[[#All],[Time]],ROW()+1))-ch_table[[#This Row],[Time]]))))</f>
        <v/>
      </c>
      <c r="H1696" s="3">
        <f>IF(ch_table[[#This Row],[Subject 1]]&lt;&gt;"House rose", "",SUMIF(ch_table[Day], ch_table[[#This Row],[Day]], ch_table[Duration]))</f>
        <v>0.32916666666666655</v>
      </c>
      <c r="I1696" s="40">
        <f>SUM(INDEX(ch_table[Duration],1):ch_table[[#This Row],[Duration]])</f>
        <v>45.311805555555559</v>
      </c>
      <c r="J1696" s="3" cm="1">
        <f t="array" ref="J16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6" s="3" t="str" cm="1">
        <f t="array" ref="K16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6" s="3">
        <f>IF(ch_table[[#This Row],[Subject 1]]&lt;&gt;"House rose", "",SUMIF(ch_table[Day], ch_table[[#This Row],[Day]], ch_table[AAT]))</f>
        <v>1.6666666666666607E-2</v>
      </c>
      <c r="M1696" s="38">
        <f>SUM(INDEX(ch_table[AAT],1):ch_table[[#This Row],[AAT]])</f>
        <v>3.9784722222222211</v>
      </c>
    </row>
    <row r="1697" spans="1:13" x14ac:dyDescent="0.25">
      <c r="A1697" s="2">
        <v>135</v>
      </c>
      <c r="B1697" s="44">
        <v>44636</v>
      </c>
      <c r="C1697" s="3">
        <v>0.47916666666666669</v>
      </c>
      <c r="D1697" s="7" t="s">
        <v>24</v>
      </c>
      <c r="G1697" s="3" cm="1">
        <f t="array" ref="G1697">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2.0833333333333259E-3</v>
      </c>
      <c r="H1697" s="3" t="str">
        <f>IF(ch_table[[#This Row],[Subject 1]]&lt;&gt;"House rose", "",SUMIF(ch_table[Day], ch_table[[#This Row],[Day]], ch_table[Duration]))</f>
        <v/>
      </c>
      <c r="I1697" s="40">
        <f>SUM(INDEX(ch_table[Duration],1):ch_table[[#This Row],[Duration]])</f>
        <v>45.31388888888889</v>
      </c>
      <c r="J1697" s="3" cm="1">
        <f t="array" ref="J16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7" s="3" t="str" cm="1">
        <f t="array" ref="K16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7" s="3" t="str">
        <f>IF(ch_table[[#This Row],[Subject 1]]&lt;&gt;"House rose", "",SUMIF(ch_table[Day], ch_table[[#This Row],[Day]], ch_table[AAT]))</f>
        <v/>
      </c>
      <c r="M1697" s="38">
        <f>SUM(INDEX(ch_table[AAT],1):ch_table[[#This Row],[AAT]])</f>
        <v>3.9784722222222211</v>
      </c>
    </row>
    <row r="1698" spans="1:13" x14ac:dyDescent="0.25">
      <c r="A1698" s="2">
        <v>135</v>
      </c>
      <c r="B1698" s="44">
        <v>44636</v>
      </c>
      <c r="C1698" s="3">
        <v>0.48125000000000001</v>
      </c>
      <c r="D1698" s="7" t="s">
        <v>44</v>
      </c>
      <c r="E1698" s="8" t="s">
        <v>387</v>
      </c>
      <c r="G1698" s="3" cm="1">
        <f t="array" ref="G1698">IF(MIN(ROW(ch_table[[Day]:[AAT session total (cum.)]]))+ROWS(ch_table[[Day]:[AAT session total (cum.)]])-1=ROW(),"",IF(ch_table[[#This Row],[Subject 1]]="House rose","", IF(INDEX(ch_table[[#All],[Time]],ROW()+1)="","",(IF(INDEX(ch_table[[#All],[Time]],ROW()+1)&lt;ch_table[[#This Row],[Time]],INDEX(ch_table[[#All],[Time]],ROW()+1)+1,INDEX(ch_table[[#All],[Time]],ROW()+1))-ch_table[[#This Row],[Time]]))))</f>
        <v>1.8749999999999989E-2</v>
      </c>
      <c r="H1698" s="3" t="str">
        <f>IF(ch_table[[#This Row],[Subject 1]]&lt;&gt;"House rose", "",SUMIF(ch_table[Day], ch_table[[#This Row],[Day]], ch_table[Duration]))</f>
        <v/>
      </c>
      <c r="I1698" s="40">
        <f>SUM(INDEX(ch_table[Duration],1):ch_table[[#This Row],[Duration]])</f>
        <v>45.332638888888887</v>
      </c>
      <c r="J1698" s="3" cm="1">
        <f t="array" ref="J16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8" s="3" t="str" cm="1">
        <f t="array" ref="K16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8" s="3" t="str">
        <f>IF(ch_table[[#This Row],[Subject 1]]&lt;&gt;"House rose", "",SUMIF(ch_table[Day], ch_table[[#This Row],[Day]], ch_table[AAT]))</f>
        <v/>
      </c>
      <c r="M1698" s="38">
        <f>SUM(INDEX(ch_table[AAT],1):ch_table[[#This Row],[AAT]])</f>
        <v>3.9784722222222211</v>
      </c>
    </row>
    <row r="1699" spans="1:13" x14ac:dyDescent="0.25">
      <c r="A1699" s="2">
        <v>135</v>
      </c>
      <c r="B1699" s="44">
        <v>44636</v>
      </c>
      <c r="C1699" s="3">
        <v>0.5</v>
      </c>
      <c r="D1699" s="7" t="s">
        <v>44</v>
      </c>
      <c r="E1699" s="8" t="s">
        <v>448</v>
      </c>
      <c r="G1699" s="3" cm="1">
        <f t="array" ref="G1699">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699" s="3" t="str">
        <f>IF(ch_table[[#This Row],[Subject 1]]&lt;&gt;"House rose", "",SUMIF(ch_table[Day], ch_table[[#This Row],[Day]], ch_table[Duration]))</f>
        <v/>
      </c>
      <c r="I1699" s="40">
        <f>SUM(INDEX(ch_table[Duration],1):ch_table[[#This Row],[Duration]])</f>
        <v>45.359722222222217</v>
      </c>
      <c r="J1699" s="3" cm="1">
        <f t="array" ref="J16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699" s="3" t="str" cm="1">
        <f t="array" ref="K16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699" s="3" t="str">
        <f>IF(ch_table[[#This Row],[Subject 1]]&lt;&gt;"House rose", "",SUMIF(ch_table[Day], ch_table[[#This Row],[Day]], ch_table[AAT]))</f>
        <v/>
      </c>
      <c r="M1699" s="38">
        <f>SUM(INDEX(ch_table[AAT],1):ch_table[[#This Row],[AAT]])</f>
        <v>3.9784722222222211</v>
      </c>
    </row>
    <row r="1700" spans="1:13" ht="45" x14ac:dyDescent="0.25">
      <c r="A1700" s="2">
        <v>135</v>
      </c>
      <c r="B1700" s="44">
        <v>44636</v>
      </c>
      <c r="C1700" s="3">
        <v>0.52708333333333335</v>
      </c>
      <c r="D1700" s="7" t="s">
        <v>92</v>
      </c>
      <c r="E1700" s="8" t="s">
        <v>999</v>
      </c>
      <c r="G1700" s="3" cm="1">
        <f t="array" ref="G1700">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00" s="3" t="str">
        <f>IF(ch_table[[#This Row],[Subject 1]]&lt;&gt;"House rose", "",SUMIF(ch_table[Day], ch_table[[#This Row],[Day]], ch_table[Duration]))</f>
        <v/>
      </c>
      <c r="I1700" s="40">
        <f>SUM(INDEX(ch_table[Duration],1):ch_table[[#This Row],[Duration]])</f>
        <v>45.361111111111107</v>
      </c>
      <c r="J1700" s="3" cm="1">
        <f t="array" ref="J17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0" s="3" t="str" cm="1">
        <f t="array" ref="K17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0" s="3" t="str">
        <f>IF(ch_table[[#This Row],[Subject 1]]&lt;&gt;"House rose", "",SUMIF(ch_table[Day], ch_table[[#This Row],[Day]], ch_table[AAT]))</f>
        <v/>
      </c>
      <c r="M1700" s="38">
        <f>SUM(INDEX(ch_table[AAT],1):ch_table[[#This Row],[AAT]])</f>
        <v>3.9784722222222211</v>
      </c>
    </row>
    <row r="1701" spans="1:13" x14ac:dyDescent="0.25">
      <c r="A1701" s="2">
        <v>135</v>
      </c>
      <c r="B1701" s="44">
        <v>44636</v>
      </c>
      <c r="C1701" s="3">
        <v>0.52847222222222223</v>
      </c>
      <c r="D1701" s="7" t="s">
        <v>230</v>
      </c>
      <c r="E1701" s="8" t="s">
        <v>1000</v>
      </c>
      <c r="G1701" s="3" cm="1">
        <f t="array" ref="G1701">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6.9444444444444198E-3</v>
      </c>
      <c r="H1701" s="3" t="str">
        <f>IF(ch_table[[#This Row],[Subject 1]]&lt;&gt;"House rose", "",SUMIF(ch_table[Day], ch_table[[#This Row],[Day]], ch_table[Duration]))</f>
        <v/>
      </c>
      <c r="I1701" s="40">
        <f>SUM(INDEX(ch_table[Duration],1):ch_table[[#This Row],[Duration]])</f>
        <v>45.36805555555555</v>
      </c>
      <c r="J1701" s="3" cm="1">
        <f t="array" ref="J17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1" s="3" t="str" cm="1">
        <f t="array" ref="K17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1" s="3" t="str">
        <f>IF(ch_table[[#This Row],[Subject 1]]&lt;&gt;"House rose", "",SUMIF(ch_table[Day], ch_table[[#This Row],[Day]], ch_table[AAT]))</f>
        <v/>
      </c>
      <c r="M1701" s="38">
        <f>SUM(INDEX(ch_table[AAT],1):ch_table[[#This Row],[AAT]])</f>
        <v>3.9784722222222211</v>
      </c>
    </row>
    <row r="1702" spans="1:13" x14ac:dyDescent="0.25">
      <c r="A1702" s="2">
        <v>135</v>
      </c>
      <c r="B1702" s="44">
        <v>44636</v>
      </c>
      <c r="C1702" s="3">
        <v>0.53541666666666665</v>
      </c>
      <c r="D1702" s="7" t="s">
        <v>423</v>
      </c>
      <c r="E1702" s="8" t="s">
        <v>1001</v>
      </c>
      <c r="G1702" s="3" cm="1">
        <f t="array" ref="G1702">IF(MIN(ROW(ch_table[[Day]:[AAT session total (cum.)]]))+ROWS(ch_table[[Day]:[AAT session total (cum.)]])-1=ROW(),"",IF(ch_table[[#This Row],[Subject 1]]="House rose","", IF(INDEX(ch_table[[#All],[Time]],ROW()+1)="","",(IF(INDEX(ch_table[[#All],[Time]],ROW()+1)&lt;ch_table[[#This Row],[Time]],INDEX(ch_table[[#All],[Time]],ROW()+1)+1,INDEX(ch_table[[#All],[Time]],ROW()+1))-ch_table[[#This Row],[Time]]))))</f>
        <v>0.11041666666666672</v>
      </c>
      <c r="H1702" s="3" t="str">
        <f>IF(ch_table[[#This Row],[Subject 1]]&lt;&gt;"House rose", "",SUMIF(ch_table[Day], ch_table[[#This Row],[Day]], ch_table[Duration]))</f>
        <v/>
      </c>
      <c r="I1702" s="40">
        <f>SUM(INDEX(ch_table[Duration],1):ch_table[[#This Row],[Duration]])</f>
        <v>45.478472222222216</v>
      </c>
      <c r="J1702" s="3" cm="1">
        <f t="array" ref="J17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2" s="3" t="str" cm="1">
        <f t="array" ref="K17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2" s="3" t="str">
        <f>IF(ch_table[[#This Row],[Subject 1]]&lt;&gt;"House rose", "",SUMIF(ch_table[Day], ch_table[[#This Row],[Day]], ch_table[AAT]))</f>
        <v/>
      </c>
      <c r="M1702" s="38">
        <f>SUM(INDEX(ch_table[AAT],1):ch_table[[#This Row],[AAT]])</f>
        <v>3.9784722222222211</v>
      </c>
    </row>
    <row r="1703" spans="1:13" ht="30" x14ac:dyDescent="0.25">
      <c r="A1703" s="2">
        <v>135</v>
      </c>
      <c r="B1703" s="44">
        <v>44636</v>
      </c>
      <c r="C1703" s="3">
        <v>0.64583333333333337</v>
      </c>
      <c r="D1703" s="7" t="s">
        <v>29</v>
      </c>
      <c r="E1703" s="8" t="s">
        <v>1002</v>
      </c>
      <c r="G1703" s="3" cm="1">
        <f t="array" ref="G1703">IF(MIN(ROW(ch_table[[Day]:[AAT session total (cum.)]]))+ROWS(ch_table[[Day]:[AAT session total (cum.)]])-1=ROW(),"",IF(ch_table[[#This Row],[Subject 1]]="House rose","", IF(INDEX(ch_table[[#All],[Time]],ROW()+1)="","",(IF(INDEX(ch_table[[#All],[Time]],ROW()+1)&lt;ch_table[[#This Row],[Time]],INDEX(ch_table[[#All],[Time]],ROW()+1)+1,INDEX(ch_table[[#All],[Time]],ROW()+1))-ch_table[[#This Row],[Time]]))))</f>
        <v>4.7916666666666607E-2</v>
      </c>
      <c r="H1703" s="3" t="str">
        <f>IF(ch_table[[#This Row],[Subject 1]]&lt;&gt;"House rose", "",SUMIF(ch_table[Day], ch_table[[#This Row],[Day]], ch_table[Duration]))</f>
        <v/>
      </c>
      <c r="I1703" s="40">
        <f>SUM(INDEX(ch_table[Duration],1):ch_table[[#This Row],[Duration]])</f>
        <v>45.526388888888881</v>
      </c>
      <c r="J1703" s="3" cm="1">
        <f t="array" ref="J17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3" s="3" t="str" cm="1">
        <f t="array" ref="K17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3" s="3" t="str">
        <f>IF(ch_table[[#This Row],[Subject 1]]&lt;&gt;"House rose", "",SUMIF(ch_table[Day], ch_table[[#This Row],[Day]], ch_table[AAT]))</f>
        <v/>
      </c>
      <c r="M1703" s="38">
        <f>SUM(INDEX(ch_table[AAT],1):ch_table[[#This Row],[AAT]])</f>
        <v>3.9784722222222211</v>
      </c>
    </row>
    <row r="1704" spans="1:13" x14ac:dyDescent="0.25">
      <c r="A1704" s="2">
        <v>135</v>
      </c>
      <c r="B1704" s="44">
        <v>44636</v>
      </c>
      <c r="C1704" s="3">
        <v>0.69374999999999998</v>
      </c>
      <c r="D1704" s="7" t="s">
        <v>423</v>
      </c>
      <c r="E1704" s="8" t="s">
        <v>1003</v>
      </c>
      <c r="G1704" s="3" cm="1">
        <f t="array" ref="G1704">IF(MIN(ROW(ch_table[[Day]:[AAT session total (cum.)]]))+ROWS(ch_table[[Day]:[AAT session total (cum.)]])-1=ROW(),"",IF(ch_table[[#This Row],[Subject 1]]="House rose","", IF(INDEX(ch_table[[#All],[Time]],ROW()+1)="","",(IF(INDEX(ch_table[[#All],[Time]],ROW()+1)&lt;ch_table[[#This Row],[Time]],INDEX(ch_table[[#All],[Time]],ROW()+1)+1,INDEX(ch_table[[#All],[Time]],ROW()+1))-ch_table[[#This Row],[Time]]))))</f>
        <v>9.8611111111111094E-2</v>
      </c>
      <c r="H1704" s="3" t="str">
        <f>IF(ch_table[[#This Row],[Subject 1]]&lt;&gt;"House rose", "",SUMIF(ch_table[Day], ch_table[[#This Row],[Day]], ch_table[Duration]))</f>
        <v/>
      </c>
      <c r="I1704" s="40">
        <f>SUM(INDEX(ch_table[Duration],1):ch_table[[#This Row],[Duration]])</f>
        <v>45.624999999999993</v>
      </c>
      <c r="J1704" s="3" cm="1">
        <f t="array" ref="J17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4" s="3" cm="1">
        <f t="array" ref="K17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704" s="3" t="str">
        <f>IF(ch_table[[#This Row],[Subject 1]]&lt;&gt;"House rose", "",SUMIF(ch_table[Day], ch_table[[#This Row],[Day]], ch_table[AAT]))</f>
        <v/>
      </c>
      <c r="M1704" s="38">
        <f>SUM(INDEX(ch_table[AAT],1):ch_table[[#This Row],[AAT]])</f>
        <v>3.9791666666666656</v>
      </c>
    </row>
    <row r="1705" spans="1:13" x14ac:dyDescent="0.25">
      <c r="A1705" s="2">
        <v>135</v>
      </c>
      <c r="B1705" s="44">
        <v>44636</v>
      </c>
      <c r="C1705" s="3">
        <v>0.79236111111111107</v>
      </c>
      <c r="D1705" s="7" t="s">
        <v>61</v>
      </c>
      <c r="E1705" s="8" t="s">
        <v>1004</v>
      </c>
      <c r="G1705" s="3" cm="1">
        <f t="array" ref="G1705">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705" s="3" t="str">
        <f>IF(ch_table[[#This Row],[Subject 1]]&lt;&gt;"House rose", "",SUMIF(ch_table[Day], ch_table[[#This Row],[Day]], ch_table[Duration]))</f>
        <v/>
      </c>
      <c r="I1705" s="40">
        <f>SUM(INDEX(ch_table[Duration],1):ch_table[[#This Row],[Duration]])</f>
        <v>45.625694444444434</v>
      </c>
      <c r="J1705" s="3" cm="1">
        <f t="array" ref="J17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5" s="3" cm="1">
        <f t="array" ref="K17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705" s="3" t="str">
        <f>IF(ch_table[[#This Row],[Subject 1]]&lt;&gt;"House rose", "",SUMIF(ch_table[Day], ch_table[[#This Row],[Day]], ch_table[AAT]))</f>
        <v/>
      </c>
      <c r="M1705" s="38">
        <f>SUM(INDEX(ch_table[AAT],1):ch_table[[#This Row],[AAT]])</f>
        <v>3.9798611111111102</v>
      </c>
    </row>
    <row r="1706" spans="1:13" x14ac:dyDescent="0.25">
      <c r="A1706" s="2">
        <v>135</v>
      </c>
      <c r="B1706" s="44">
        <v>44636</v>
      </c>
      <c r="C1706" s="3">
        <v>0.79305555555555562</v>
      </c>
      <c r="D1706" s="7" t="s">
        <v>21</v>
      </c>
      <c r="E1706" s="8" t="s">
        <v>1005</v>
      </c>
      <c r="G1706" s="3" cm="1">
        <f t="array" ref="G1706">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706" s="3" t="str">
        <f>IF(ch_table[[#This Row],[Subject 1]]&lt;&gt;"House rose", "",SUMIF(ch_table[Day], ch_table[[#This Row],[Day]], ch_table[Duration]))</f>
        <v/>
      </c>
      <c r="I1706" s="40">
        <f>SUM(INDEX(ch_table[Duration],1):ch_table[[#This Row],[Duration]])</f>
        <v>45.645833333333321</v>
      </c>
      <c r="J1706" s="3" cm="1">
        <f t="array" ref="J17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6" s="3" cm="1">
        <f t="array" ref="K17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706" s="3" t="str">
        <f>IF(ch_table[[#This Row],[Subject 1]]&lt;&gt;"House rose", "",SUMIF(ch_table[Day], ch_table[[#This Row],[Day]], ch_table[AAT]))</f>
        <v/>
      </c>
      <c r="M1706" s="38">
        <f>SUM(INDEX(ch_table[AAT],1):ch_table[[#This Row],[AAT]])</f>
        <v>3.9999999999999991</v>
      </c>
    </row>
    <row r="1707" spans="1:13" x14ac:dyDescent="0.25">
      <c r="A1707" s="2">
        <v>135</v>
      </c>
      <c r="B1707" s="44">
        <v>44636</v>
      </c>
      <c r="C1707" s="3">
        <v>0.81319444444444444</v>
      </c>
      <c r="D1707" s="7" t="s">
        <v>23</v>
      </c>
      <c r="G1707" s="3" t="str" cm="1">
        <f t="array" ref="G1707">IF(MIN(ROW(ch_table[[Day]:[AAT session total (cum.)]]))+ROWS(ch_table[[Day]:[AAT session total (cum.)]])-1=ROW(),"",IF(ch_table[[#This Row],[Subject 1]]="House rose","", IF(INDEX(ch_table[[#All],[Time]],ROW()+1)="","",(IF(INDEX(ch_table[[#All],[Time]],ROW()+1)&lt;ch_table[[#This Row],[Time]],INDEX(ch_table[[#All],[Time]],ROW()+1)+1,INDEX(ch_table[[#All],[Time]],ROW()+1))-ch_table[[#This Row],[Time]]))))</f>
        <v/>
      </c>
      <c r="H1707" s="3">
        <f>IF(ch_table[[#This Row],[Subject 1]]&lt;&gt;"House rose", "",SUMIF(ch_table[Day], ch_table[[#This Row],[Day]], ch_table[Duration]))</f>
        <v>0.33402777777777776</v>
      </c>
      <c r="I1707" s="40">
        <f>SUM(INDEX(ch_table[Duration],1):ch_table[[#This Row],[Duration]])</f>
        <v>45.645833333333321</v>
      </c>
      <c r="J1707" s="3" cm="1">
        <f t="array" ref="J17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07" s="3" t="str" cm="1">
        <f t="array" ref="K17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7" s="3">
        <f>IF(ch_table[[#This Row],[Subject 1]]&lt;&gt;"House rose", "",SUMIF(ch_table[Day], ch_table[[#This Row],[Day]], ch_table[AAT]))</f>
        <v>2.1527777777777812E-2</v>
      </c>
      <c r="M1707" s="38">
        <f>SUM(INDEX(ch_table[AAT],1):ch_table[[#This Row],[AAT]])</f>
        <v>3.9999999999999991</v>
      </c>
    </row>
    <row r="1708" spans="1:13" x14ac:dyDescent="0.25">
      <c r="A1708" s="2">
        <v>136</v>
      </c>
      <c r="B1708" s="44">
        <v>44637</v>
      </c>
      <c r="C1708" s="3">
        <v>0.39583333333333331</v>
      </c>
      <c r="D1708" s="7" t="s">
        <v>24</v>
      </c>
      <c r="G1708" s="3" cm="1">
        <f t="array" ref="G1708">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08" s="3" t="str">
        <f>IF(ch_table[[#This Row],[Subject 1]]&lt;&gt;"House rose", "",SUMIF(ch_table[Day], ch_table[[#This Row],[Day]], ch_table[Duration]))</f>
        <v/>
      </c>
      <c r="I1708" s="40">
        <f>SUM(INDEX(ch_table[Duration],1):ch_table[[#This Row],[Duration]])</f>
        <v>45.648611111111101</v>
      </c>
      <c r="J1708" s="3" cm="1">
        <f t="array" ref="J17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08" s="3" t="str" cm="1">
        <f t="array" ref="K17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8" s="3" t="str">
        <f>IF(ch_table[[#This Row],[Subject 1]]&lt;&gt;"House rose", "",SUMIF(ch_table[Day], ch_table[[#This Row],[Day]], ch_table[AAT]))</f>
        <v/>
      </c>
      <c r="M1708" s="38">
        <f>SUM(INDEX(ch_table[AAT],1):ch_table[[#This Row],[AAT]])</f>
        <v>3.9999999999999991</v>
      </c>
    </row>
    <row r="1709" spans="1:13" x14ac:dyDescent="0.25">
      <c r="A1709" s="2">
        <v>136</v>
      </c>
      <c r="B1709" s="44">
        <v>44637</v>
      </c>
      <c r="C1709" s="3">
        <v>0.39861111111111108</v>
      </c>
      <c r="D1709" s="7" t="s">
        <v>44</v>
      </c>
      <c r="E1709" s="8" t="s">
        <v>212</v>
      </c>
      <c r="G1709" s="3" cm="1">
        <f t="array" ref="G170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709" s="3" t="str">
        <f>IF(ch_table[[#This Row],[Subject 1]]&lt;&gt;"House rose", "",SUMIF(ch_table[Day], ch_table[[#This Row],[Day]], ch_table[Duration]))</f>
        <v/>
      </c>
      <c r="I1709" s="40">
        <f>SUM(INDEX(ch_table[Duration],1):ch_table[[#This Row],[Duration]])</f>
        <v>45.677083333333321</v>
      </c>
      <c r="J1709" s="3" cm="1">
        <f t="array" ref="J17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09" s="3" t="str" cm="1">
        <f t="array" ref="K17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09" s="3" t="str">
        <f>IF(ch_table[[#This Row],[Subject 1]]&lt;&gt;"House rose", "",SUMIF(ch_table[Day], ch_table[[#This Row],[Day]], ch_table[AAT]))</f>
        <v/>
      </c>
      <c r="M1709" s="38">
        <f>SUM(INDEX(ch_table[AAT],1):ch_table[[#This Row],[AAT]])</f>
        <v>3.9999999999999991</v>
      </c>
    </row>
    <row r="1710" spans="1:13" x14ac:dyDescent="0.25">
      <c r="A1710" s="2">
        <v>136</v>
      </c>
      <c r="B1710" s="44">
        <v>44637</v>
      </c>
      <c r="C1710" s="3">
        <v>0.42708333333333331</v>
      </c>
      <c r="D1710" s="7" t="s">
        <v>53</v>
      </c>
      <c r="E1710" s="8" t="s">
        <v>212</v>
      </c>
      <c r="G1710" s="3" cm="1">
        <f t="array" ref="G1710">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710" s="3" t="str">
        <f>IF(ch_table[[#This Row],[Subject 1]]&lt;&gt;"House rose", "",SUMIF(ch_table[Day], ch_table[[#This Row],[Day]], ch_table[Duration]))</f>
        <v/>
      </c>
      <c r="I1710" s="40">
        <f>SUM(INDEX(ch_table[Duration],1):ch_table[[#This Row],[Duration]])</f>
        <v>45.689583333333324</v>
      </c>
      <c r="J1710" s="3" cm="1">
        <f t="array" ref="J17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0" s="3" t="str" cm="1">
        <f t="array" ref="K17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0" s="3" t="str">
        <f>IF(ch_table[[#This Row],[Subject 1]]&lt;&gt;"House rose", "",SUMIF(ch_table[Day], ch_table[[#This Row],[Day]], ch_table[AAT]))</f>
        <v/>
      </c>
      <c r="M1710" s="38">
        <f>SUM(INDEX(ch_table[AAT],1):ch_table[[#This Row],[AAT]])</f>
        <v>3.9999999999999991</v>
      </c>
    </row>
    <row r="1711" spans="1:13" ht="45" x14ac:dyDescent="0.25">
      <c r="A1711" s="2">
        <v>136</v>
      </c>
      <c r="B1711" s="44">
        <v>44637</v>
      </c>
      <c r="C1711" s="3">
        <v>0.43958333333333338</v>
      </c>
      <c r="D1711" s="7" t="s">
        <v>27</v>
      </c>
      <c r="E1711" s="8" t="s">
        <v>1006</v>
      </c>
      <c r="G1711" s="3" cm="1">
        <f t="array" ref="G1711">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711" s="3" t="str">
        <f>IF(ch_table[[#This Row],[Subject 1]]&lt;&gt;"House rose", "",SUMIF(ch_table[Day], ch_table[[#This Row],[Day]], ch_table[Duration]))</f>
        <v/>
      </c>
      <c r="I1711" s="40">
        <f>SUM(INDEX(ch_table[Duration],1):ch_table[[#This Row],[Duration]])</f>
        <v>45.709722222222211</v>
      </c>
      <c r="J1711" s="3" cm="1">
        <f t="array" ref="J17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1" s="3" t="str" cm="1">
        <f t="array" ref="K17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1" s="3" t="str">
        <f>IF(ch_table[[#This Row],[Subject 1]]&lt;&gt;"House rose", "",SUMIF(ch_table[Day], ch_table[[#This Row],[Day]], ch_table[AAT]))</f>
        <v/>
      </c>
      <c r="M1711" s="38">
        <f>SUM(INDEX(ch_table[AAT],1):ch_table[[#This Row],[AAT]])</f>
        <v>3.9999999999999991</v>
      </c>
    </row>
    <row r="1712" spans="1:13" x14ac:dyDescent="0.25">
      <c r="A1712" s="2">
        <v>136</v>
      </c>
      <c r="B1712" s="44">
        <v>44637</v>
      </c>
      <c r="C1712" s="3">
        <v>0.4597222222222222</v>
      </c>
      <c r="D1712" s="7" t="s">
        <v>17</v>
      </c>
      <c r="E1712" s="8" t="s">
        <v>928</v>
      </c>
      <c r="F1712" s="8" t="s">
        <v>15</v>
      </c>
      <c r="G1712" s="3" cm="1">
        <f t="array" ref="G1712">IF(MIN(ROW(ch_table[[Day]:[AAT session total (cum.)]]))+ROWS(ch_table[[Day]:[AAT session total (cum.)]])-1=ROW(),"",IF(ch_table[[#This Row],[Subject 1]]="House rose","", IF(INDEX(ch_table[[#All],[Time]],ROW()+1)="","",(IF(INDEX(ch_table[[#All],[Time]],ROW()+1)&lt;ch_table[[#This Row],[Time]],INDEX(ch_table[[#All],[Time]],ROW()+1)+1,INDEX(ch_table[[#All],[Time]],ROW()+1))-ch_table[[#This Row],[Time]]))))</f>
        <v>6.9444444444449749E-4</v>
      </c>
      <c r="H1712" s="3" t="str">
        <f>IF(ch_table[[#This Row],[Subject 1]]&lt;&gt;"House rose", "",SUMIF(ch_table[Day], ch_table[[#This Row],[Day]], ch_table[Duration]))</f>
        <v/>
      </c>
      <c r="I1712" s="40">
        <f>SUM(INDEX(ch_table[Duration],1):ch_table[[#This Row],[Duration]])</f>
        <v>45.710416666666653</v>
      </c>
      <c r="J1712" s="3" cm="1">
        <f t="array" ref="J17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2" s="3" t="str" cm="1">
        <f t="array" ref="K17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2" s="3" t="str">
        <f>IF(ch_table[[#This Row],[Subject 1]]&lt;&gt;"House rose", "",SUMIF(ch_table[Day], ch_table[[#This Row],[Day]], ch_table[AAT]))</f>
        <v/>
      </c>
      <c r="M1712" s="38">
        <f>SUM(INDEX(ch_table[AAT],1):ch_table[[#This Row],[AAT]])</f>
        <v>3.9999999999999991</v>
      </c>
    </row>
    <row r="1713" spans="1:13" x14ac:dyDescent="0.25">
      <c r="A1713" s="2">
        <v>136</v>
      </c>
      <c r="B1713" s="44">
        <v>44637</v>
      </c>
      <c r="C1713" s="3">
        <v>0.4604166666666667</v>
      </c>
      <c r="D1713" s="7" t="s">
        <v>35</v>
      </c>
      <c r="E1713" s="8" t="s">
        <v>380</v>
      </c>
      <c r="G1713" s="3" cm="1">
        <f t="array" ref="G1713">IF(MIN(ROW(ch_table[[Day]:[AAT session total (cum.)]]))+ROWS(ch_table[[Day]:[AAT session total (cum.)]])-1=ROW(),"",IF(ch_table[[#This Row],[Subject 1]]="House rose","", IF(INDEX(ch_table[[#All],[Time]],ROW()+1)="","",(IF(INDEX(ch_table[[#All],[Time]],ROW()+1)&lt;ch_table[[#This Row],[Time]],INDEX(ch_table[[#All],[Time]],ROW()+1)+1,INDEX(ch_table[[#All],[Time]],ROW()+1))-ch_table[[#This Row],[Time]]))))</f>
        <v>4.166666666666663E-2</v>
      </c>
      <c r="H1713" s="3" t="str">
        <f>IF(ch_table[[#This Row],[Subject 1]]&lt;&gt;"House rose", "",SUMIF(ch_table[Day], ch_table[[#This Row],[Day]], ch_table[Duration]))</f>
        <v/>
      </c>
      <c r="I1713" s="40">
        <f>SUM(INDEX(ch_table[Duration],1):ch_table[[#This Row],[Duration]])</f>
        <v>45.752083333333317</v>
      </c>
      <c r="J1713" s="3" cm="1">
        <f t="array" ref="J17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3" s="3" t="str" cm="1">
        <f t="array" ref="K17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3" s="3" t="str">
        <f>IF(ch_table[[#This Row],[Subject 1]]&lt;&gt;"House rose", "",SUMIF(ch_table[Day], ch_table[[#This Row],[Day]], ch_table[AAT]))</f>
        <v/>
      </c>
      <c r="M1713" s="38">
        <f>SUM(INDEX(ch_table[AAT],1):ch_table[[#This Row],[AAT]])</f>
        <v>3.9999999999999991</v>
      </c>
    </row>
    <row r="1714" spans="1:13" ht="45" x14ac:dyDescent="0.25">
      <c r="A1714" s="2">
        <v>136</v>
      </c>
      <c r="B1714" s="44">
        <v>44637</v>
      </c>
      <c r="C1714" s="3">
        <v>0.50208333333333333</v>
      </c>
      <c r="D1714" s="7" t="s">
        <v>29</v>
      </c>
      <c r="E1714" s="8" t="s">
        <v>1007</v>
      </c>
      <c r="G1714" s="3" cm="1">
        <f t="array" ref="G1714">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714" s="3" t="str">
        <f>IF(ch_table[[#This Row],[Subject 1]]&lt;&gt;"House rose", "",SUMIF(ch_table[Day], ch_table[[#This Row],[Day]], ch_table[Duration]))</f>
        <v/>
      </c>
      <c r="I1714" s="40">
        <f>SUM(INDEX(ch_table[Duration],1):ch_table[[#This Row],[Duration]])</f>
        <v>45.779166666666647</v>
      </c>
      <c r="J1714" s="3" cm="1">
        <f t="array" ref="J17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4" s="3" t="str" cm="1">
        <f t="array" ref="K17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4" s="3" t="str">
        <f>IF(ch_table[[#This Row],[Subject 1]]&lt;&gt;"House rose", "",SUMIF(ch_table[Day], ch_table[[#This Row],[Day]], ch_table[AAT]))</f>
        <v/>
      </c>
      <c r="M1714" s="38">
        <f>SUM(INDEX(ch_table[AAT],1):ch_table[[#This Row],[AAT]])</f>
        <v>3.9999999999999991</v>
      </c>
    </row>
    <row r="1715" spans="1:13" ht="30" x14ac:dyDescent="0.25">
      <c r="A1715" s="2">
        <v>136</v>
      </c>
      <c r="B1715" s="44">
        <v>44637</v>
      </c>
      <c r="C1715" s="3">
        <v>0.52916666666666667</v>
      </c>
      <c r="D1715" s="7" t="s">
        <v>29</v>
      </c>
      <c r="E1715" s="8" t="s">
        <v>1008</v>
      </c>
      <c r="G1715" s="3" cm="1">
        <f t="array" ref="G1715">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1715" s="3" t="str">
        <f>IF(ch_table[[#This Row],[Subject 1]]&lt;&gt;"House rose", "",SUMIF(ch_table[Day], ch_table[[#This Row],[Day]], ch_table[Duration]))</f>
        <v/>
      </c>
      <c r="I1715" s="40">
        <f>SUM(INDEX(ch_table[Duration],1):ch_table[[#This Row],[Duration]])</f>
        <v>45.8159722222222</v>
      </c>
      <c r="J1715" s="3" cm="1">
        <f t="array" ref="J17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5" s="3" t="str" cm="1">
        <f t="array" ref="K17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5" s="3" t="str">
        <f>IF(ch_table[[#This Row],[Subject 1]]&lt;&gt;"House rose", "",SUMIF(ch_table[Day], ch_table[[#This Row],[Day]], ch_table[AAT]))</f>
        <v/>
      </c>
      <c r="M1715" s="38">
        <f>SUM(INDEX(ch_table[AAT],1):ch_table[[#This Row],[AAT]])</f>
        <v>3.9999999999999991</v>
      </c>
    </row>
    <row r="1716" spans="1:13" ht="45" x14ac:dyDescent="0.25">
      <c r="A1716" s="2">
        <v>136</v>
      </c>
      <c r="B1716" s="44">
        <v>44637</v>
      </c>
      <c r="C1716" s="3">
        <v>0.56597222222222221</v>
      </c>
      <c r="D1716" s="7" t="s">
        <v>92</v>
      </c>
      <c r="E1716" s="8" t="s">
        <v>1009</v>
      </c>
      <c r="G1716" s="3" cm="1">
        <f t="array" ref="G1716">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716" s="3" t="str">
        <f>IF(ch_table[[#This Row],[Subject 1]]&lt;&gt;"House rose", "",SUMIF(ch_table[Day], ch_table[[#This Row],[Day]], ch_table[Duration]))</f>
        <v/>
      </c>
      <c r="I1716" s="40">
        <f>SUM(INDEX(ch_table[Duration],1):ch_table[[#This Row],[Duration]])</f>
        <v>45.820833333333312</v>
      </c>
      <c r="J1716" s="3" cm="1">
        <f t="array" ref="J17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6" s="3" t="str" cm="1">
        <f t="array" ref="K17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6" s="3" t="str">
        <f>IF(ch_table[[#This Row],[Subject 1]]&lt;&gt;"House rose", "",SUMIF(ch_table[Day], ch_table[[#This Row],[Day]], ch_table[AAT]))</f>
        <v/>
      </c>
      <c r="M1716" s="38">
        <f>SUM(INDEX(ch_table[AAT],1):ch_table[[#This Row],[AAT]])</f>
        <v>3.9999999999999991</v>
      </c>
    </row>
    <row r="1717" spans="1:13" ht="60" x14ac:dyDescent="0.25">
      <c r="A1717" s="2">
        <v>136</v>
      </c>
      <c r="B1717" s="44">
        <v>44637</v>
      </c>
      <c r="C1717" s="3">
        <v>0.5708333333333333</v>
      </c>
      <c r="D1717" s="7" t="s">
        <v>359</v>
      </c>
      <c r="E1717" s="8" t="s">
        <v>1010</v>
      </c>
      <c r="G1717" s="3" cm="1">
        <f t="array" ref="G1717">IF(MIN(ROW(ch_table[[Day]:[AAT session total (cum.)]]))+ROWS(ch_table[[Day]:[AAT session total (cum.)]])-1=ROW(),"",IF(ch_table[[#This Row],[Subject 1]]="House rose","", IF(INDEX(ch_table[[#All],[Time]],ROW()+1)="","",(IF(INDEX(ch_table[[#All],[Time]],ROW()+1)&lt;ch_table[[#This Row],[Time]],INDEX(ch_table[[#All],[Time]],ROW()+1)+1,INDEX(ch_table[[#All],[Time]],ROW()+1))-ch_table[[#This Row],[Time]]))))</f>
        <v>1.1111111111111183E-2</v>
      </c>
      <c r="H1717" s="3" t="str">
        <f>IF(ch_table[[#This Row],[Subject 1]]&lt;&gt;"House rose", "",SUMIF(ch_table[Day], ch_table[[#This Row],[Day]], ch_table[Duration]))</f>
        <v/>
      </c>
      <c r="I1717" s="40">
        <f>SUM(INDEX(ch_table[Duration],1):ch_table[[#This Row],[Duration]])</f>
        <v>45.831944444444424</v>
      </c>
      <c r="J1717" s="3" cm="1">
        <f t="array" ref="J17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7" s="3" t="str" cm="1">
        <f t="array" ref="K17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7" s="3" t="str">
        <f>IF(ch_table[[#This Row],[Subject 1]]&lt;&gt;"House rose", "",SUMIF(ch_table[Day], ch_table[[#This Row],[Day]], ch_table[AAT]))</f>
        <v/>
      </c>
      <c r="M1717" s="38">
        <f>SUM(INDEX(ch_table[AAT],1):ch_table[[#This Row],[AAT]])</f>
        <v>3.9999999999999991</v>
      </c>
    </row>
    <row r="1718" spans="1:13" x14ac:dyDescent="0.25">
      <c r="A1718" s="2">
        <v>136</v>
      </c>
      <c r="B1718" s="44">
        <v>44637</v>
      </c>
      <c r="C1718" s="3">
        <v>0.58194444444444449</v>
      </c>
      <c r="D1718" s="7" t="s">
        <v>795</v>
      </c>
      <c r="E1718" s="8" t="s">
        <v>1011</v>
      </c>
      <c r="F1718" s="8" t="s">
        <v>189</v>
      </c>
      <c r="G1718" s="3" cm="1">
        <f t="array" ref="G1718">IF(MIN(ROW(ch_table[[Day]:[AAT session total (cum.)]]))+ROWS(ch_table[[Day]:[AAT session total (cum.)]])-1=ROW(),"",IF(ch_table[[#This Row],[Subject 1]]="House rose","", IF(INDEX(ch_table[[#All],[Time]],ROW()+1)="","",(IF(INDEX(ch_table[[#All],[Time]],ROW()+1)&lt;ch_table[[#This Row],[Time]],INDEX(ch_table[[#All],[Time]],ROW()+1)+1,INDEX(ch_table[[#All],[Time]],ROW()+1))-ch_table[[#This Row],[Time]]))))</f>
        <v>8.3333333333333259E-2</v>
      </c>
      <c r="H1718" s="3" t="str">
        <f>IF(ch_table[[#This Row],[Subject 1]]&lt;&gt;"House rose", "",SUMIF(ch_table[Day], ch_table[[#This Row],[Day]], ch_table[Duration]))</f>
        <v/>
      </c>
      <c r="I1718" s="40">
        <f>SUM(INDEX(ch_table[Duration],1):ch_table[[#This Row],[Duration]])</f>
        <v>45.91527777777776</v>
      </c>
      <c r="J1718" s="3" cm="1">
        <f t="array" ref="J17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8" s="3" t="str" cm="1">
        <f t="array" ref="K17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8" s="3" t="str">
        <f>IF(ch_table[[#This Row],[Subject 1]]&lt;&gt;"House rose", "",SUMIF(ch_table[Day], ch_table[[#This Row],[Day]], ch_table[AAT]))</f>
        <v/>
      </c>
      <c r="M1718" s="38">
        <f>SUM(INDEX(ch_table[AAT],1):ch_table[[#This Row],[AAT]])</f>
        <v>3.9999999999999991</v>
      </c>
    </row>
    <row r="1719" spans="1:13" x14ac:dyDescent="0.25">
      <c r="A1719" s="2">
        <v>136</v>
      </c>
      <c r="B1719" s="44">
        <v>44637</v>
      </c>
      <c r="C1719" s="3">
        <v>0.66527777777777775</v>
      </c>
      <c r="D1719" s="7" t="s">
        <v>795</v>
      </c>
      <c r="E1719" s="8" t="s">
        <v>1012</v>
      </c>
      <c r="F1719" s="8" t="s">
        <v>189</v>
      </c>
      <c r="G1719" s="3" cm="1">
        <f t="array" ref="G1719">IF(MIN(ROW(ch_table[[Day]:[AAT session total (cum.)]]))+ROWS(ch_table[[Day]:[AAT session total (cum.)]])-1=ROW(),"",IF(ch_table[[#This Row],[Subject 1]]="House rose","", IF(INDEX(ch_table[[#All],[Time]],ROW()+1)="","",(IF(INDEX(ch_table[[#All],[Time]],ROW()+1)&lt;ch_table[[#This Row],[Time]],INDEX(ch_table[[#All],[Time]],ROW()+1)+1,INDEX(ch_table[[#All],[Time]],ROW()+1))-ch_table[[#This Row],[Time]]))))</f>
        <v>3.1944444444444553E-2</v>
      </c>
      <c r="H1719" s="3" t="str">
        <f>IF(ch_table[[#This Row],[Subject 1]]&lt;&gt;"House rose", "",SUMIF(ch_table[Day], ch_table[[#This Row],[Day]], ch_table[Duration]))</f>
        <v/>
      </c>
      <c r="I1719" s="40">
        <f>SUM(INDEX(ch_table[Duration],1):ch_table[[#This Row],[Duration]])</f>
        <v>45.947222222222202</v>
      </c>
      <c r="J1719" s="3" cm="1">
        <f t="array" ref="J17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19" s="3" t="str" cm="1">
        <f t="array" ref="K17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19" s="3" t="str">
        <f>IF(ch_table[[#This Row],[Subject 1]]&lt;&gt;"House rose", "",SUMIF(ch_table[Day], ch_table[[#This Row],[Day]], ch_table[AAT]))</f>
        <v/>
      </c>
      <c r="M1719" s="38">
        <f>SUM(INDEX(ch_table[AAT],1):ch_table[[#This Row],[AAT]])</f>
        <v>3.9999999999999991</v>
      </c>
    </row>
    <row r="1720" spans="1:13" ht="30" x14ac:dyDescent="0.25">
      <c r="A1720" s="2">
        <v>136</v>
      </c>
      <c r="B1720" s="44">
        <v>44637</v>
      </c>
      <c r="C1720" s="3">
        <v>0.6972222222222223</v>
      </c>
      <c r="D1720" s="7" t="s">
        <v>29</v>
      </c>
      <c r="E1720" s="8" t="s">
        <v>1013</v>
      </c>
      <c r="G1720" s="3" cm="1">
        <f t="array" ref="G1720">IF(MIN(ROW(ch_table[[Day]:[AAT session total (cum.)]]))+ROWS(ch_table[[Day]:[AAT session total (cum.)]])-1=ROW(),"",IF(ch_table[[#This Row],[Subject 1]]="House rose","", IF(INDEX(ch_table[[#All],[Time]],ROW()+1)="","",(IF(INDEX(ch_table[[#All],[Time]],ROW()+1)&lt;ch_table[[#This Row],[Time]],INDEX(ch_table[[#All],[Time]],ROW()+1)+1,INDEX(ch_table[[#All],[Time]],ROW()+1))-ch_table[[#This Row],[Time]]))))</f>
        <v>2.9861111111111005E-2</v>
      </c>
      <c r="H1720" s="3" t="str">
        <f>IF(ch_table[[#This Row],[Subject 1]]&lt;&gt;"House rose", "",SUMIF(ch_table[Day], ch_table[[#This Row],[Day]], ch_table[Duration]))</f>
        <v/>
      </c>
      <c r="I1720" s="40">
        <f>SUM(INDEX(ch_table[Duration],1):ch_table[[#This Row],[Duration]])</f>
        <v>45.977083333333312</v>
      </c>
      <c r="J1720" s="3" cm="1">
        <f t="array" ref="J17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0" s="3" cm="1">
        <f t="array" ref="K17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720" s="3" t="str">
        <f>IF(ch_table[[#This Row],[Subject 1]]&lt;&gt;"House rose", "",SUMIF(ch_table[Day], ch_table[[#This Row],[Day]], ch_table[AAT]))</f>
        <v/>
      </c>
      <c r="M1720" s="38">
        <f>SUM(INDEX(ch_table[AAT],1):ch_table[[#This Row],[AAT]])</f>
        <v>4.0187499999999989</v>
      </c>
    </row>
    <row r="1721" spans="1:13" x14ac:dyDescent="0.25">
      <c r="A1721" s="2">
        <v>136</v>
      </c>
      <c r="B1721" s="44">
        <v>44637</v>
      </c>
      <c r="C1721" s="3">
        <v>0.7270833333333333</v>
      </c>
      <c r="D1721" s="7" t="s">
        <v>21</v>
      </c>
      <c r="E1721" s="8" t="s">
        <v>1014</v>
      </c>
      <c r="G1721" s="3" cm="1">
        <f t="array" ref="G1721">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721" s="3" t="str">
        <f>IF(ch_table[[#This Row],[Subject 1]]&lt;&gt;"House rose", "",SUMIF(ch_table[Day], ch_table[[#This Row],[Day]], ch_table[Duration]))</f>
        <v/>
      </c>
      <c r="I1721" s="40">
        <f>SUM(INDEX(ch_table[Duration],1):ch_table[[#This Row],[Duration]])</f>
        <v>45.997222222222199</v>
      </c>
      <c r="J1721" s="3" cm="1">
        <f t="array" ref="J17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1" s="3" cm="1">
        <f t="array" ref="K17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2.0138888888888928E-2</v>
      </c>
      <c r="L1721" s="3" t="str">
        <f>IF(ch_table[[#This Row],[Subject 1]]&lt;&gt;"House rose", "",SUMIF(ch_table[Day], ch_table[[#This Row],[Day]], ch_table[AAT]))</f>
        <v/>
      </c>
      <c r="M1721" s="38">
        <f>SUM(INDEX(ch_table[AAT],1):ch_table[[#This Row],[AAT]])</f>
        <v>4.0388888888888879</v>
      </c>
    </row>
    <row r="1722" spans="1:13" x14ac:dyDescent="0.25">
      <c r="A1722" s="2">
        <v>136</v>
      </c>
      <c r="B1722" s="44">
        <v>44637</v>
      </c>
      <c r="C1722" s="3">
        <v>0.74722222222222223</v>
      </c>
      <c r="D1722" s="7" t="s">
        <v>23</v>
      </c>
      <c r="G1722" s="3" t="str" cm="1">
        <f t="array" ref="G1722">IF(MIN(ROW(ch_table[[Day]:[AAT session total (cum.)]]))+ROWS(ch_table[[Day]:[AAT session total (cum.)]])-1=ROW(),"",IF(ch_table[[#This Row],[Subject 1]]="House rose","", IF(INDEX(ch_table[[#All],[Time]],ROW()+1)="","",(IF(INDEX(ch_table[[#All],[Time]],ROW()+1)&lt;ch_table[[#This Row],[Time]],INDEX(ch_table[[#All],[Time]],ROW()+1)+1,INDEX(ch_table[[#All],[Time]],ROW()+1))-ch_table[[#This Row],[Time]]))))</f>
        <v/>
      </c>
      <c r="H1722" s="3">
        <f>IF(ch_table[[#This Row],[Subject 1]]&lt;&gt;"House rose", "",SUMIF(ch_table[Day], ch_table[[#This Row],[Day]], ch_table[Duration]))</f>
        <v>0.35138888888888892</v>
      </c>
      <c r="I1722" s="40">
        <f>SUM(INDEX(ch_table[Duration],1):ch_table[[#This Row],[Duration]])</f>
        <v>45.997222222222199</v>
      </c>
      <c r="J1722" s="3" cm="1">
        <f t="array" ref="J17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22" s="3" t="str" cm="1">
        <f t="array" ref="K17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2" s="3">
        <f>IF(ch_table[[#This Row],[Subject 1]]&lt;&gt;"House rose", "",SUMIF(ch_table[Day], ch_table[[#This Row],[Day]], ch_table[AAT]))</f>
        <v>3.8888888888888862E-2</v>
      </c>
      <c r="M1722" s="38">
        <f>SUM(INDEX(ch_table[AAT],1):ch_table[[#This Row],[AAT]])</f>
        <v>4.0388888888888879</v>
      </c>
    </row>
    <row r="1723" spans="1:13" x14ac:dyDescent="0.25">
      <c r="A1723" s="2">
        <v>137</v>
      </c>
      <c r="B1723" s="44">
        <v>44638</v>
      </c>
      <c r="C1723" s="3">
        <v>0.39583333333333331</v>
      </c>
      <c r="D1723" s="7" t="s">
        <v>24</v>
      </c>
      <c r="G1723" s="3" cm="1">
        <f t="array" ref="G172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23" s="3" t="str">
        <f>IF(ch_table[[#This Row],[Subject 1]]&lt;&gt;"House rose", "",SUMIF(ch_table[Day], ch_table[[#This Row],[Day]], ch_table[Duration]))</f>
        <v/>
      </c>
      <c r="I1723" s="40">
        <f>SUM(INDEX(ch_table[Duration],1):ch_table[[#This Row],[Duration]])</f>
        <v>45.999999999999979</v>
      </c>
      <c r="J1723" s="3" cm="1">
        <f t="array" ref="J17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23" s="3" t="str" cm="1">
        <f t="array" ref="K17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3" s="3" t="str">
        <f>IF(ch_table[[#This Row],[Subject 1]]&lt;&gt;"House rose", "",SUMIF(ch_table[Day], ch_table[[#This Row],[Day]], ch_table[AAT]))</f>
        <v/>
      </c>
      <c r="M1723" s="38">
        <f>SUM(INDEX(ch_table[AAT],1):ch_table[[#This Row],[AAT]])</f>
        <v>4.0388888888888879</v>
      </c>
    </row>
    <row r="1724" spans="1:13" x14ac:dyDescent="0.25">
      <c r="A1724" s="2">
        <v>137</v>
      </c>
      <c r="B1724" s="44">
        <v>44638</v>
      </c>
      <c r="C1724" s="3">
        <v>0.39861111111111108</v>
      </c>
      <c r="D1724" s="7" t="s">
        <v>489</v>
      </c>
      <c r="E1724" s="8" t="s">
        <v>490</v>
      </c>
      <c r="F1724" s="8" t="s">
        <v>60</v>
      </c>
      <c r="G1724" s="3" cm="1">
        <f t="array" ref="G1724">IF(MIN(ROW(ch_table[[Day]:[AAT session total (cum.)]]))+ROWS(ch_table[[Day]:[AAT session total (cum.)]])-1=ROW(),"",IF(ch_table[[#This Row],[Subject 1]]="House rose","", IF(INDEX(ch_table[[#All],[Time]],ROW()+1)="","",(IF(INDEX(ch_table[[#All],[Time]],ROW()+1)&lt;ch_table[[#This Row],[Time]],INDEX(ch_table[[#All],[Time]],ROW()+1)+1,INDEX(ch_table[[#All],[Time]],ROW()+1))-ch_table[[#This Row],[Time]]))))</f>
        <v>9.7222222222222987E-3</v>
      </c>
      <c r="H1724" s="3" t="str">
        <f>IF(ch_table[[#This Row],[Subject 1]]&lt;&gt;"House rose", "",SUMIF(ch_table[Day], ch_table[[#This Row],[Day]], ch_table[Duration]))</f>
        <v/>
      </c>
      <c r="I1724" s="40">
        <f>SUM(INDEX(ch_table[Duration],1):ch_table[[#This Row],[Duration]])</f>
        <v>46.009722222222202</v>
      </c>
      <c r="J1724" s="3" cm="1">
        <f t="array" ref="J17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24" s="3" t="str" cm="1">
        <f t="array" ref="K17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4" s="3" t="str">
        <f>IF(ch_table[[#This Row],[Subject 1]]&lt;&gt;"House rose", "",SUMIF(ch_table[Day], ch_table[[#This Row],[Day]], ch_table[AAT]))</f>
        <v/>
      </c>
      <c r="M1724" s="38">
        <f>SUM(INDEX(ch_table[AAT],1):ch_table[[#This Row],[AAT]])</f>
        <v>4.0388888888888879</v>
      </c>
    </row>
    <row r="1725" spans="1:13" x14ac:dyDescent="0.25">
      <c r="A1725" s="2">
        <v>137</v>
      </c>
      <c r="B1725" s="44">
        <v>44638</v>
      </c>
      <c r="C1725" s="3">
        <v>0.40833333333333338</v>
      </c>
      <c r="D1725" s="7" t="s">
        <v>259</v>
      </c>
      <c r="E1725" s="8" t="s">
        <v>1015</v>
      </c>
      <c r="F1725" s="8" t="s">
        <v>402</v>
      </c>
      <c r="G1725" s="3" cm="1">
        <f t="array" ref="G1725">IF(MIN(ROW(ch_table[[Day]:[AAT session total (cum.)]]))+ROWS(ch_table[[Day]:[AAT session total (cum.)]])-1=ROW(),"",IF(ch_table[[#This Row],[Subject 1]]="House rose","", IF(INDEX(ch_table[[#All],[Time]],ROW()+1)="","",(IF(INDEX(ch_table[[#All],[Time]],ROW()+1)&lt;ch_table[[#This Row],[Time]],INDEX(ch_table[[#All],[Time]],ROW()+1)+1,INDEX(ch_table[[#All],[Time]],ROW()+1))-ch_table[[#This Row],[Time]]))))</f>
        <v>8.3333333333333315E-2</v>
      </c>
      <c r="H1725" s="3" t="str">
        <f>IF(ch_table[[#This Row],[Subject 1]]&lt;&gt;"House rose", "",SUMIF(ch_table[Day], ch_table[[#This Row],[Day]], ch_table[Duration]))</f>
        <v/>
      </c>
      <c r="I1725" s="40">
        <f>SUM(INDEX(ch_table[Duration],1):ch_table[[#This Row],[Duration]])</f>
        <v>46.093055555555537</v>
      </c>
      <c r="J1725" s="3" cm="1">
        <f t="array" ref="J17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25" s="3" t="str" cm="1">
        <f t="array" ref="K17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5" s="3" t="str">
        <f>IF(ch_table[[#This Row],[Subject 1]]&lt;&gt;"House rose", "",SUMIF(ch_table[Day], ch_table[[#This Row],[Day]], ch_table[AAT]))</f>
        <v/>
      </c>
      <c r="M1725" s="38">
        <f>SUM(INDEX(ch_table[AAT],1):ch_table[[#This Row],[AAT]])</f>
        <v>4.0388888888888879</v>
      </c>
    </row>
    <row r="1726" spans="1:13" x14ac:dyDescent="0.25">
      <c r="A1726" s="2">
        <v>137</v>
      </c>
      <c r="B1726" s="44">
        <v>44638</v>
      </c>
      <c r="C1726" s="3">
        <v>0.4916666666666667</v>
      </c>
      <c r="D1726" s="7" t="s">
        <v>259</v>
      </c>
      <c r="E1726" s="8" t="s">
        <v>1016</v>
      </c>
      <c r="F1726" s="8" t="s">
        <v>402</v>
      </c>
      <c r="G1726" s="3" cm="1">
        <f t="array" ref="G1726">IF(MIN(ROW(ch_table[[Day]:[AAT session total (cum.)]]))+ROWS(ch_table[[Day]:[AAT session total (cum.)]])-1=ROW(),"",IF(ch_table[[#This Row],[Subject 1]]="House rose","", IF(INDEX(ch_table[[#All],[Time]],ROW()+1)="","",(IF(INDEX(ch_table[[#All],[Time]],ROW()+1)&lt;ch_table[[#This Row],[Time]],INDEX(ch_table[[#All],[Time]],ROW()+1)+1,INDEX(ch_table[[#All],[Time]],ROW()+1))-ch_table[[#This Row],[Time]]))))</f>
        <v>7.9861111111111049E-2</v>
      </c>
      <c r="H1726" s="3" t="str">
        <f>IF(ch_table[[#This Row],[Subject 1]]&lt;&gt;"House rose", "",SUMIF(ch_table[Day], ch_table[[#This Row],[Day]], ch_table[Duration]))</f>
        <v/>
      </c>
      <c r="I1726" s="40">
        <f>SUM(INDEX(ch_table[Duration],1):ch_table[[#This Row],[Duration]])</f>
        <v>46.172916666666652</v>
      </c>
      <c r="J1726" s="3" cm="1">
        <f t="array" ref="J17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26" s="3" t="str" cm="1">
        <f t="array" ref="K17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6" s="3" t="str">
        <f>IF(ch_table[[#This Row],[Subject 1]]&lt;&gt;"House rose", "",SUMIF(ch_table[Day], ch_table[[#This Row],[Day]], ch_table[AAT]))</f>
        <v/>
      </c>
      <c r="M1726" s="38">
        <f>SUM(INDEX(ch_table[AAT],1):ch_table[[#This Row],[AAT]])</f>
        <v>4.0388888888888879</v>
      </c>
    </row>
    <row r="1727" spans="1:13" x14ac:dyDescent="0.25">
      <c r="A1727" s="2">
        <v>137</v>
      </c>
      <c r="B1727" s="44">
        <v>44638</v>
      </c>
      <c r="C1727" s="3">
        <v>0.57152777777777775</v>
      </c>
      <c r="D1727" s="7" t="s">
        <v>123</v>
      </c>
      <c r="E1727" s="8" t="s">
        <v>1017</v>
      </c>
      <c r="F1727" s="8" t="s">
        <v>402</v>
      </c>
      <c r="G1727" s="3" cm="1">
        <f t="array" ref="G1727">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1727" s="3" t="str">
        <f>IF(ch_table[[#This Row],[Subject 1]]&lt;&gt;"House rose", "",SUMIF(ch_table[Day], ch_table[[#This Row],[Day]], ch_table[Duration]))</f>
        <v/>
      </c>
      <c r="I1727" s="40">
        <f>SUM(INDEX(ch_table[Duration],1):ch_table[[#This Row],[Duration]])</f>
        <v>46.216666666666654</v>
      </c>
      <c r="J1727" s="3" cm="1">
        <f t="array" ref="J17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27" s="3" cm="1">
        <f t="array" ref="K17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1.111111111111085E-2</v>
      </c>
      <c r="L1727" s="3" t="str">
        <f>IF(ch_table[[#This Row],[Subject 1]]&lt;&gt;"House rose", "",SUMIF(ch_table[Day], ch_table[[#This Row],[Day]], ch_table[AAT]))</f>
        <v/>
      </c>
      <c r="M1727" s="38">
        <f>SUM(INDEX(ch_table[AAT],1):ch_table[[#This Row],[AAT]])</f>
        <v>4.0499999999999989</v>
      </c>
    </row>
    <row r="1728" spans="1:13" x14ac:dyDescent="0.25">
      <c r="A1728" s="2">
        <v>137</v>
      </c>
      <c r="B1728" s="44">
        <v>44638</v>
      </c>
      <c r="C1728" s="3">
        <v>0.61527777777777781</v>
      </c>
      <c r="D1728" s="7" t="s">
        <v>21</v>
      </c>
      <c r="E1728" s="8" t="s">
        <v>1018</v>
      </c>
      <c r="G1728" s="3" cm="1">
        <f t="array" ref="G1728">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728" s="3" t="str">
        <f>IF(ch_table[[#This Row],[Subject 1]]&lt;&gt;"House rose", "",SUMIF(ch_table[Day], ch_table[[#This Row],[Day]], ch_table[Duration]))</f>
        <v/>
      </c>
      <c r="I1728" s="40">
        <f>SUM(INDEX(ch_table[Duration],1):ch_table[[#This Row],[Duration]])</f>
        <v>46.23194444444443</v>
      </c>
      <c r="J1728" s="3" cm="1">
        <f t="array" ref="J17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28" s="3" cm="1">
        <f t="array" ref="K17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1.5277777777777724E-2</v>
      </c>
      <c r="L1728" s="3" t="str">
        <f>IF(ch_table[[#This Row],[Subject 1]]&lt;&gt;"House rose", "",SUMIF(ch_table[Day], ch_table[[#This Row],[Day]], ch_table[AAT]))</f>
        <v/>
      </c>
      <c r="M1728" s="38">
        <f>SUM(INDEX(ch_table[AAT],1):ch_table[[#This Row],[AAT]])</f>
        <v>4.0652777777777764</v>
      </c>
    </row>
    <row r="1729" spans="1:13" x14ac:dyDescent="0.25">
      <c r="A1729" s="2">
        <v>137</v>
      </c>
      <c r="B1729" s="44">
        <v>44638</v>
      </c>
      <c r="C1729" s="3">
        <v>0.63055555555555554</v>
      </c>
      <c r="D1729" s="7" t="s">
        <v>23</v>
      </c>
      <c r="G1729" s="3" t="str" cm="1">
        <f t="array" ref="G1729">IF(MIN(ROW(ch_table[[Day]:[AAT session total (cum.)]]))+ROWS(ch_table[[Day]:[AAT session total (cum.)]])-1=ROW(),"",IF(ch_table[[#This Row],[Subject 1]]="House rose","", IF(INDEX(ch_table[[#All],[Time]],ROW()+1)="","",(IF(INDEX(ch_table[[#All],[Time]],ROW()+1)&lt;ch_table[[#This Row],[Time]],INDEX(ch_table[[#All],[Time]],ROW()+1)+1,INDEX(ch_table[[#All],[Time]],ROW()+1))-ch_table[[#This Row],[Time]]))))</f>
        <v/>
      </c>
      <c r="H1729" s="3">
        <f>IF(ch_table[[#This Row],[Subject 1]]&lt;&gt;"House rose", "",SUMIF(ch_table[Day], ch_table[[#This Row],[Day]], ch_table[Duration]))</f>
        <v>0.23472222222222222</v>
      </c>
      <c r="I1729" s="40">
        <f>SUM(INDEX(ch_table[Duration],1):ch_table[[#This Row],[Duration]])</f>
        <v>46.23194444444443</v>
      </c>
      <c r="J1729" s="3" cm="1">
        <f t="array" ref="J17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0.60416666666666696</v>
      </c>
      <c r="K1729" s="3" t="str" cm="1">
        <f t="array" ref="K17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29" s="3">
        <f>IF(ch_table[[#This Row],[Subject 1]]&lt;&gt;"House rose", "",SUMIF(ch_table[Day], ch_table[[#This Row],[Day]], ch_table[AAT]))</f>
        <v>2.6388888888888573E-2</v>
      </c>
      <c r="M1729" s="38">
        <f>SUM(INDEX(ch_table[AAT],1):ch_table[[#This Row],[AAT]])</f>
        <v>4.0652777777777764</v>
      </c>
    </row>
    <row r="1730" spans="1:13" x14ac:dyDescent="0.25">
      <c r="A1730" s="2">
        <v>138</v>
      </c>
      <c r="B1730" s="44">
        <v>44641</v>
      </c>
      <c r="C1730" s="3">
        <v>0.60416666666666663</v>
      </c>
      <c r="D1730" s="7" t="s">
        <v>24</v>
      </c>
      <c r="G1730" s="3" cm="1">
        <f t="array" ref="G1730">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730" s="3" t="str">
        <f>IF(ch_table[[#This Row],[Subject 1]]&lt;&gt;"House rose", "",SUMIF(ch_table[Day], ch_table[[#This Row],[Day]], ch_table[Duration]))</f>
        <v/>
      </c>
      <c r="I1730" s="40">
        <f>SUM(INDEX(ch_table[Duration],1):ch_table[[#This Row],[Duration]])</f>
        <v>46.234027777777762</v>
      </c>
      <c r="J1730" s="3" cm="1">
        <f t="array" ref="J17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0" s="3" t="str" cm="1">
        <f t="array" ref="K17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0" s="3" t="str">
        <f>IF(ch_table[[#This Row],[Subject 1]]&lt;&gt;"House rose", "",SUMIF(ch_table[Day], ch_table[[#This Row],[Day]], ch_table[AAT]))</f>
        <v/>
      </c>
      <c r="M1730" s="38">
        <f>SUM(INDEX(ch_table[AAT],1):ch_table[[#This Row],[AAT]])</f>
        <v>4.0652777777777764</v>
      </c>
    </row>
    <row r="1731" spans="1:13" x14ac:dyDescent="0.25">
      <c r="A1731" s="2">
        <v>138</v>
      </c>
      <c r="B1731" s="44">
        <v>44641</v>
      </c>
      <c r="C1731" s="3">
        <v>0.60625000000000007</v>
      </c>
      <c r="D1731" s="7" t="s">
        <v>44</v>
      </c>
      <c r="E1731" s="8" t="s">
        <v>45</v>
      </c>
      <c r="G1731" s="3" cm="1">
        <f t="array" ref="G1731">IF(MIN(ROW(ch_table[[Day]:[AAT session total (cum.)]]))+ROWS(ch_table[[Day]:[AAT session total (cum.)]])-1=ROW(),"",IF(ch_table[[#This Row],[Subject 1]]="House rose","", IF(INDEX(ch_table[[#All],[Time]],ROW()+1)="","",(IF(INDEX(ch_table[[#All],[Time]],ROW()+1)&lt;ch_table[[#This Row],[Time]],INDEX(ch_table[[#All],[Time]],ROW()+1)+1,INDEX(ch_table[[#All],[Time]],ROW()+1))-ch_table[[#This Row],[Time]]))))</f>
        <v>2.7083333333333237E-2</v>
      </c>
      <c r="H1731" s="3" t="str">
        <f>IF(ch_table[[#This Row],[Subject 1]]&lt;&gt;"House rose", "",SUMIF(ch_table[Day], ch_table[[#This Row],[Day]], ch_table[Duration]))</f>
        <v/>
      </c>
      <c r="I1731" s="40">
        <f>SUM(INDEX(ch_table[Duration],1):ch_table[[#This Row],[Duration]])</f>
        <v>46.261111111111092</v>
      </c>
      <c r="J1731" s="3" cm="1">
        <f t="array" ref="J17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1" s="3" t="str" cm="1">
        <f t="array" ref="K17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1" s="3" t="str">
        <f>IF(ch_table[[#This Row],[Subject 1]]&lt;&gt;"House rose", "",SUMIF(ch_table[Day], ch_table[[#This Row],[Day]], ch_table[AAT]))</f>
        <v/>
      </c>
      <c r="M1731" s="38">
        <f>SUM(INDEX(ch_table[AAT],1):ch_table[[#This Row],[AAT]])</f>
        <v>4.0652777777777764</v>
      </c>
    </row>
    <row r="1732" spans="1:13" x14ac:dyDescent="0.25">
      <c r="A1732" s="2">
        <v>138</v>
      </c>
      <c r="B1732" s="44">
        <v>44641</v>
      </c>
      <c r="C1732" s="3">
        <v>0.6333333333333333</v>
      </c>
      <c r="D1732" s="7" t="s">
        <v>53</v>
      </c>
      <c r="E1732" s="8" t="s">
        <v>45</v>
      </c>
      <c r="G1732" s="3" cm="1">
        <f t="array" ref="G1732">IF(MIN(ROW(ch_table[[Day]:[AAT session total (cum.)]]))+ROWS(ch_table[[Day]:[AAT session total (cum.)]])-1=ROW(),"",IF(ch_table[[#This Row],[Subject 1]]="House rose","", IF(INDEX(ch_table[[#All],[Time]],ROW()+1)="","",(IF(INDEX(ch_table[[#All],[Time]],ROW()+1)&lt;ch_table[[#This Row],[Time]],INDEX(ch_table[[#All],[Time]],ROW()+1)+1,INDEX(ch_table[[#All],[Time]],ROW()+1))-ch_table[[#This Row],[Time]]))))</f>
        <v>1.5972222222222276E-2</v>
      </c>
      <c r="H1732" s="3" t="str">
        <f>IF(ch_table[[#This Row],[Subject 1]]&lt;&gt;"House rose", "",SUMIF(ch_table[Day], ch_table[[#This Row],[Day]], ch_table[Duration]))</f>
        <v/>
      </c>
      <c r="I1732" s="40">
        <f>SUM(INDEX(ch_table[Duration],1):ch_table[[#This Row],[Duration]])</f>
        <v>46.277083333333316</v>
      </c>
      <c r="J1732" s="3" cm="1">
        <f t="array" ref="J17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2" s="3" t="str" cm="1">
        <f t="array" ref="K17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2" s="3" t="str">
        <f>IF(ch_table[[#This Row],[Subject 1]]&lt;&gt;"House rose", "",SUMIF(ch_table[Day], ch_table[[#This Row],[Day]], ch_table[AAT]))</f>
        <v/>
      </c>
      <c r="M1732" s="38">
        <f>SUM(INDEX(ch_table[AAT],1):ch_table[[#This Row],[AAT]])</f>
        <v>4.0652777777777764</v>
      </c>
    </row>
    <row r="1733" spans="1:13" ht="60" x14ac:dyDescent="0.25">
      <c r="A1733" s="2">
        <v>138</v>
      </c>
      <c r="B1733" s="44">
        <v>44641</v>
      </c>
      <c r="C1733" s="3">
        <v>0.64930555555555558</v>
      </c>
      <c r="D1733" s="7" t="s">
        <v>27</v>
      </c>
      <c r="E1733" s="8" t="s">
        <v>1019</v>
      </c>
      <c r="G1733" s="3" cm="1">
        <f t="array" ref="G1733">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733" s="3" t="str">
        <f>IF(ch_table[[#This Row],[Subject 1]]&lt;&gt;"House rose", "",SUMIF(ch_table[Day], ch_table[[#This Row],[Day]], ch_table[Duration]))</f>
        <v/>
      </c>
      <c r="I1733" s="40">
        <f>SUM(INDEX(ch_table[Duration],1):ch_table[[#This Row],[Duration]])</f>
        <v>46.304861111111094</v>
      </c>
      <c r="J1733" s="3" cm="1">
        <f t="array" ref="J17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3" s="3" t="str" cm="1">
        <f t="array" ref="K17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3" s="3" t="str">
        <f>IF(ch_table[[#This Row],[Subject 1]]&lt;&gt;"House rose", "",SUMIF(ch_table[Day], ch_table[[#This Row],[Day]], ch_table[AAT]))</f>
        <v/>
      </c>
      <c r="M1733" s="38">
        <f>SUM(INDEX(ch_table[AAT],1):ch_table[[#This Row],[AAT]])</f>
        <v>4.0652777777777764</v>
      </c>
    </row>
    <row r="1734" spans="1:13" x14ac:dyDescent="0.25">
      <c r="A1734" s="2">
        <v>138</v>
      </c>
      <c r="B1734" s="44">
        <v>44641</v>
      </c>
      <c r="C1734" s="3">
        <v>0.67708333333333337</v>
      </c>
      <c r="D1734" s="7" t="s">
        <v>423</v>
      </c>
      <c r="E1734" s="8" t="s">
        <v>1020</v>
      </c>
      <c r="G1734" s="3" cm="1">
        <f t="array" ref="G1734">IF(MIN(ROW(ch_table[[Day]:[AAT session total (cum.)]]))+ROWS(ch_table[[Day]:[AAT session total (cum.)]])-1=ROW(),"",IF(ch_table[[#This Row],[Subject 1]]="House rose","", IF(INDEX(ch_table[[#All],[Time]],ROW()+1)="","",(IF(INDEX(ch_table[[#All],[Time]],ROW()+1)&lt;ch_table[[#This Row],[Time]],INDEX(ch_table[[#All],[Time]],ROW()+1)+1,INDEX(ch_table[[#All],[Time]],ROW()+1))-ch_table[[#This Row],[Time]]))))</f>
        <v>2.2222222222222254E-2</v>
      </c>
      <c r="H1734" s="3" t="str">
        <f>IF(ch_table[[#This Row],[Subject 1]]&lt;&gt;"House rose", "",SUMIF(ch_table[Day], ch_table[[#This Row],[Day]], ch_table[Duration]))</f>
        <v/>
      </c>
      <c r="I1734" s="40">
        <f>SUM(INDEX(ch_table[Duration],1):ch_table[[#This Row],[Duration]])</f>
        <v>46.32708333333332</v>
      </c>
      <c r="J1734" s="3" cm="1">
        <f t="array" ref="J17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4" s="3" t="str" cm="1">
        <f t="array" ref="K17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4" s="3" t="str">
        <f>IF(ch_table[[#This Row],[Subject 1]]&lt;&gt;"House rose", "",SUMIF(ch_table[Day], ch_table[[#This Row],[Day]], ch_table[AAT]))</f>
        <v/>
      </c>
      <c r="M1734" s="38">
        <f>SUM(INDEX(ch_table[AAT],1):ch_table[[#This Row],[AAT]])</f>
        <v>4.0652777777777764</v>
      </c>
    </row>
    <row r="1735" spans="1:13" ht="30" x14ac:dyDescent="0.25">
      <c r="A1735" s="2">
        <v>138</v>
      </c>
      <c r="B1735" s="44">
        <v>44641</v>
      </c>
      <c r="C1735" s="3">
        <v>0.69930555555555562</v>
      </c>
      <c r="D1735" s="7" t="s">
        <v>133</v>
      </c>
      <c r="E1735" s="8" t="s">
        <v>1021</v>
      </c>
      <c r="F1735" s="8" t="s">
        <v>15</v>
      </c>
      <c r="G1735" s="3" cm="1">
        <f t="array" ref="G1735">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735" s="3" t="str">
        <f>IF(ch_table[[#This Row],[Subject 1]]&lt;&gt;"House rose", "",SUMIF(ch_table[Day], ch_table[[#This Row],[Day]], ch_table[Duration]))</f>
        <v/>
      </c>
      <c r="I1735" s="40">
        <f>SUM(INDEX(ch_table[Duration],1):ch_table[[#This Row],[Duration]])</f>
        <v>46.327777777777762</v>
      </c>
      <c r="J1735" s="3" cm="1">
        <f t="array" ref="J17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5" s="3" t="str" cm="1">
        <f t="array" ref="K17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5" s="3" t="str">
        <f>IF(ch_table[[#This Row],[Subject 1]]&lt;&gt;"House rose", "",SUMIF(ch_table[Day], ch_table[[#This Row],[Day]], ch_table[AAT]))</f>
        <v/>
      </c>
      <c r="M1735" s="38">
        <f>SUM(INDEX(ch_table[AAT],1):ch_table[[#This Row],[AAT]])</f>
        <v>4.0652777777777764</v>
      </c>
    </row>
    <row r="1736" spans="1:13" ht="30" x14ac:dyDescent="0.25">
      <c r="A1736" s="2">
        <v>138</v>
      </c>
      <c r="B1736" s="44">
        <v>44641</v>
      </c>
      <c r="C1736" s="3">
        <v>0.70000000000000007</v>
      </c>
      <c r="D1736" s="7" t="s">
        <v>423</v>
      </c>
      <c r="E1736" s="8" t="s">
        <v>1022</v>
      </c>
      <c r="F1736" s="8" t="s">
        <v>60</v>
      </c>
      <c r="G1736" s="3" cm="1">
        <f t="array" ref="G1736">IF(MIN(ROW(ch_table[[Day]:[AAT session total (cum.)]]))+ROWS(ch_table[[Day]:[AAT session total (cum.)]])-1=ROW(),"",IF(ch_table[[#This Row],[Subject 1]]="House rose","", IF(INDEX(ch_table[[#All],[Time]],ROW()+1)="","",(IF(INDEX(ch_table[[#All],[Time]],ROW()+1)&lt;ch_table[[#This Row],[Time]],INDEX(ch_table[[#All],[Time]],ROW()+1)+1,INDEX(ch_table[[#All],[Time]],ROW()+1))-ch_table[[#This Row],[Time]]))))</f>
        <v>0.12152777777777768</v>
      </c>
      <c r="H1736" s="3" t="str">
        <f>IF(ch_table[[#This Row],[Subject 1]]&lt;&gt;"House rose", "",SUMIF(ch_table[Day], ch_table[[#This Row],[Day]], ch_table[Duration]))</f>
        <v/>
      </c>
      <c r="I1736" s="40">
        <f>SUM(INDEX(ch_table[Duration],1):ch_table[[#This Row],[Duration]])</f>
        <v>46.44930555555554</v>
      </c>
      <c r="J1736" s="3" cm="1">
        <f t="array" ref="J17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6" s="3" t="str" cm="1">
        <f t="array" ref="K17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6" s="3" t="str">
        <f>IF(ch_table[[#This Row],[Subject 1]]&lt;&gt;"House rose", "",SUMIF(ch_table[Day], ch_table[[#This Row],[Day]], ch_table[AAT]))</f>
        <v/>
      </c>
      <c r="M1736" s="38">
        <f>SUM(INDEX(ch_table[AAT],1):ch_table[[#This Row],[AAT]])</f>
        <v>4.0652777777777764</v>
      </c>
    </row>
    <row r="1737" spans="1:13" x14ac:dyDescent="0.25">
      <c r="A1737" s="2">
        <v>138</v>
      </c>
      <c r="B1737" s="44">
        <v>44641</v>
      </c>
      <c r="C1737" s="3">
        <v>0.82152777777777775</v>
      </c>
      <c r="D1737" s="7" t="s">
        <v>423</v>
      </c>
      <c r="E1737" s="8" t="s">
        <v>1023</v>
      </c>
      <c r="G1737" s="3" cm="1">
        <f t="array" ref="G1737">IF(MIN(ROW(ch_table[[Day]:[AAT session total (cum.)]]))+ROWS(ch_table[[Day]:[AAT session total (cum.)]])-1=ROW(),"",IF(ch_table[[#This Row],[Subject 1]]="House rose","", IF(INDEX(ch_table[[#All],[Time]],ROW()+1)="","",(IF(INDEX(ch_table[[#All],[Time]],ROW()+1)&lt;ch_table[[#This Row],[Time]],INDEX(ch_table[[#All],[Time]],ROW()+1)+1,INDEX(ch_table[[#All],[Time]],ROW()+1))-ch_table[[#This Row],[Time]]))))</f>
        <v>4.5833333333333393E-2</v>
      </c>
      <c r="H1737" s="3" t="str">
        <f>IF(ch_table[[#This Row],[Subject 1]]&lt;&gt;"House rose", "",SUMIF(ch_table[Day], ch_table[[#This Row],[Day]], ch_table[Duration]))</f>
        <v/>
      </c>
      <c r="I1737" s="40">
        <f>SUM(INDEX(ch_table[Duration],1):ch_table[[#This Row],[Duration]])</f>
        <v>46.495138888888874</v>
      </c>
      <c r="J1737" s="3" cm="1">
        <f t="array" ref="J17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7" s="3" t="str" cm="1">
        <f t="array" ref="K17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7" s="3" t="str">
        <f>IF(ch_table[[#This Row],[Subject 1]]&lt;&gt;"House rose", "",SUMIF(ch_table[Day], ch_table[[#This Row],[Day]], ch_table[AAT]))</f>
        <v/>
      </c>
      <c r="M1737" s="38">
        <f>SUM(INDEX(ch_table[AAT],1):ch_table[[#This Row],[AAT]])</f>
        <v>4.0652777777777764</v>
      </c>
    </row>
    <row r="1738" spans="1:13" x14ac:dyDescent="0.25">
      <c r="A1738" s="2">
        <v>138</v>
      </c>
      <c r="B1738" s="44">
        <v>44641</v>
      </c>
      <c r="C1738" s="3">
        <v>0.86736111111111114</v>
      </c>
      <c r="D1738" s="7" t="s">
        <v>133</v>
      </c>
      <c r="E1738" s="8" t="s">
        <v>169</v>
      </c>
      <c r="F1738" s="8" t="s">
        <v>15</v>
      </c>
      <c r="G1738" s="3" cm="1">
        <f t="array" ref="G1738">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738" s="3" t="str">
        <f>IF(ch_table[[#This Row],[Subject 1]]&lt;&gt;"House rose", "",SUMIF(ch_table[Day], ch_table[[#This Row],[Day]], ch_table[Duration]))</f>
        <v/>
      </c>
      <c r="I1738" s="40">
        <f>SUM(INDEX(ch_table[Duration],1):ch_table[[#This Row],[Duration]])</f>
        <v>46.495833333333316</v>
      </c>
      <c r="J1738" s="3" cm="1">
        <f t="array" ref="J17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8" s="3" t="str" cm="1">
        <f t="array" ref="K17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8" s="3" t="str">
        <f>IF(ch_table[[#This Row],[Subject 1]]&lt;&gt;"House rose", "",SUMIF(ch_table[Day], ch_table[[#This Row],[Day]], ch_table[AAT]))</f>
        <v/>
      </c>
      <c r="M1738" s="38">
        <f>SUM(INDEX(ch_table[AAT],1):ch_table[[#This Row],[AAT]])</f>
        <v>4.0652777777777764</v>
      </c>
    </row>
    <row r="1739" spans="1:13" ht="30" x14ac:dyDescent="0.25">
      <c r="A1739" s="2">
        <v>138</v>
      </c>
      <c r="B1739" s="44">
        <v>44641</v>
      </c>
      <c r="C1739" s="3">
        <v>0.86805555555555547</v>
      </c>
      <c r="D1739" s="7" t="s">
        <v>423</v>
      </c>
      <c r="E1739" s="8" t="s">
        <v>1024</v>
      </c>
      <c r="G1739" s="3" cm="1">
        <f t="array" ref="G1739">IF(MIN(ROW(ch_table[[Day]:[AAT session total (cum.)]]))+ROWS(ch_table[[Day]:[AAT session total (cum.)]])-1=ROW(),"",IF(ch_table[[#This Row],[Subject 1]]="House rose","", IF(INDEX(ch_table[[#All],[Time]],ROW()+1)="","",(IF(INDEX(ch_table[[#All],[Time]],ROW()+1)&lt;ch_table[[#This Row],[Time]],INDEX(ch_table[[#All],[Time]],ROW()+1)+1,INDEX(ch_table[[#All],[Time]],ROW()+1))-ch_table[[#This Row],[Time]]))))</f>
        <v>4.861111111111116E-2</v>
      </c>
      <c r="H1739" s="3" t="str">
        <f>IF(ch_table[[#This Row],[Subject 1]]&lt;&gt;"House rose", "",SUMIF(ch_table[Day], ch_table[[#This Row],[Day]], ch_table[Duration]))</f>
        <v/>
      </c>
      <c r="I1739" s="40">
        <f>SUM(INDEX(ch_table[Duration],1):ch_table[[#This Row],[Duration]])</f>
        <v>46.54444444444443</v>
      </c>
      <c r="J1739" s="3" cm="1">
        <f t="array" ref="J17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39" s="3" t="str" cm="1">
        <f t="array" ref="K17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39" s="3" t="str">
        <f>IF(ch_table[[#This Row],[Subject 1]]&lt;&gt;"House rose", "",SUMIF(ch_table[Day], ch_table[[#This Row],[Day]], ch_table[AAT]))</f>
        <v/>
      </c>
      <c r="M1739" s="38">
        <f>SUM(INDEX(ch_table[AAT],1):ch_table[[#This Row],[AAT]])</f>
        <v>4.0652777777777764</v>
      </c>
    </row>
    <row r="1740" spans="1:13" x14ac:dyDescent="0.25">
      <c r="A1740" s="2">
        <v>138</v>
      </c>
      <c r="B1740" s="44">
        <v>44641</v>
      </c>
      <c r="C1740" s="3">
        <v>0.91666666666666663</v>
      </c>
      <c r="D1740" s="7" t="s">
        <v>61</v>
      </c>
      <c r="E1740" s="8" t="s">
        <v>1025</v>
      </c>
      <c r="G1740" s="3" cm="1">
        <f t="array" ref="G174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740" s="3" t="str">
        <f>IF(ch_table[[#This Row],[Subject 1]]&lt;&gt;"House rose", "",SUMIF(ch_table[Day], ch_table[[#This Row],[Day]], ch_table[Duration]))</f>
        <v/>
      </c>
      <c r="I1740" s="40">
        <f>SUM(INDEX(ch_table[Duration],1):ch_table[[#This Row],[Duration]])</f>
        <v>46.545138888888872</v>
      </c>
      <c r="J1740" s="3" cm="1">
        <f t="array" ref="J17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0" s="3" cm="1">
        <f t="array" ref="K17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6.9444444444444198E-4</v>
      </c>
      <c r="L1740" s="3" t="str">
        <f>IF(ch_table[[#This Row],[Subject 1]]&lt;&gt;"House rose", "",SUMIF(ch_table[Day], ch_table[[#This Row],[Day]], ch_table[AAT]))</f>
        <v/>
      </c>
      <c r="M1740" s="38">
        <f>SUM(INDEX(ch_table[AAT],1):ch_table[[#This Row],[AAT]])</f>
        <v>4.0659722222222205</v>
      </c>
    </row>
    <row r="1741" spans="1:13" x14ac:dyDescent="0.25">
      <c r="A1741" s="2">
        <v>138</v>
      </c>
      <c r="B1741" s="44">
        <v>44641</v>
      </c>
      <c r="C1741" s="3">
        <v>0.91736111111111107</v>
      </c>
      <c r="D1741" s="7" t="s">
        <v>61</v>
      </c>
      <c r="E1741" s="8" t="s">
        <v>1026</v>
      </c>
      <c r="G1741" s="3" cm="1">
        <f t="array" ref="G1741">IF(MIN(ROW(ch_table[[Day]:[AAT session total (cum.)]]))+ROWS(ch_table[[Day]:[AAT session total (cum.)]])-1=ROW(),"",IF(ch_table[[#This Row],[Subject 1]]="House rose","", IF(INDEX(ch_table[[#All],[Time]],ROW()+1)="","",(IF(INDEX(ch_table[[#All],[Time]],ROW()+1)&lt;ch_table[[#This Row],[Time]],INDEX(ch_table[[#All],[Time]],ROW()+1)+1,INDEX(ch_table[[#All],[Time]],ROW()+1))-ch_table[[#This Row],[Time]]))))</f>
        <v>6.94444444444553E-4</v>
      </c>
      <c r="H1741" s="3" t="str">
        <f>IF(ch_table[[#This Row],[Subject 1]]&lt;&gt;"House rose", "",SUMIF(ch_table[Day], ch_table[[#This Row],[Day]], ch_table[Duration]))</f>
        <v/>
      </c>
      <c r="I1741" s="40">
        <f>SUM(INDEX(ch_table[Duration],1):ch_table[[#This Row],[Duration]])</f>
        <v>46.545833333333313</v>
      </c>
      <c r="J1741" s="3" cm="1">
        <f t="array" ref="J17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1" s="3" cm="1">
        <f t="array" ref="K17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6.94444444444553E-4</v>
      </c>
      <c r="L1741" s="3" t="str">
        <f>IF(ch_table[[#This Row],[Subject 1]]&lt;&gt;"House rose", "",SUMIF(ch_table[Day], ch_table[[#This Row],[Day]], ch_table[AAT]))</f>
        <v/>
      </c>
      <c r="M1741" s="38">
        <f>SUM(INDEX(ch_table[AAT],1):ch_table[[#This Row],[AAT]])</f>
        <v>4.0666666666666647</v>
      </c>
    </row>
    <row r="1742" spans="1:13" ht="30" x14ac:dyDescent="0.25">
      <c r="A1742" s="2">
        <v>138</v>
      </c>
      <c r="B1742" s="44">
        <v>44641</v>
      </c>
      <c r="C1742" s="3">
        <v>0.91805555555555562</v>
      </c>
      <c r="D1742" s="7" t="s">
        <v>21</v>
      </c>
      <c r="E1742" s="8" t="s">
        <v>1027</v>
      </c>
      <c r="G1742" s="3" cm="1">
        <f t="array" ref="G1742">IF(MIN(ROW(ch_table[[Day]:[AAT session total (cum.)]]))+ROWS(ch_table[[Day]:[AAT session total (cum.)]])-1=ROW(),"",IF(ch_table[[#This Row],[Subject 1]]="House rose","", IF(INDEX(ch_table[[#All],[Time]],ROW()+1)="","",(IF(INDEX(ch_table[[#All],[Time]],ROW()+1)&lt;ch_table[[#This Row],[Time]],INDEX(ch_table[[#All],[Time]],ROW()+1)+1,INDEX(ch_table[[#All],[Time]],ROW()+1))-ch_table[[#This Row],[Time]]))))</f>
        <v>2.0138888888888817E-2</v>
      </c>
      <c r="H1742" s="3" t="str">
        <f>IF(ch_table[[#This Row],[Subject 1]]&lt;&gt;"House rose", "",SUMIF(ch_table[Day], ch_table[[#This Row],[Day]], ch_table[Duration]))</f>
        <v/>
      </c>
      <c r="I1742" s="40">
        <f>SUM(INDEX(ch_table[Duration],1):ch_table[[#This Row],[Duration]])</f>
        <v>46.5659722222222</v>
      </c>
      <c r="J1742" s="3" cm="1">
        <f t="array" ref="J17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2" s="3" cm="1">
        <f t="array" ref="K17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2.0138888888888817E-2</v>
      </c>
      <c r="L1742" s="3" t="str">
        <f>IF(ch_table[[#This Row],[Subject 1]]&lt;&gt;"House rose", "",SUMIF(ch_table[Day], ch_table[[#This Row],[Day]], ch_table[AAT]))</f>
        <v/>
      </c>
      <c r="M1742" s="38">
        <f>SUM(INDEX(ch_table[AAT],1):ch_table[[#This Row],[AAT]])</f>
        <v>4.0868055555555536</v>
      </c>
    </row>
    <row r="1743" spans="1:13" x14ac:dyDescent="0.25">
      <c r="A1743" s="2">
        <v>138</v>
      </c>
      <c r="B1743" s="44">
        <v>44641</v>
      </c>
      <c r="C1743" s="3">
        <v>0.93819444444444444</v>
      </c>
      <c r="D1743" s="7" t="s">
        <v>23</v>
      </c>
      <c r="G1743" s="3" t="str" cm="1">
        <f t="array" ref="G1743">IF(MIN(ROW(ch_table[[Day]:[AAT session total (cum.)]]))+ROWS(ch_table[[Day]:[AAT session total (cum.)]])-1=ROW(),"",IF(ch_table[[#This Row],[Subject 1]]="House rose","", IF(INDEX(ch_table[[#All],[Time]],ROW()+1)="","",(IF(INDEX(ch_table[[#All],[Time]],ROW()+1)&lt;ch_table[[#This Row],[Time]],INDEX(ch_table[[#All],[Time]],ROW()+1)+1,INDEX(ch_table[[#All],[Time]],ROW()+1))-ch_table[[#This Row],[Time]]))))</f>
        <v/>
      </c>
      <c r="H1743" s="3">
        <f>IF(ch_table[[#This Row],[Subject 1]]&lt;&gt;"House rose", "",SUMIF(ch_table[Day], ch_table[[#This Row],[Day]], ch_table[Duration]))</f>
        <v>0.33402777777777781</v>
      </c>
      <c r="I1743" s="40">
        <f>SUM(INDEX(ch_table[Duration],1):ch_table[[#This Row],[Duration]])</f>
        <v>46.5659722222222</v>
      </c>
      <c r="J1743" s="3" cm="1">
        <f t="array" ref="J17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43" s="3" t="str" cm="1">
        <f t="array" ref="K17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3" s="3">
        <f>IF(ch_table[[#This Row],[Subject 1]]&lt;&gt;"House rose", "",SUMIF(ch_table[Day], ch_table[[#This Row],[Day]], ch_table[AAT]))</f>
        <v>2.1527777777777812E-2</v>
      </c>
      <c r="M1743" s="38">
        <f>SUM(INDEX(ch_table[AAT],1):ch_table[[#This Row],[AAT]])</f>
        <v>4.0868055555555536</v>
      </c>
    </row>
    <row r="1744" spans="1:13" x14ac:dyDescent="0.25">
      <c r="A1744" s="2">
        <v>139</v>
      </c>
      <c r="B1744" s="44">
        <v>44642</v>
      </c>
      <c r="C1744" s="3">
        <v>0.47916666666666669</v>
      </c>
      <c r="D1744" s="7" t="s">
        <v>24</v>
      </c>
      <c r="G1744" s="3" cm="1">
        <f t="array" ref="G174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44" s="3" t="str">
        <f>IF(ch_table[[#This Row],[Subject 1]]&lt;&gt;"House rose", "",SUMIF(ch_table[Day], ch_table[[#This Row],[Day]], ch_table[Duration]))</f>
        <v/>
      </c>
      <c r="I1744" s="40">
        <f>SUM(INDEX(ch_table[Duration],1):ch_table[[#This Row],[Duration]])</f>
        <v>46.56874999999998</v>
      </c>
      <c r="J1744" s="3" cm="1">
        <f t="array" ref="J17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4" s="3" t="str" cm="1">
        <f t="array" ref="K17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4" s="3" t="str">
        <f>IF(ch_table[[#This Row],[Subject 1]]&lt;&gt;"House rose", "",SUMIF(ch_table[Day], ch_table[[#This Row],[Day]], ch_table[AAT]))</f>
        <v/>
      </c>
      <c r="M1744" s="38">
        <f>SUM(INDEX(ch_table[AAT],1):ch_table[[#This Row],[AAT]])</f>
        <v>4.0868055555555536</v>
      </c>
    </row>
    <row r="1745" spans="1:13" x14ac:dyDescent="0.25">
      <c r="A1745" s="2">
        <v>139</v>
      </c>
      <c r="B1745" s="44">
        <v>44642</v>
      </c>
      <c r="C1745" s="3">
        <v>0.48194444444444445</v>
      </c>
      <c r="D1745" s="7" t="s">
        <v>17</v>
      </c>
      <c r="E1745" s="8" t="s">
        <v>1028</v>
      </c>
      <c r="F1745" s="8" t="s">
        <v>15</v>
      </c>
      <c r="G1745" s="3" cm="1">
        <f t="array" ref="G1745">IF(MIN(ROW(ch_table[[Day]:[AAT session total (cum.)]]))+ROWS(ch_table[[Day]:[AAT session total (cum.)]])-1=ROW(),"",IF(ch_table[[#This Row],[Subject 1]]="House rose","", IF(INDEX(ch_table[[#All],[Time]],ROW()+1)="","",(IF(INDEX(ch_table[[#All],[Time]],ROW()+1)&lt;ch_table[[#This Row],[Time]],INDEX(ch_table[[#All],[Time]],ROW()+1)+1,INDEX(ch_table[[#All],[Time]],ROW()+1))-ch_table[[#This Row],[Time]]))))</f>
        <v>0</v>
      </c>
      <c r="H1745" s="3" t="str">
        <f>IF(ch_table[[#This Row],[Subject 1]]&lt;&gt;"House rose", "",SUMIF(ch_table[Day], ch_table[[#This Row],[Day]], ch_table[Duration]))</f>
        <v/>
      </c>
      <c r="I1745" s="40">
        <f>SUM(INDEX(ch_table[Duration],1):ch_table[[#This Row],[Duration]])</f>
        <v>46.56874999999998</v>
      </c>
      <c r="J1745" s="3" cm="1">
        <f t="array" ref="J17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5" s="3" t="str" cm="1">
        <f t="array" ref="K17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5" s="3" t="str">
        <f>IF(ch_table[[#This Row],[Subject 1]]&lt;&gt;"House rose", "",SUMIF(ch_table[Day], ch_table[[#This Row],[Day]], ch_table[AAT]))</f>
        <v/>
      </c>
      <c r="M1745" s="38">
        <f>SUM(INDEX(ch_table[AAT],1):ch_table[[#This Row],[AAT]])</f>
        <v>4.0868055555555536</v>
      </c>
    </row>
    <row r="1746" spans="1:13" x14ac:dyDescent="0.25">
      <c r="A1746" s="2">
        <v>139</v>
      </c>
      <c r="B1746" s="44">
        <v>44642</v>
      </c>
      <c r="C1746" s="3">
        <v>0.48194444444444445</v>
      </c>
      <c r="D1746" s="7" t="s">
        <v>44</v>
      </c>
      <c r="E1746" s="8" t="s">
        <v>52</v>
      </c>
      <c r="G1746" s="3" cm="1">
        <f t="array" ref="G1746">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746" s="3" t="str">
        <f>IF(ch_table[[#This Row],[Subject 1]]&lt;&gt;"House rose", "",SUMIF(ch_table[Day], ch_table[[#This Row],[Day]], ch_table[Duration]))</f>
        <v/>
      </c>
      <c r="I1746" s="40">
        <f>SUM(INDEX(ch_table[Duration],1):ch_table[[#This Row],[Duration]])</f>
        <v>46.597916666666649</v>
      </c>
      <c r="J1746" s="3" cm="1">
        <f t="array" ref="J17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6" s="3" t="str" cm="1">
        <f t="array" ref="K17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6" s="3" t="str">
        <f>IF(ch_table[[#This Row],[Subject 1]]&lt;&gt;"House rose", "",SUMIF(ch_table[Day], ch_table[[#This Row],[Day]], ch_table[AAT]))</f>
        <v/>
      </c>
      <c r="M1746" s="38">
        <f>SUM(INDEX(ch_table[AAT],1):ch_table[[#This Row],[AAT]])</f>
        <v>4.0868055555555536</v>
      </c>
    </row>
    <row r="1747" spans="1:13" x14ac:dyDescent="0.25">
      <c r="A1747" s="2">
        <v>139</v>
      </c>
      <c r="B1747" s="44">
        <v>44642</v>
      </c>
      <c r="C1747" s="3">
        <v>0.51111111111111118</v>
      </c>
      <c r="D1747" s="7" t="s">
        <v>53</v>
      </c>
      <c r="E1747" s="8" t="s">
        <v>52</v>
      </c>
      <c r="G1747" s="3" cm="1">
        <f t="array" ref="G1747">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747" s="3" t="str">
        <f>IF(ch_table[[#This Row],[Subject 1]]&lt;&gt;"House rose", "",SUMIF(ch_table[Day], ch_table[[#This Row],[Day]], ch_table[Duration]))</f>
        <v/>
      </c>
      <c r="I1747" s="40">
        <f>SUM(INDEX(ch_table[Duration],1):ch_table[[#This Row],[Duration]])</f>
        <v>46.609722222222203</v>
      </c>
      <c r="J1747" s="3" cm="1">
        <f t="array" ref="J17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7" s="3" t="str" cm="1">
        <f t="array" ref="K17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7" s="3" t="str">
        <f>IF(ch_table[[#This Row],[Subject 1]]&lt;&gt;"House rose", "",SUMIF(ch_table[Day], ch_table[[#This Row],[Day]], ch_table[AAT]))</f>
        <v/>
      </c>
      <c r="M1747" s="38">
        <f>SUM(INDEX(ch_table[AAT],1):ch_table[[#This Row],[AAT]])</f>
        <v>4.0868055555555536</v>
      </c>
    </row>
    <row r="1748" spans="1:13" x14ac:dyDescent="0.25">
      <c r="A1748" s="2">
        <v>139</v>
      </c>
      <c r="B1748" s="44">
        <v>44642</v>
      </c>
      <c r="C1748" s="3">
        <v>0.5229166666666667</v>
      </c>
      <c r="D1748" s="7" t="s">
        <v>17</v>
      </c>
      <c r="E1748" s="8" t="s">
        <v>1029</v>
      </c>
      <c r="F1748" s="8" t="s">
        <v>15</v>
      </c>
      <c r="G1748" s="3" cm="1">
        <f t="array" ref="G1748">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748" s="3" t="str">
        <f>IF(ch_table[[#This Row],[Subject 1]]&lt;&gt;"House rose", "",SUMIF(ch_table[Day], ch_table[[#This Row],[Day]], ch_table[Duration]))</f>
        <v/>
      </c>
      <c r="I1748" s="40">
        <f>SUM(INDEX(ch_table[Duration],1):ch_table[[#This Row],[Duration]])</f>
        <v>46.610416666666644</v>
      </c>
      <c r="J1748" s="3" cm="1">
        <f t="array" ref="J17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8" s="3" t="str" cm="1">
        <f t="array" ref="K17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8" s="3" t="str">
        <f>IF(ch_table[[#This Row],[Subject 1]]&lt;&gt;"House rose", "",SUMIF(ch_table[Day], ch_table[[#This Row],[Day]], ch_table[AAT]))</f>
        <v/>
      </c>
      <c r="M1748" s="38">
        <f>SUM(INDEX(ch_table[AAT],1):ch_table[[#This Row],[AAT]])</f>
        <v>4.0868055555555536</v>
      </c>
    </row>
    <row r="1749" spans="1:13" ht="45" x14ac:dyDescent="0.25">
      <c r="A1749" s="2">
        <v>139</v>
      </c>
      <c r="B1749" s="44">
        <v>44642</v>
      </c>
      <c r="C1749" s="3">
        <v>0.52361111111111114</v>
      </c>
      <c r="D1749" s="7" t="s">
        <v>27</v>
      </c>
      <c r="E1749" s="8" t="s">
        <v>1030</v>
      </c>
      <c r="G1749" s="3" cm="1">
        <f t="array" ref="G1749">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1749" s="3" t="str">
        <f>IF(ch_table[[#This Row],[Subject 1]]&lt;&gt;"House rose", "",SUMIF(ch_table[Day], ch_table[[#This Row],[Day]], ch_table[Duration]))</f>
        <v/>
      </c>
      <c r="I1749" s="40">
        <f>SUM(INDEX(ch_table[Duration],1):ch_table[[#This Row],[Duration]])</f>
        <v>46.635416666666643</v>
      </c>
      <c r="J1749" s="3" cm="1">
        <f t="array" ref="J17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49" s="3" t="str" cm="1">
        <f t="array" ref="K17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49" s="3" t="str">
        <f>IF(ch_table[[#This Row],[Subject 1]]&lt;&gt;"House rose", "",SUMIF(ch_table[Day], ch_table[[#This Row],[Day]], ch_table[AAT]))</f>
        <v/>
      </c>
      <c r="M1749" s="38">
        <f>SUM(INDEX(ch_table[AAT],1):ch_table[[#This Row],[AAT]])</f>
        <v>4.0868055555555536</v>
      </c>
    </row>
    <row r="1750" spans="1:13" x14ac:dyDescent="0.25">
      <c r="A1750" s="2">
        <v>139</v>
      </c>
      <c r="B1750" s="44">
        <v>44642</v>
      </c>
      <c r="C1750" s="3">
        <v>0.54861111111111105</v>
      </c>
      <c r="D1750" s="7" t="s">
        <v>230</v>
      </c>
      <c r="E1750" s="8" t="s">
        <v>1031</v>
      </c>
      <c r="G1750" s="3" cm="1">
        <f t="array" ref="G1750">IF(MIN(ROW(ch_table[[Day]:[AAT session total (cum.)]]))+ROWS(ch_table[[Day]:[AAT session total (cum.)]])-1=ROW(),"",IF(ch_table[[#This Row],[Subject 1]]="House rose","", IF(INDEX(ch_table[[#All],[Time]],ROW()+1)="","",(IF(INDEX(ch_table[[#All],[Time]],ROW()+1)&lt;ch_table[[#This Row],[Time]],INDEX(ch_table[[#All],[Time]],ROW()+1)+1,INDEX(ch_table[[#All],[Time]],ROW()+1))-ch_table[[#This Row],[Time]]))))</f>
        <v>6.2500000000000888E-3</v>
      </c>
      <c r="H1750" s="3" t="str">
        <f>IF(ch_table[[#This Row],[Subject 1]]&lt;&gt;"House rose", "",SUMIF(ch_table[Day], ch_table[[#This Row],[Day]], ch_table[Duration]))</f>
        <v/>
      </c>
      <c r="I1750" s="40">
        <f>SUM(INDEX(ch_table[Duration],1):ch_table[[#This Row],[Duration]])</f>
        <v>46.641666666666644</v>
      </c>
      <c r="J1750" s="3" cm="1">
        <f t="array" ref="J17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0" s="3" t="str" cm="1">
        <f t="array" ref="K17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0" s="3" t="str">
        <f>IF(ch_table[[#This Row],[Subject 1]]&lt;&gt;"House rose", "",SUMIF(ch_table[Day], ch_table[[#This Row],[Day]], ch_table[AAT]))</f>
        <v/>
      </c>
      <c r="M1750" s="38">
        <f>SUM(INDEX(ch_table[AAT],1):ch_table[[#This Row],[AAT]])</f>
        <v>4.0868055555555536</v>
      </c>
    </row>
    <row r="1751" spans="1:13" x14ac:dyDescent="0.25">
      <c r="A1751" s="2">
        <v>139</v>
      </c>
      <c r="B1751" s="44">
        <v>44642</v>
      </c>
      <c r="C1751" s="3">
        <v>0.55486111111111114</v>
      </c>
      <c r="D1751" s="7" t="s">
        <v>476</v>
      </c>
      <c r="E1751" s="8" t="s">
        <v>693</v>
      </c>
      <c r="G1751" s="3" cm="1">
        <f t="array" ref="G1751">IF(MIN(ROW(ch_table[[Day]:[AAT session total (cum.)]]))+ROWS(ch_table[[Day]:[AAT session total (cum.)]])-1=ROW(),"",IF(ch_table[[#This Row],[Subject 1]]="House rose","", IF(INDEX(ch_table[[#All],[Time]],ROW()+1)="","",(IF(INDEX(ch_table[[#All],[Time]],ROW()+1)&lt;ch_table[[#This Row],[Time]],INDEX(ch_table[[#All],[Time]],ROW()+1)+1,INDEX(ch_table[[#All],[Time]],ROW()+1))-ch_table[[#This Row],[Time]]))))</f>
        <v>6.8055555555555536E-2</v>
      </c>
      <c r="H1751" s="3" t="str">
        <f>IF(ch_table[[#This Row],[Subject 1]]&lt;&gt;"House rose", "",SUMIF(ch_table[Day], ch_table[[#This Row],[Day]], ch_table[Duration]))</f>
        <v/>
      </c>
      <c r="I1751" s="40">
        <f>SUM(INDEX(ch_table[Duration],1):ch_table[[#This Row],[Duration]])</f>
        <v>46.709722222222197</v>
      </c>
      <c r="J1751" s="3" cm="1">
        <f t="array" ref="J17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1" s="3" t="str" cm="1">
        <f t="array" ref="K17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1" s="3" t="str">
        <f>IF(ch_table[[#This Row],[Subject 1]]&lt;&gt;"House rose", "",SUMIF(ch_table[Day], ch_table[[#This Row],[Day]], ch_table[AAT]))</f>
        <v/>
      </c>
      <c r="M1751" s="38">
        <f>SUM(INDEX(ch_table[AAT],1):ch_table[[#This Row],[AAT]])</f>
        <v>4.0868055555555536</v>
      </c>
    </row>
    <row r="1752" spans="1:13" x14ac:dyDescent="0.25">
      <c r="A1752" s="2">
        <v>139</v>
      </c>
      <c r="B1752" s="44">
        <v>44642</v>
      </c>
      <c r="C1752" s="3">
        <v>0.62291666666666667</v>
      </c>
      <c r="D1752" s="7" t="s">
        <v>133</v>
      </c>
      <c r="E1752" s="8" t="s">
        <v>1032</v>
      </c>
      <c r="F1752" s="8" t="s">
        <v>15</v>
      </c>
      <c r="G1752" s="3" cm="1">
        <f t="array" ref="G1752">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752" s="3" t="str">
        <f>IF(ch_table[[#This Row],[Subject 1]]&lt;&gt;"House rose", "",SUMIF(ch_table[Day], ch_table[[#This Row],[Day]], ch_table[Duration]))</f>
        <v/>
      </c>
      <c r="I1752" s="40">
        <f>SUM(INDEX(ch_table[Duration],1):ch_table[[#This Row],[Duration]])</f>
        <v>46.710416666666639</v>
      </c>
      <c r="J1752" s="3" cm="1">
        <f t="array" ref="J17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2" s="3" t="str" cm="1">
        <f t="array" ref="K17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2" s="3" t="str">
        <f>IF(ch_table[[#This Row],[Subject 1]]&lt;&gt;"House rose", "",SUMIF(ch_table[Day], ch_table[[#This Row],[Day]], ch_table[AAT]))</f>
        <v/>
      </c>
      <c r="M1752" s="38">
        <f>SUM(INDEX(ch_table[AAT],1):ch_table[[#This Row],[AAT]])</f>
        <v>4.0868055555555536</v>
      </c>
    </row>
    <row r="1753" spans="1:13" x14ac:dyDescent="0.25">
      <c r="A1753" s="2">
        <v>139</v>
      </c>
      <c r="B1753" s="44">
        <v>44642</v>
      </c>
      <c r="C1753" s="3">
        <v>0.62361111111111112</v>
      </c>
      <c r="D1753" s="7" t="s">
        <v>476</v>
      </c>
      <c r="E1753" s="8" t="s">
        <v>697</v>
      </c>
      <c r="F1753" s="8" t="s">
        <v>60</v>
      </c>
      <c r="G1753" s="3" cm="1">
        <f t="array" ref="G1753">IF(MIN(ROW(ch_table[[Day]:[AAT session total (cum.)]]))+ROWS(ch_table[[Day]:[AAT session total (cum.)]])-1=ROW(),"",IF(ch_table[[#This Row],[Subject 1]]="House rose","", IF(INDEX(ch_table[[#All],[Time]],ROW()+1)="","",(IF(INDEX(ch_table[[#All],[Time]],ROW()+1)&lt;ch_table[[#This Row],[Time]],INDEX(ch_table[[#All],[Time]],ROW()+1)+1,INDEX(ch_table[[#All],[Time]],ROW()+1))-ch_table[[#This Row],[Time]]))))</f>
        <v>0.22708333333333341</v>
      </c>
      <c r="H1753" s="3" t="str">
        <f>IF(ch_table[[#This Row],[Subject 1]]&lt;&gt;"House rose", "",SUMIF(ch_table[Day], ch_table[[#This Row],[Day]], ch_table[Duration]))</f>
        <v/>
      </c>
      <c r="I1753" s="40">
        <f>SUM(INDEX(ch_table[Duration],1):ch_table[[#This Row],[Duration]])</f>
        <v>46.937499999999972</v>
      </c>
      <c r="J1753" s="3" cm="1">
        <f t="array" ref="J17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3" s="3" cm="1">
        <f t="array" ref="K17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5.9027777777777901E-2</v>
      </c>
      <c r="L1753" s="3" t="str">
        <f>IF(ch_table[[#This Row],[Subject 1]]&lt;&gt;"House rose", "",SUMIF(ch_table[Day], ch_table[[#This Row],[Day]], ch_table[AAT]))</f>
        <v/>
      </c>
      <c r="M1753" s="38">
        <f>SUM(INDEX(ch_table[AAT],1):ch_table[[#This Row],[AAT]])</f>
        <v>4.1458333333333313</v>
      </c>
    </row>
    <row r="1754" spans="1:13" x14ac:dyDescent="0.25">
      <c r="A1754" s="2">
        <v>139</v>
      </c>
      <c r="B1754" s="44">
        <v>44642</v>
      </c>
      <c r="C1754" s="3">
        <v>0.85069444444444453</v>
      </c>
      <c r="D1754" s="7" t="s">
        <v>61</v>
      </c>
      <c r="E1754" s="8" t="s">
        <v>1033</v>
      </c>
      <c r="G1754" s="3" cm="1">
        <f t="array" ref="G1754">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754" s="3" t="str">
        <f>IF(ch_table[[#This Row],[Subject 1]]&lt;&gt;"House rose", "",SUMIF(ch_table[Day], ch_table[[#This Row],[Day]], ch_table[Duration]))</f>
        <v/>
      </c>
      <c r="I1754" s="40">
        <f>SUM(INDEX(ch_table[Duration],1):ch_table[[#This Row],[Duration]])</f>
        <v>46.938888888888862</v>
      </c>
      <c r="J1754" s="3" cm="1">
        <f t="array" ref="J17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4" s="3" cm="1">
        <f t="array" ref="K17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754" s="3" t="str">
        <f>IF(ch_table[[#This Row],[Subject 1]]&lt;&gt;"House rose", "",SUMIF(ch_table[Day], ch_table[[#This Row],[Day]], ch_table[AAT]))</f>
        <v/>
      </c>
      <c r="M1754" s="38">
        <f>SUM(INDEX(ch_table[AAT],1):ch_table[[#This Row],[AAT]])</f>
        <v>4.1472222222222204</v>
      </c>
    </row>
    <row r="1755" spans="1:13" x14ac:dyDescent="0.25">
      <c r="A1755" s="2">
        <v>139</v>
      </c>
      <c r="B1755" s="44">
        <v>44642</v>
      </c>
      <c r="C1755" s="3">
        <v>0.8520833333333333</v>
      </c>
      <c r="D1755" s="7" t="s">
        <v>21</v>
      </c>
      <c r="E1755" s="8" t="s">
        <v>1034</v>
      </c>
      <c r="G1755" s="3" cm="1">
        <f t="array" ref="G1755">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755" s="3" t="str">
        <f>IF(ch_table[[#This Row],[Subject 1]]&lt;&gt;"House rose", "",SUMIF(ch_table[Day], ch_table[[#This Row],[Day]], ch_table[Duration]))</f>
        <v/>
      </c>
      <c r="I1755" s="40">
        <f>SUM(INDEX(ch_table[Duration],1):ch_table[[#This Row],[Duration]])</f>
        <v>46.954166666666637</v>
      </c>
      <c r="J1755" s="3" cm="1">
        <f t="array" ref="J17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5" s="3" cm="1">
        <f t="array" ref="K17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1755" s="3" t="str">
        <f>IF(ch_table[[#This Row],[Subject 1]]&lt;&gt;"House rose", "",SUMIF(ch_table[Day], ch_table[[#This Row],[Day]], ch_table[AAT]))</f>
        <v/>
      </c>
      <c r="M1755" s="38">
        <f>SUM(INDEX(ch_table[AAT],1):ch_table[[#This Row],[AAT]])</f>
        <v>4.1624999999999979</v>
      </c>
    </row>
    <row r="1756" spans="1:13" x14ac:dyDescent="0.25">
      <c r="A1756" s="2">
        <v>139</v>
      </c>
      <c r="B1756" s="44">
        <v>44642</v>
      </c>
      <c r="C1756" s="3">
        <v>0.86736111111111114</v>
      </c>
      <c r="D1756" s="7" t="s">
        <v>23</v>
      </c>
      <c r="G1756" s="3" t="str" cm="1">
        <f t="array" ref="G1756">IF(MIN(ROW(ch_table[[Day]:[AAT session total (cum.)]]))+ROWS(ch_table[[Day]:[AAT session total (cum.)]])-1=ROW(),"",IF(ch_table[[#This Row],[Subject 1]]="House rose","", IF(INDEX(ch_table[[#All],[Time]],ROW()+1)="","",(IF(INDEX(ch_table[[#All],[Time]],ROW()+1)&lt;ch_table[[#This Row],[Time]],INDEX(ch_table[[#All],[Time]],ROW()+1)+1,INDEX(ch_table[[#All],[Time]],ROW()+1))-ch_table[[#This Row],[Time]]))))</f>
        <v/>
      </c>
      <c r="H1756" s="3">
        <f>IF(ch_table[[#This Row],[Subject 1]]&lt;&gt;"House rose", "",SUMIF(ch_table[Day], ch_table[[#This Row],[Day]], ch_table[Duration]))</f>
        <v>0.38819444444444445</v>
      </c>
      <c r="I1756" s="40">
        <f>SUM(INDEX(ch_table[Duration],1):ch_table[[#This Row],[Duration]])</f>
        <v>46.954166666666637</v>
      </c>
      <c r="J1756" s="3" cm="1">
        <f t="array" ref="J17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6" s="3" t="str" cm="1">
        <f t="array" ref="K17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6" s="3">
        <f>IF(ch_table[[#This Row],[Subject 1]]&lt;&gt;"House rose", "",SUMIF(ch_table[Day], ch_table[[#This Row],[Day]], ch_table[AAT]))</f>
        <v>7.5694444444444509E-2</v>
      </c>
      <c r="M1756" s="38">
        <f>SUM(INDEX(ch_table[AAT],1):ch_table[[#This Row],[AAT]])</f>
        <v>4.1624999999999979</v>
      </c>
    </row>
    <row r="1757" spans="1:13" x14ac:dyDescent="0.25">
      <c r="A1757" s="2">
        <v>140</v>
      </c>
      <c r="B1757" s="44">
        <v>44643</v>
      </c>
      <c r="C1757" s="3">
        <v>0.47916666666666669</v>
      </c>
      <c r="D1757" s="7" t="s">
        <v>24</v>
      </c>
      <c r="G1757" s="3" cm="1">
        <f t="array" ref="G175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57" s="3" t="str">
        <f>IF(ch_table[[#This Row],[Subject 1]]&lt;&gt;"House rose", "",SUMIF(ch_table[Day], ch_table[[#This Row],[Day]], ch_table[Duration]))</f>
        <v/>
      </c>
      <c r="I1757" s="40">
        <f>SUM(INDEX(ch_table[Duration],1):ch_table[[#This Row],[Duration]])</f>
        <v>46.956944444444417</v>
      </c>
      <c r="J1757" s="3" cm="1">
        <f t="array" ref="J17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7" s="3" t="str" cm="1">
        <f t="array" ref="K17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7" s="3" t="str">
        <f>IF(ch_table[[#This Row],[Subject 1]]&lt;&gt;"House rose", "",SUMIF(ch_table[Day], ch_table[[#This Row],[Day]], ch_table[AAT]))</f>
        <v/>
      </c>
      <c r="M1757" s="38">
        <f>SUM(INDEX(ch_table[AAT],1):ch_table[[#This Row],[AAT]])</f>
        <v>4.1624999999999979</v>
      </c>
    </row>
    <row r="1758" spans="1:13" x14ac:dyDescent="0.25">
      <c r="A1758" s="2">
        <v>140</v>
      </c>
      <c r="B1758" s="44">
        <v>44643</v>
      </c>
      <c r="C1758" s="3">
        <v>0.48194444444444445</v>
      </c>
      <c r="D1758" s="7" t="s">
        <v>44</v>
      </c>
      <c r="E1758" s="8" t="s">
        <v>239</v>
      </c>
      <c r="G1758" s="3" cm="1">
        <f t="array" ref="G1758">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758" s="3" t="str">
        <f>IF(ch_table[[#This Row],[Subject 1]]&lt;&gt;"House rose", "",SUMIF(ch_table[Day], ch_table[[#This Row],[Day]], ch_table[Duration]))</f>
        <v/>
      </c>
      <c r="I1758" s="40">
        <f>SUM(INDEX(ch_table[Duration],1):ch_table[[#This Row],[Duration]])</f>
        <v>46.974999999999973</v>
      </c>
      <c r="J1758" s="3" cm="1">
        <f t="array" ref="J17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8" s="3" t="str" cm="1">
        <f t="array" ref="K17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8" s="3" t="str">
        <f>IF(ch_table[[#This Row],[Subject 1]]&lt;&gt;"House rose", "",SUMIF(ch_table[Day], ch_table[[#This Row],[Day]], ch_table[AAT]))</f>
        <v/>
      </c>
      <c r="M1758" s="38">
        <f>SUM(INDEX(ch_table[AAT],1):ch_table[[#This Row],[AAT]])</f>
        <v>4.1624999999999979</v>
      </c>
    </row>
    <row r="1759" spans="1:13" x14ac:dyDescent="0.25">
      <c r="A1759" s="2">
        <v>140</v>
      </c>
      <c r="B1759" s="44">
        <v>44643</v>
      </c>
      <c r="C1759" s="3">
        <v>0.5</v>
      </c>
      <c r="D1759" s="7" t="s">
        <v>44</v>
      </c>
      <c r="E1759" s="8" t="s">
        <v>448</v>
      </c>
      <c r="G1759" s="3" cm="1">
        <f t="array" ref="G1759">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759" s="3" t="str">
        <f>IF(ch_table[[#This Row],[Subject 1]]&lt;&gt;"House rose", "",SUMIF(ch_table[Day], ch_table[[#This Row],[Day]], ch_table[Duration]))</f>
        <v/>
      </c>
      <c r="I1759" s="40">
        <f>SUM(INDEX(ch_table[Duration],1):ch_table[[#This Row],[Duration]])</f>
        <v>47.004861111111083</v>
      </c>
      <c r="J1759" s="3" cm="1">
        <f t="array" ref="J17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59" s="3" t="str" cm="1">
        <f t="array" ref="K17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59" s="3" t="str">
        <f>IF(ch_table[[#This Row],[Subject 1]]&lt;&gt;"House rose", "",SUMIF(ch_table[Day], ch_table[[#This Row],[Day]], ch_table[AAT]))</f>
        <v/>
      </c>
      <c r="M1759" s="38">
        <f>SUM(INDEX(ch_table[AAT],1):ch_table[[#This Row],[AAT]])</f>
        <v>4.1624999999999979</v>
      </c>
    </row>
    <row r="1760" spans="1:13" ht="30" x14ac:dyDescent="0.25">
      <c r="A1760" s="2">
        <v>140</v>
      </c>
      <c r="B1760" s="44">
        <v>44643</v>
      </c>
      <c r="C1760" s="3">
        <v>0.52986111111111112</v>
      </c>
      <c r="D1760" s="7" t="s">
        <v>29</v>
      </c>
      <c r="E1760" s="8" t="s">
        <v>1035</v>
      </c>
      <c r="G1760" s="3" cm="1">
        <f t="array" ref="G1760">IF(MIN(ROW(ch_table[[Day]:[AAT session total (cum.)]]))+ROWS(ch_table[[Day]:[AAT session total (cum.)]])-1=ROW(),"",IF(ch_table[[#This Row],[Subject 1]]="House rose","", IF(INDEX(ch_table[[#All],[Time]],ROW()+1)="","",(IF(INDEX(ch_table[[#All],[Time]],ROW()+1)&lt;ch_table[[#This Row],[Time]],INDEX(ch_table[[#All],[Time]],ROW()+1)+1,INDEX(ch_table[[#All],[Time]],ROW()+1))-ch_table[[#This Row],[Time]]))))</f>
        <v>9.0972222222222232E-2</v>
      </c>
      <c r="H1760" s="3" t="str">
        <f>IF(ch_table[[#This Row],[Subject 1]]&lt;&gt;"House rose", "",SUMIF(ch_table[Day], ch_table[[#This Row],[Day]], ch_table[Duration]))</f>
        <v/>
      </c>
      <c r="I1760" s="40">
        <f>SUM(INDEX(ch_table[Duration],1):ch_table[[#This Row],[Duration]])</f>
        <v>47.095833333333303</v>
      </c>
      <c r="J1760" s="3" cm="1">
        <f t="array" ref="J17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0" s="3" t="str" cm="1">
        <f t="array" ref="K17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0" s="3" t="str">
        <f>IF(ch_table[[#This Row],[Subject 1]]&lt;&gt;"House rose", "",SUMIF(ch_table[Day], ch_table[[#This Row],[Day]], ch_table[AAT]))</f>
        <v/>
      </c>
      <c r="M1760" s="38">
        <f>SUM(INDEX(ch_table[AAT],1):ch_table[[#This Row],[AAT]])</f>
        <v>4.1624999999999979</v>
      </c>
    </row>
    <row r="1761" spans="1:13" ht="30" x14ac:dyDescent="0.25">
      <c r="A1761" s="2">
        <v>140</v>
      </c>
      <c r="B1761" s="44">
        <v>44643</v>
      </c>
      <c r="C1761" s="3">
        <v>0.62083333333333335</v>
      </c>
      <c r="D1761" s="7" t="s">
        <v>29</v>
      </c>
      <c r="E1761" s="8" t="s">
        <v>1036</v>
      </c>
      <c r="G1761" s="3" cm="1">
        <f t="array" ref="G1761">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761" s="3" t="str">
        <f>IF(ch_table[[#This Row],[Subject 1]]&lt;&gt;"House rose", "",SUMIF(ch_table[Day], ch_table[[#This Row],[Day]], ch_table[Duration]))</f>
        <v/>
      </c>
      <c r="I1761" s="40">
        <f>SUM(INDEX(ch_table[Duration],1):ch_table[[#This Row],[Duration]])</f>
        <v>47.120833333333302</v>
      </c>
      <c r="J1761" s="3" cm="1">
        <f t="array" ref="J17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1" s="3" t="str" cm="1">
        <f t="array" ref="K17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1" s="3" t="str">
        <f>IF(ch_table[[#This Row],[Subject 1]]&lt;&gt;"House rose", "",SUMIF(ch_table[Day], ch_table[[#This Row],[Day]], ch_table[AAT]))</f>
        <v/>
      </c>
      <c r="M1761" s="38">
        <f>SUM(INDEX(ch_table[AAT],1):ch_table[[#This Row],[AAT]])</f>
        <v>4.1624999999999979</v>
      </c>
    </row>
    <row r="1762" spans="1:13" x14ac:dyDescent="0.25">
      <c r="A1762" s="2">
        <v>140</v>
      </c>
      <c r="B1762" s="44">
        <v>44643</v>
      </c>
      <c r="C1762" s="3">
        <v>0.64583333333333337</v>
      </c>
      <c r="D1762" s="7" t="s">
        <v>935</v>
      </c>
      <c r="E1762" s="8" t="s">
        <v>380</v>
      </c>
      <c r="G1762" s="3" cm="1">
        <f t="array" ref="G1762">IF(MIN(ROW(ch_table[[Day]:[AAT session total (cum.)]]))+ROWS(ch_table[[Day]:[AAT session total (cum.)]])-1=ROW(),"",IF(ch_table[[#This Row],[Subject 1]]="House rose","", IF(INDEX(ch_table[[#All],[Time]],ROW()+1)="","",(IF(INDEX(ch_table[[#All],[Time]],ROW()+1)&lt;ch_table[[#This Row],[Time]],INDEX(ch_table[[#All],[Time]],ROW()+1)+1,INDEX(ch_table[[#All],[Time]],ROW()+1))-ch_table[[#This Row],[Time]]))))</f>
        <v>4.1666666666666519E-3</v>
      </c>
      <c r="H1762" s="3" t="str">
        <f>IF(ch_table[[#This Row],[Subject 1]]&lt;&gt;"House rose", "",SUMIF(ch_table[Day], ch_table[[#This Row],[Day]], ch_table[Duration]))</f>
        <v/>
      </c>
      <c r="I1762" s="40">
        <f>SUM(INDEX(ch_table[Duration],1):ch_table[[#This Row],[Duration]])</f>
        <v>47.124999999999972</v>
      </c>
      <c r="J1762" s="3" cm="1">
        <f t="array" ref="J17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2" s="3" t="str" cm="1">
        <f t="array" ref="K17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2" s="3" t="str">
        <f>IF(ch_table[[#This Row],[Subject 1]]&lt;&gt;"House rose", "",SUMIF(ch_table[Day], ch_table[[#This Row],[Day]], ch_table[AAT]))</f>
        <v/>
      </c>
      <c r="M1762" s="38">
        <f>SUM(INDEX(ch_table[AAT],1):ch_table[[#This Row],[AAT]])</f>
        <v>4.1624999999999979</v>
      </c>
    </row>
    <row r="1763" spans="1:13" ht="30" x14ac:dyDescent="0.25">
      <c r="A1763" s="2">
        <v>140</v>
      </c>
      <c r="B1763" s="44">
        <v>44643</v>
      </c>
      <c r="C1763" s="3">
        <v>0.65</v>
      </c>
      <c r="D1763" s="7" t="s">
        <v>92</v>
      </c>
      <c r="E1763" s="8" t="s">
        <v>1037</v>
      </c>
      <c r="G1763" s="3" cm="1">
        <f t="array" ref="G176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63" s="3" t="str">
        <f>IF(ch_table[[#This Row],[Subject 1]]&lt;&gt;"House rose", "",SUMIF(ch_table[Day], ch_table[[#This Row],[Day]], ch_table[Duration]))</f>
        <v/>
      </c>
      <c r="I1763" s="40">
        <f>SUM(INDEX(ch_table[Duration],1):ch_table[[#This Row],[Duration]])</f>
        <v>47.126388888888862</v>
      </c>
      <c r="J1763" s="3" cm="1">
        <f t="array" ref="J17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3" s="3" t="str" cm="1">
        <f t="array" ref="K17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3" s="3" t="str">
        <f>IF(ch_table[[#This Row],[Subject 1]]&lt;&gt;"House rose", "",SUMIF(ch_table[Day], ch_table[[#This Row],[Day]], ch_table[AAT]))</f>
        <v/>
      </c>
      <c r="M1763" s="38">
        <f>SUM(INDEX(ch_table[AAT],1):ch_table[[#This Row],[AAT]])</f>
        <v>4.1624999999999979</v>
      </c>
    </row>
    <row r="1764" spans="1:13" ht="30" x14ac:dyDescent="0.25">
      <c r="A1764" s="2">
        <v>140</v>
      </c>
      <c r="B1764" s="44">
        <v>44643</v>
      </c>
      <c r="C1764" s="3">
        <v>0.65138888888888891</v>
      </c>
      <c r="D1764" s="7" t="s">
        <v>230</v>
      </c>
      <c r="E1764" s="8" t="s">
        <v>1038</v>
      </c>
      <c r="G1764" s="3" cm="1">
        <f t="array" ref="G1764">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764" s="3" t="str">
        <f>IF(ch_table[[#This Row],[Subject 1]]&lt;&gt;"House rose", "",SUMIF(ch_table[Day], ch_table[[#This Row],[Day]], ch_table[Duration]))</f>
        <v/>
      </c>
      <c r="I1764" s="40">
        <f>SUM(INDEX(ch_table[Duration],1):ch_table[[#This Row],[Duration]])</f>
        <v>47.138194444444416</v>
      </c>
      <c r="J1764" s="3" cm="1">
        <f t="array" ref="J17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4" s="3" t="str" cm="1">
        <f t="array" ref="K17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4" s="3" t="str">
        <f>IF(ch_table[[#This Row],[Subject 1]]&lt;&gt;"House rose", "",SUMIF(ch_table[Day], ch_table[[#This Row],[Day]], ch_table[AAT]))</f>
        <v/>
      </c>
      <c r="M1764" s="38">
        <f>SUM(INDEX(ch_table[AAT],1):ch_table[[#This Row],[AAT]])</f>
        <v>4.1624999999999979</v>
      </c>
    </row>
    <row r="1765" spans="1:13" x14ac:dyDescent="0.25">
      <c r="A1765" s="2">
        <v>140</v>
      </c>
      <c r="B1765" s="44">
        <v>44643</v>
      </c>
      <c r="C1765" s="3">
        <v>0.66319444444444442</v>
      </c>
      <c r="D1765" s="7" t="s">
        <v>476</v>
      </c>
      <c r="E1765" s="8" t="s">
        <v>759</v>
      </c>
      <c r="G1765" s="3" cm="1">
        <f t="array" ref="G1765">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765" s="3" t="str">
        <f>IF(ch_table[[#This Row],[Subject 1]]&lt;&gt;"House rose", "",SUMIF(ch_table[Day], ch_table[[#This Row],[Day]], ch_table[Duration]))</f>
        <v/>
      </c>
      <c r="I1765" s="40">
        <f>SUM(INDEX(ch_table[Duration],1):ch_table[[#This Row],[Duration]])</f>
        <v>47.153472222222192</v>
      </c>
      <c r="J1765" s="3" cm="1">
        <f t="array" ref="J17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5" s="3" t="str" cm="1">
        <f t="array" ref="K17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5" s="3" t="str">
        <f>IF(ch_table[[#This Row],[Subject 1]]&lt;&gt;"House rose", "",SUMIF(ch_table[Day], ch_table[[#This Row],[Day]], ch_table[AAT]))</f>
        <v/>
      </c>
      <c r="M1765" s="38">
        <f>SUM(INDEX(ch_table[AAT],1):ch_table[[#This Row],[AAT]])</f>
        <v>4.1624999999999979</v>
      </c>
    </row>
    <row r="1766" spans="1:13" x14ac:dyDescent="0.25">
      <c r="A1766" s="2">
        <v>140</v>
      </c>
      <c r="B1766" s="44">
        <v>44643</v>
      </c>
      <c r="C1766" s="3">
        <v>0.67847222222222225</v>
      </c>
      <c r="D1766" s="7" t="s">
        <v>551</v>
      </c>
      <c r="E1766" s="8" t="s">
        <v>1039</v>
      </c>
      <c r="G1766" s="3" cm="1">
        <f t="array" ref="G1766">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766" s="3" t="str">
        <f>IF(ch_table[[#This Row],[Subject 1]]&lt;&gt;"House rose", "",SUMIF(ch_table[Day], ch_table[[#This Row],[Day]], ch_table[Duration]))</f>
        <v/>
      </c>
      <c r="I1766" s="40">
        <f>SUM(INDEX(ch_table[Duration],1):ch_table[[#This Row],[Duration]])</f>
        <v>47.168749999999967</v>
      </c>
      <c r="J1766" s="3" cm="1">
        <f t="array" ref="J17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6" s="3" t="str" cm="1">
        <f t="array" ref="K17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6" s="3" t="str">
        <f>IF(ch_table[[#This Row],[Subject 1]]&lt;&gt;"House rose", "",SUMIF(ch_table[Day], ch_table[[#This Row],[Day]], ch_table[AAT]))</f>
        <v/>
      </c>
      <c r="M1766" s="38">
        <f>SUM(INDEX(ch_table[AAT],1):ch_table[[#This Row],[AAT]])</f>
        <v>4.1624999999999979</v>
      </c>
    </row>
    <row r="1767" spans="1:13" x14ac:dyDescent="0.25">
      <c r="A1767" s="2">
        <v>140</v>
      </c>
      <c r="B1767" s="44">
        <v>44643</v>
      </c>
      <c r="C1767" s="3">
        <v>0.69374999999999998</v>
      </c>
      <c r="D1767" s="7" t="s">
        <v>61</v>
      </c>
      <c r="E1767" s="8" t="s">
        <v>1040</v>
      </c>
      <c r="G1767" s="3" cm="1">
        <f t="array" ref="G1767">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67" s="3" t="str">
        <f>IF(ch_table[[#This Row],[Subject 1]]&lt;&gt;"House rose", "",SUMIF(ch_table[Day], ch_table[[#This Row],[Day]], ch_table[Duration]))</f>
        <v/>
      </c>
      <c r="I1767" s="40">
        <f>SUM(INDEX(ch_table[Duration],1):ch_table[[#This Row],[Duration]])</f>
        <v>47.170138888888857</v>
      </c>
      <c r="J1767" s="3" cm="1">
        <f t="array" ref="J17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7" s="3" t="str" cm="1">
        <f t="array" ref="K17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7" s="3" t="str">
        <f>IF(ch_table[[#This Row],[Subject 1]]&lt;&gt;"House rose", "",SUMIF(ch_table[Day], ch_table[[#This Row],[Day]], ch_table[AAT]))</f>
        <v/>
      </c>
      <c r="M1767" s="38">
        <f>SUM(INDEX(ch_table[AAT],1):ch_table[[#This Row],[AAT]])</f>
        <v>4.1624999999999979</v>
      </c>
    </row>
    <row r="1768" spans="1:13" x14ac:dyDescent="0.25">
      <c r="A1768" s="2">
        <v>140</v>
      </c>
      <c r="B1768" s="44">
        <v>44643</v>
      </c>
      <c r="C1768" s="3">
        <v>0.69513888888888886</v>
      </c>
      <c r="D1768" s="7" t="s">
        <v>21</v>
      </c>
      <c r="E1768" s="8" t="s">
        <v>1041</v>
      </c>
      <c r="G1768" s="3" cm="1">
        <f t="array" ref="G1768">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768" s="3" t="str">
        <f>IF(ch_table[[#This Row],[Subject 1]]&lt;&gt;"House rose", "",SUMIF(ch_table[Day], ch_table[[#This Row],[Day]], ch_table[Duration]))</f>
        <v/>
      </c>
      <c r="I1768" s="40">
        <f>SUM(INDEX(ch_table[Duration],1):ch_table[[#This Row],[Duration]])</f>
        <v>47.190972222222193</v>
      </c>
      <c r="J1768" s="3" cm="1">
        <f t="array" ref="J17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8" s="3" t="str" cm="1">
        <f t="array" ref="K17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8" s="3" t="str">
        <f>IF(ch_table[[#This Row],[Subject 1]]&lt;&gt;"House rose", "",SUMIF(ch_table[Day], ch_table[[#This Row],[Day]], ch_table[AAT]))</f>
        <v/>
      </c>
      <c r="M1768" s="38">
        <f>SUM(INDEX(ch_table[AAT],1):ch_table[[#This Row],[AAT]])</f>
        <v>4.1624999999999979</v>
      </c>
    </row>
    <row r="1769" spans="1:13" x14ac:dyDescent="0.25">
      <c r="A1769" s="2">
        <v>140</v>
      </c>
      <c r="B1769" s="44">
        <v>44643</v>
      </c>
      <c r="C1769" s="3">
        <v>0.71597222222222223</v>
      </c>
      <c r="D1769" s="7" t="s">
        <v>23</v>
      </c>
      <c r="G1769" s="3" t="str" cm="1">
        <f t="array" ref="G1769">IF(MIN(ROW(ch_table[[Day]:[AAT session total (cum.)]]))+ROWS(ch_table[[Day]:[AAT session total (cum.)]])-1=ROW(),"",IF(ch_table[[#This Row],[Subject 1]]="House rose","", IF(INDEX(ch_table[[#All],[Time]],ROW()+1)="","",(IF(INDEX(ch_table[[#All],[Time]],ROW()+1)&lt;ch_table[[#This Row],[Time]],INDEX(ch_table[[#All],[Time]],ROW()+1)+1,INDEX(ch_table[[#All],[Time]],ROW()+1))-ch_table[[#This Row],[Time]]))))</f>
        <v/>
      </c>
      <c r="H1769" s="3">
        <f>IF(ch_table[[#This Row],[Subject 1]]&lt;&gt;"House rose", "",SUMIF(ch_table[Day], ch_table[[#This Row],[Day]], ch_table[Duration]))</f>
        <v>0.23680555555555555</v>
      </c>
      <c r="I1769" s="40">
        <f>SUM(INDEX(ch_table[Duration],1):ch_table[[#This Row],[Duration]])</f>
        <v>47.190972222222193</v>
      </c>
      <c r="J1769" s="3" cm="1">
        <f t="array" ref="J17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69" s="3" t="str" cm="1">
        <f t="array" ref="K17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69" s="3">
        <f>IF(ch_table[[#This Row],[Subject 1]]&lt;&gt;"House rose", "",SUMIF(ch_table[Day], ch_table[[#This Row],[Day]], ch_table[AAT]))</f>
        <v>0</v>
      </c>
      <c r="M1769" s="38">
        <f>SUM(INDEX(ch_table[AAT],1):ch_table[[#This Row],[AAT]])</f>
        <v>4.1624999999999979</v>
      </c>
    </row>
    <row r="1770" spans="1:13" x14ac:dyDescent="0.25">
      <c r="A1770" s="2">
        <v>141</v>
      </c>
      <c r="B1770" s="44">
        <v>44644</v>
      </c>
      <c r="C1770" s="3">
        <v>0.39583333333333331</v>
      </c>
      <c r="D1770" s="7" t="s">
        <v>24</v>
      </c>
      <c r="G1770" s="3" cm="1">
        <f t="array" ref="G1770">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70" s="3" t="str">
        <f>IF(ch_table[[#This Row],[Subject 1]]&lt;&gt;"House rose", "",SUMIF(ch_table[Day], ch_table[[#This Row],[Day]], ch_table[Duration]))</f>
        <v/>
      </c>
      <c r="I1770" s="40">
        <f>SUM(INDEX(ch_table[Duration],1):ch_table[[#This Row],[Duration]])</f>
        <v>47.193749999999973</v>
      </c>
      <c r="J1770" s="3" cm="1">
        <f t="array" ref="J17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0" s="3" t="str" cm="1">
        <f t="array" ref="K17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0" s="3" t="str">
        <f>IF(ch_table[[#This Row],[Subject 1]]&lt;&gt;"House rose", "",SUMIF(ch_table[Day], ch_table[[#This Row],[Day]], ch_table[AAT]))</f>
        <v/>
      </c>
      <c r="M1770" s="38">
        <f>SUM(INDEX(ch_table[AAT],1):ch_table[[#This Row],[AAT]])</f>
        <v>4.1624999999999979</v>
      </c>
    </row>
    <row r="1771" spans="1:13" x14ac:dyDescent="0.25">
      <c r="A1771" s="2">
        <v>141</v>
      </c>
      <c r="B1771" s="44">
        <v>44644</v>
      </c>
      <c r="C1771" s="3">
        <v>0.39861111111111108</v>
      </c>
      <c r="D1771" s="7" t="s">
        <v>44</v>
      </c>
      <c r="E1771" s="8" t="s">
        <v>73</v>
      </c>
      <c r="G1771" s="3" cm="1">
        <f t="array" ref="G1771">IF(MIN(ROW(ch_table[[Day]:[AAT session total (cum.)]]))+ROWS(ch_table[[Day]:[AAT session total (cum.)]])-1=ROW(),"",IF(ch_table[[#This Row],[Subject 1]]="House rose","", IF(INDEX(ch_table[[#All],[Time]],ROW()+1)="","",(IF(INDEX(ch_table[[#All],[Time]],ROW()+1)&lt;ch_table[[#This Row],[Time]],INDEX(ch_table[[#All],[Time]],ROW()+1)+1,INDEX(ch_table[[#All],[Time]],ROW()+1))-ch_table[[#This Row],[Time]]))))</f>
        <v>1.8750000000000044E-2</v>
      </c>
      <c r="H1771" s="3" t="str">
        <f>IF(ch_table[[#This Row],[Subject 1]]&lt;&gt;"House rose", "",SUMIF(ch_table[Day], ch_table[[#This Row],[Day]], ch_table[Duration]))</f>
        <v/>
      </c>
      <c r="I1771" s="40">
        <f>SUM(INDEX(ch_table[Duration],1):ch_table[[#This Row],[Duration]])</f>
        <v>47.21249999999997</v>
      </c>
      <c r="J1771" s="3" cm="1">
        <f t="array" ref="J17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1" s="3" t="str" cm="1">
        <f t="array" ref="K17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1" s="3" t="str">
        <f>IF(ch_table[[#This Row],[Subject 1]]&lt;&gt;"House rose", "",SUMIF(ch_table[Day], ch_table[[#This Row],[Day]], ch_table[AAT]))</f>
        <v/>
      </c>
      <c r="M1771" s="38">
        <f>SUM(INDEX(ch_table[AAT],1):ch_table[[#This Row],[AAT]])</f>
        <v>4.1624999999999979</v>
      </c>
    </row>
    <row r="1772" spans="1:13" x14ac:dyDescent="0.25">
      <c r="A1772" s="2">
        <v>141</v>
      </c>
      <c r="B1772" s="44">
        <v>44644</v>
      </c>
      <c r="C1772" s="3">
        <v>0.41736111111111113</v>
      </c>
      <c r="D1772" s="7" t="s">
        <v>53</v>
      </c>
      <c r="E1772" s="8" t="s">
        <v>73</v>
      </c>
      <c r="G1772" s="3" cm="1">
        <f t="array" ref="G1772">IF(MIN(ROW(ch_table[[Day]:[AAT session total (cum.)]]))+ROWS(ch_table[[Day]:[AAT session total (cum.)]])-1=ROW(),"",IF(ch_table[[#This Row],[Subject 1]]="House rose","", IF(INDEX(ch_table[[#All],[Time]],ROW()+1)="","",(IF(INDEX(ch_table[[#All],[Time]],ROW()+1)&lt;ch_table[[#This Row],[Time]],INDEX(ch_table[[#All],[Time]],ROW()+1)+1,INDEX(ch_table[[#All],[Time]],ROW()+1))-ch_table[[#This Row],[Time]]))))</f>
        <v>2.4305555555555525E-2</v>
      </c>
      <c r="H1772" s="3" t="str">
        <f>IF(ch_table[[#This Row],[Subject 1]]&lt;&gt;"House rose", "",SUMIF(ch_table[Day], ch_table[[#This Row],[Day]], ch_table[Duration]))</f>
        <v/>
      </c>
      <c r="I1772" s="40">
        <f>SUM(INDEX(ch_table[Duration],1):ch_table[[#This Row],[Duration]])</f>
        <v>47.236805555555527</v>
      </c>
      <c r="J1772" s="3" cm="1">
        <f t="array" ref="J17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2" s="3" t="str" cm="1">
        <f t="array" ref="K17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2" s="3" t="str">
        <f>IF(ch_table[[#This Row],[Subject 1]]&lt;&gt;"House rose", "",SUMIF(ch_table[Day], ch_table[[#This Row],[Day]], ch_table[AAT]))</f>
        <v/>
      </c>
      <c r="M1772" s="38">
        <f>SUM(INDEX(ch_table[AAT],1):ch_table[[#This Row],[AAT]])</f>
        <v>4.1624999999999979</v>
      </c>
    </row>
    <row r="1773" spans="1:13" x14ac:dyDescent="0.25">
      <c r="A1773" s="2">
        <v>141</v>
      </c>
      <c r="B1773" s="44">
        <v>44644</v>
      </c>
      <c r="C1773" s="3">
        <v>0.44166666666666665</v>
      </c>
      <c r="D1773" s="7" t="s">
        <v>35</v>
      </c>
      <c r="E1773" s="8" t="s">
        <v>380</v>
      </c>
      <c r="G1773" s="3" cm="1">
        <f t="array" ref="G1773">IF(MIN(ROW(ch_table[[Day]:[AAT session total (cum.)]]))+ROWS(ch_table[[Day]:[AAT session total (cum.)]])-1=ROW(),"",IF(ch_table[[#This Row],[Subject 1]]="House rose","", IF(INDEX(ch_table[[#All],[Time]],ROW()+1)="","",(IF(INDEX(ch_table[[#All],[Time]],ROW()+1)&lt;ch_table[[#This Row],[Time]],INDEX(ch_table[[#All],[Time]],ROW()+1)+1,INDEX(ch_table[[#All],[Time]],ROW()+1))-ch_table[[#This Row],[Time]]))))</f>
        <v>5.2083333333333315E-2</v>
      </c>
      <c r="H1773" s="3" t="str">
        <f>IF(ch_table[[#This Row],[Subject 1]]&lt;&gt;"House rose", "",SUMIF(ch_table[Day], ch_table[[#This Row],[Day]], ch_table[Duration]))</f>
        <v/>
      </c>
      <c r="I1773" s="40">
        <f>SUM(INDEX(ch_table[Duration],1):ch_table[[#This Row],[Duration]])</f>
        <v>47.288888888888863</v>
      </c>
      <c r="J1773" s="3" cm="1">
        <f t="array" ref="J17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3" s="3" t="str" cm="1">
        <f t="array" ref="K17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3" s="3" t="str">
        <f>IF(ch_table[[#This Row],[Subject 1]]&lt;&gt;"House rose", "",SUMIF(ch_table[Day], ch_table[[#This Row],[Day]], ch_table[AAT]))</f>
        <v/>
      </c>
      <c r="M1773" s="38">
        <f>SUM(INDEX(ch_table[AAT],1):ch_table[[#This Row],[AAT]])</f>
        <v>4.1624999999999979</v>
      </c>
    </row>
    <row r="1774" spans="1:13" ht="30" x14ac:dyDescent="0.25">
      <c r="A1774" s="2">
        <v>141</v>
      </c>
      <c r="B1774" s="44">
        <v>44644</v>
      </c>
      <c r="C1774" s="3">
        <v>0.49374999999999997</v>
      </c>
      <c r="D1774" s="7" t="s">
        <v>123</v>
      </c>
      <c r="E1774" s="8" t="s">
        <v>1042</v>
      </c>
      <c r="F1774" s="8" t="s">
        <v>601</v>
      </c>
      <c r="G1774" s="3" cm="1">
        <f t="array" ref="G1774">IF(MIN(ROW(ch_table[[Day]:[AAT session total (cum.)]]))+ROWS(ch_table[[Day]:[AAT session total (cum.)]])-1=ROW(),"",IF(ch_table[[#This Row],[Subject 1]]="House rose","", IF(INDEX(ch_table[[#All],[Time]],ROW()+1)="","",(IF(INDEX(ch_table[[#All],[Time]],ROW()+1)&lt;ch_table[[#This Row],[Time]],INDEX(ch_table[[#All],[Time]],ROW()+1)+1,INDEX(ch_table[[#All],[Time]],ROW()+1))-ch_table[[#This Row],[Time]]))))</f>
        <v>0.12500000000000006</v>
      </c>
      <c r="H1774" s="3" t="str">
        <f>IF(ch_table[[#This Row],[Subject 1]]&lt;&gt;"House rose", "",SUMIF(ch_table[Day], ch_table[[#This Row],[Day]], ch_table[Duration]))</f>
        <v/>
      </c>
      <c r="I1774" s="40">
        <f>SUM(INDEX(ch_table[Duration],1):ch_table[[#This Row],[Duration]])</f>
        <v>47.413888888888863</v>
      </c>
      <c r="J1774" s="3" cm="1">
        <f t="array" ref="J17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4" s="3" t="str" cm="1">
        <f t="array" ref="K17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4" s="3" t="str">
        <f>IF(ch_table[[#This Row],[Subject 1]]&lt;&gt;"House rose", "",SUMIF(ch_table[Day], ch_table[[#This Row],[Day]], ch_table[AAT]))</f>
        <v/>
      </c>
      <c r="M1774" s="38">
        <f>SUM(INDEX(ch_table[AAT],1):ch_table[[#This Row],[AAT]])</f>
        <v>4.1624999999999979</v>
      </c>
    </row>
    <row r="1775" spans="1:13" ht="30" x14ac:dyDescent="0.25">
      <c r="A1775" s="2">
        <v>141</v>
      </c>
      <c r="B1775" s="44">
        <v>44644</v>
      </c>
      <c r="C1775" s="3">
        <v>0.61875000000000002</v>
      </c>
      <c r="D1775" s="7" t="s">
        <v>959</v>
      </c>
      <c r="E1775" s="8" t="s">
        <v>1043</v>
      </c>
      <c r="G1775" s="3" cm="1">
        <f t="array" ref="G1775">IF(MIN(ROW(ch_table[[Day]:[AAT session total (cum.)]]))+ROWS(ch_table[[Day]:[AAT session total (cum.)]])-1=ROW(),"",IF(ch_table[[#This Row],[Subject 1]]="House rose","", IF(INDEX(ch_table[[#All],[Time]],ROW()+1)="","",(IF(INDEX(ch_table[[#All],[Time]],ROW()+1)&lt;ch_table[[#This Row],[Time]],INDEX(ch_table[[#All],[Time]],ROW()+1)+1,INDEX(ch_table[[#All],[Time]],ROW()+1))-ch_table[[#This Row],[Time]]))))</f>
        <v>3.6805555555555536E-2</v>
      </c>
      <c r="H1775" s="3" t="str">
        <f>IF(ch_table[[#This Row],[Subject 1]]&lt;&gt;"House rose", "",SUMIF(ch_table[Day], ch_table[[#This Row],[Day]], ch_table[Duration]))</f>
        <v/>
      </c>
      <c r="I1775" s="40">
        <f>SUM(INDEX(ch_table[Duration],1):ch_table[[#This Row],[Duration]])</f>
        <v>47.450694444444416</v>
      </c>
      <c r="J1775" s="3" cm="1">
        <f t="array" ref="J17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5" s="3" t="str" cm="1">
        <f t="array" ref="K17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5" s="3" t="str">
        <f>IF(ch_table[[#This Row],[Subject 1]]&lt;&gt;"House rose", "",SUMIF(ch_table[Day], ch_table[[#This Row],[Day]], ch_table[AAT]))</f>
        <v/>
      </c>
      <c r="M1775" s="38">
        <f>SUM(INDEX(ch_table[AAT],1):ch_table[[#This Row],[AAT]])</f>
        <v>4.1624999999999979</v>
      </c>
    </row>
    <row r="1776" spans="1:13" x14ac:dyDescent="0.25">
      <c r="A1776" s="2">
        <v>141</v>
      </c>
      <c r="B1776" s="44">
        <v>44644</v>
      </c>
      <c r="C1776" s="3">
        <v>0.65555555555555556</v>
      </c>
      <c r="D1776" s="7" t="s">
        <v>21</v>
      </c>
      <c r="E1776" s="8" t="s">
        <v>1044</v>
      </c>
      <c r="G1776" s="3" cm="1">
        <f t="array" ref="G1776">IF(MIN(ROW(ch_table[[Day]:[AAT session total (cum.)]]))+ROWS(ch_table[[Day]:[AAT session total (cum.)]])-1=ROW(),"",IF(ch_table[[#This Row],[Subject 1]]="House rose","", IF(INDEX(ch_table[[#All],[Time]],ROW()+1)="","",(IF(INDEX(ch_table[[#All],[Time]],ROW()+1)&lt;ch_table[[#This Row],[Time]],INDEX(ch_table[[#All],[Time]],ROW()+1)+1,INDEX(ch_table[[#All],[Time]],ROW()+1))-ch_table[[#This Row],[Time]]))))</f>
        <v>3.7499999999999978E-2</v>
      </c>
      <c r="H1776" s="3" t="str">
        <f>IF(ch_table[[#This Row],[Subject 1]]&lt;&gt;"House rose", "",SUMIF(ch_table[Day], ch_table[[#This Row],[Day]], ch_table[Duration]))</f>
        <v/>
      </c>
      <c r="I1776" s="40">
        <f>SUM(INDEX(ch_table[Duration],1):ch_table[[#This Row],[Duration]])</f>
        <v>47.488194444444417</v>
      </c>
      <c r="J1776" s="3" cm="1">
        <f t="array" ref="J17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6" s="3" t="str" cm="1">
        <f t="array" ref="K17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6" s="3" t="str">
        <f>IF(ch_table[[#This Row],[Subject 1]]&lt;&gt;"House rose", "",SUMIF(ch_table[Day], ch_table[[#This Row],[Day]], ch_table[AAT]))</f>
        <v/>
      </c>
      <c r="M1776" s="38">
        <f>SUM(INDEX(ch_table[AAT],1):ch_table[[#This Row],[AAT]])</f>
        <v>4.1624999999999979</v>
      </c>
    </row>
    <row r="1777" spans="1:13" x14ac:dyDescent="0.25">
      <c r="A1777" s="2">
        <v>141</v>
      </c>
      <c r="B1777" s="44">
        <v>44644</v>
      </c>
      <c r="C1777" s="3">
        <v>0.69305555555555554</v>
      </c>
      <c r="D1777" s="7" t="s">
        <v>23</v>
      </c>
      <c r="G1777" s="3" t="str" cm="1">
        <f t="array" ref="G1777">IF(MIN(ROW(ch_table[[Day]:[AAT session total (cum.)]]))+ROWS(ch_table[[Day]:[AAT session total (cum.)]])-1=ROW(),"",IF(ch_table[[#This Row],[Subject 1]]="House rose","", IF(INDEX(ch_table[[#All],[Time]],ROW()+1)="","",(IF(INDEX(ch_table[[#All],[Time]],ROW()+1)&lt;ch_table[[#This Row],[Time]],INDEX(ch_table[[#All],[Time]],ROW()+1)+1,INDEX(ch_table[[#All],[Time]],ROW()+1))-ch_table[[#This Row],[Time]]))))</f>
        <v/>
      </c>
      <c r="H1777" s="3">
        <f>IF(ch_table[[#This Row],[Subject 1]]&lt;&gt;"House rose", "",SUMIF(ch_table[Day], ch_table[[#This Row],[Day]], ch_table[Duration]))</f>
        <v>0.29722222222222222</v>
      </c>
      <c r="I1777" s="40">
        <f>SUM(INDEX(ch_table[Duration],1):ch_table[[#This Row],[Duration]])</f>
        <v>47.488194444444417</v>
      </c>
      <c r="J1777" s="3" cm="1">
        <f t="array" ref="J17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777" s="3" t="str" cm="1">
        <f t="array" ref="K17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7" s="3">
        <f>IF(ch_table[[#This Row],[Subject 1]]&lt;&gt;"House rose", "",SUMIF(ch_table[Day], ch_table[[#This Row],[Day]], ch_table[AAT]))</f>
        <v>0</v>
      </c>
      <c r="M1777" s="38">
        <f>SUM(INDEX(ch_table[AAT],1):ch_table[[#This Row],[AAT]])</f>
        <v>4.1624999999999979</v>
      </c>
    </row>
    <row r="1778" spans="1:13" x14ac:dyDescent="0.25">
      <c r="A1778" s="2">
        <v>142</v>
      </c>
      <c r="B1778" s="44">
        <v>44648</v>
      </c>
      <c r="C1778" s="3">
        <v>0.60416666666666663</v>
      </c>
      <c r="D1778" s="7" t="s">
        <v>24</v>
      </c>
      <c r="G1778" s="3" cm="1">
        <f t="array" ref="G1778">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778" s="3" t="str">
        <f>IF(ch_table[[#This Row],[Subject 1]]&lt;&gt;"House rose", "",SUMIF(ch_table[Day], ch_table[[#This Row],[Day]], ch_table[Duration]))</f>
        <v/>
      </c>
      <c r="I1778" s="40">
        <f>SUM(INDEX(ch_table[Duration],1):ch_table[[#This Row],[Duration]])</f>
        <v>47.490277777777749</v>
      </c>
      <c r="J1778" s="3" cm="1">
        <f t="array" ref="J17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78" s="3" t="str" cm="1">
        <f t="array" ref="K17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8" s="3" t="str">
        <f>IF(ch_table[[#This Row],[Subject 1]]&lt;&gt;"House rose", "",SUMIF(ch_table[Day], ch_table[[#This Row],[Day]], ch_table[AAT]))</f>
        <v/>
      </c>
      <c r="M1778" s="38">
        <f>SUM(INDEX(ch_table[AAT],1):ch_table[[#This Row],[AAT]])</f>
        <v>4.1624999999999979</v>
      </c>
    </row>
    <row r="1779" spans="1:13" x14ac:dyDescent="0.25">
      <c r="A1779" s="2">
        <v>142</v>
      </c>
      <c r="B1779" s="44">
        <v>44648</v>
      </c>
      <c r="C1779" s="3">
        <v>0.60625000000000007</v>
      </c>
      <c r="D1779" s="7" t="s">
        <v>17</v>
      </c>
      <c r="E1779" s="8" t="s">
        <v>1045</v>
      </c>
      <c r="F1779" s="8" t="s">
        <v>15</v>
      </c>
      <c r="G1779" s="3" cm="1">
        <f t="array" ref="G1779">IF(MIN(ROW(ch_table[[Day]:[AAT session total (cum.)]]))+ROWS(ch_table[[Day]:[AAT session total (cum.)]])-1=ROW(),"",IF(ch_table[[#This Row],[Subject 1]]="House rose","", IF(INDEX(ch_table[[#All],[Time]],ROW()+1)="","",(IF(INDEX(ch_table[[#All],[Time]],ROW()+1)&lt;ch_table[[#This Row],[Time]],INDEX(ch_table[[#All],[Time]],ROW()+1)+1,INDEX(ch_table[[#All],[Time]],ROW()+1))-ch_table[[#This Row],[Time]]))))</f>
        <v>6.9444444444433095E-4</v>
      </c>
      <c r="H1779" s="3" t="str">
        <f>IF(ch_table[[#This Row],[Subject 1]]&lt;&gt;"House rose", "",SUMIF(ch_table[Day], ch_table[[#This Row],[Day]], ch_table[Duration]))</f>
        <v/>
      </c>
      <c r="I1779" s="40">
        <f>SUM(INDEX(ch_table[Duration],1):ch_table[[#This Row],[Duration]])</f>
        <v>47.49097222222219</v>
      </c>
      <c r="J1779" s="3" cm="1">
        <f t="array" ref="J17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79" s="3" t="str" cm="1">
        <f t="array" ref="K17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79" s="3" t="str">
        <f>IF(ch_table[[#This Row],[Subject 1]]&lt;&gt;"House rose", "",SUMIF(ch_table[Day], ch_table[[#This Row],[Day]], ch_table[AAT]))</f>
        <v/>
      </c>
      <c r="M1779" s="38">
        <f>SUM(INDEX(ch_table[AAT],1):ch_table[[#This Row],[AAT]])</f>
        <v>4.1624999999999979</v>
      </c>
    </row>
    <row r="1780" spans="1:13" x14ac:dyDescent="0.25">
      <c r="A1780" s="2">
        <v>142</v>
      </c>
      <c r="B1780" s="44">
        <v>44648</v>
      </c>
      <c r="C1780" s="3">
        <v>0.6069444444444444</v>
      </c>
      <c r="D1780" s="7" t="s">
        <v>44</v>
      </c>
      <c r="E1780" s="8" t="s">
        <v>80</v>
      </c>
      <c r="G1780" s="3" cm="1">
        <f t="array" ref="G1780">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780" s="3" t="str">
        <f>IF(ch_table[[#This Row],[Subject 1]]&lt;&gt;"House rose", "",SUMIF(ch_table[Day], ch_table[[#This Row],[Day]], ch_table[Duration]))</f>
        <v/>
      </c>
      <c r="I1780" s="40">
        <f>SUM(INDEX(ch_table[Duration],1):ch_table[[#This Row],[Duration]])</f>
        <v>47.51944444444441</v>
      </c>
      <c r="J1780" s="3" cm="1">
        <f t="array" ref="J17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0" s="3" t="str" cm="1">
        <f t="array" ref="K17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0" s="3" t="str">
        <f>IF(ch_table[[#This Row],[Subject 1]]&lt;&gt;"House rose", "",SUMIF(ch_table[Day], ch_table[[#This Row],[Day]], ch_table[AAT]))</f>
        <v/>
      </c>
      <c r="M1780" s="38">
        <f>SUM(INDEX(ch_table[AAT],1):ch_table[[#This Row],[AAT]])</f>
        <v>4.1624999999999979</v>
      </c>
    </row>
    <row r="1781" spans="1:13" x14ac:dyDescent="0.25">
      <c r="A1781" s="2">
        <v>142</v>
      </c>
      <c r="B1781" s="44">
        <v>44648</v>
      </c>
      <c r="C1781" s="3">
        <v>0.63541666666666663</v>
      </c>
      <c r="D1781" s="7" t="s">
        <v>53</v>
      </c>
      <c r="E1781" s="8" t="s">
        <v>80</v>
      </c>
      <c r="G1781" s="3" cm="1">
        <f t="array" ref="G1781">IF(MIN(ROW(ch_table[[Day]:[AAT session total (cum.)]]))+ROWS(ch_table[[Day]:[AAT session total (cum.)]])-1=ROW(),"",IF(ch_table[[#This Row],[Subject 1]]="House rose","", IF(INDEX(ch_table[[#All],[Time]],ROW()+1)="","",(IF(INDEX(ch_table[[#All],[Time]],ROW()+1)&lt;ch_table[[#This Row],[Time]],INDEX(ch_table[[#All],[Time]],ROW()+1)+1,INDEX(ch_table[[#All],[Time]],ROW()+1))-ch_table[[#This Row],[Time]]))))</f>
        <v>1.2500000000000067E-2</v>
      </c>
      <c r="H1781" s="3" t="str">
        <f>IF(ch_table[[#This Row],[Subject 1]]&lt;&gt;"House rose", "",SUMIF(ch_table[Day], ch_table[[#This Row],[Day]], ch_table[Duration]))</f>
        <v/>
      </c>
      <c r="I1781" s="40">
        <f>SUM(INDEX(ch_table[Duration],1):ch_table[[#This Row],[Duration]])</f>
        <v>47.531944444444413</v>
      </c>
      <c r="J1781" s="3" cm="1">
        <f t="array" ref="J17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1" s="3" t="str" cm="1">
        <f t="array" ref="K17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1" s="3" t="str">
        <f>IF(ch_table[[#This Row],[Subject 1]]&lt;&gt;"House rose", "",SUMIF(ch_table[Day], ch_table[[#This Row],[Day]], ch_table[AAT]))</f>
        <v/>
      </c>
      <c r="M1781" s="38">
        <f>SUM(INDEX(ch_table[AAT],1):ch_table[[#This Row],[AAT]])</f>
        <v>4.1624999999999979</v>
      </c>
    </row>
    <row r="1782" spans="1:13" ht="30" x14ac:dyDescent="0.25">
      <c r="A1782" s="2">
        <v>142</v>
      </c>
      <c r="B1782" s="44">
        <v>44648</v>
      </c>
      <c r="C1782" s="3">
        <v>0.6479166666666667</v>
      </c>
      <c r="D1782" s="7" t="s">
        <v>27</v>
      </c>
      <c r="E1782" s="8" t="s">
        <v>1046</v>
      </c>
      <c r="G1782" s="3" cm="1">
        <f t="array" ref="G1782">IF(MIN(ROW(ch_table[[Day]:[AAT session total (cum.)]]))+ROWS(ch_table[[Day]:[AAT session total (cum.)]])-1=ROW(),"",IF(ch_table[[#This Row],[Subject 1]]="House rose","", IF(INDEX(ch_table[[#All],[Time]],ROW()+1)="","",(IF(INDEX(ch_table[[#All],[Time]],ROW()+1)&lt;ch_table[[#This Row],[Time]],INDEX(ch_table[[#All],[Time]],ROW()+1)+1,INDEX(ch_table[[#All],[Time]],ROW()+1))-ch_table[[#This Row],[Time]]))))</f>
        <v>2.4999999999999911E-2</v>
      </c>
      <c r="H1782" s="3" t="str">
        <f>IF(ch_table[[#This Row],[Subject 1]]&lt;&gt;"House rose", "",SUMIF(ch_table[Day], ch_table[[#This Row],[Day]], ch_table[Duration]))</f>
        <v/>
      </c>
      <c r="I1782" s="40">
        <f>SUM(INDEX(ch_table[Duration],1):ch_table[[#This Row],[Duration]])</f>
        <v>47.556944444444412</v>
      </c>
      <c r="J1782" s="3" cm="1">
        <f t="array" ref="J17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2" s="3" t="str" cm="1">
        <f t="array" ref="K17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2" s="3" t="str">
        <f>IF(ch_table[[#This Row],[Subject 1]]&lt;&gt;"House rose", "",SUMIF(ch_table[Day], ch_table[[#This Row],[Day]], ch_table[AAT]))</f>
        <v/>
      </c>
      <c r="M1782" s="38">
        <f>SUM(INDEX(ch_table[AAT],1):ch_table[[#This Row],[AAT]])</f>
        <v>4.1624999999999979</v>
      </c>
    </row>
    <row r="1783" spans="1:13" ht="30" x14ac:dyDescent="0.25">
      <c r="A1783" s="2">
        <v>142</v>
      </c>
      <c r="B1783" s="44">
        <v>44648</v>
      </c>
      <c r="C1783" s="3">
        <v>0.67291666666666661</v>
      </c>
      <c r="D1783" s="7" t="s">
        <v>29</v>
      </c>
      <c r="E1783" s="8" t="s">
        <v>1047</v>
      </c>
      <c r="G1783" s="3" cm="1">
        <f t="array" ref="G1783">IF(MIN(ROW(ch_table[[Day]:[AAT session total (cum.)]]))+ROWS(ch_table[[Day]:[AAT session total (cum.)]])-1=ROW(),"",IF(ch_table[[#This Row],[Subject 1]]="House rose","", IF(INDEX(ch_table[[#All],[Time]],ROW()+1)="","",(IF(INDEX(ch_table[[#All],[Time]],ROW()+1)&lt;ch_table[[#This Row],[Time]],INDEX(ch_table[[#All],[Time]],ROW()+1)+1,INDEX(ch_table[[#All],[Time]],ROW()+1))-ch_table[[#This Row],[Time]]))))</f>
        <v>4.0277777777777857E-2</v>
      </c>
      <c r="H1783" s="3" t="str">
        <f>IF(ch_table[[#This Row],[Subject 1]]&lt;&gt;"House rose", "",SUMIF(ch_table[Day], ch_table[[#This Row],[Day]], ch_table[Duration]))</f>
        <v/>
      </c>
      <c r="I1783" s="40">
        <f>SUM(INDEX(ch_table[Duration],1):ch_table[[#This Row],[Duration]])</f>
        <v>47.597222222222186</v>
      </c>
      <c r="J1783" s="3" cm="1">
        <f t="array" ref="J17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3" s="3" t="str" cm="1">
        <f t="array" ref="K17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3" s="3" t="str">
        <f>IF(ch_table[[#This Row],[Subject 1]]&lt;&gt;"House rose", "",SUMIF(ch_table[Day], ch_table[[#This Row],[Day]], ch_table[AAT]))</f>
        <v/>
      </c>
      <c r="M1783" s="38">
        <f>SUM(INDEX(ch_table[AAT],1):ch_table[[#This Row],[AAT]])</f>
        <v>4.1624999999999979</v>
      </c>
    </row>
    <row r="1784" spans="1:13" ht="30" x14ac:dyDescent="0.25">
      <c r="A1784" s="2">
        <v>142</v>
      </c>
      <c r="B1784" s="44">
        <v>44648</v>
      </c>
      <c r="C1784" s="3">
        <v>0.71319444444444446</v>
      </c>
      <c r="D1784" s="7" t="s">
        <v>29</v>
      </c>
      <c r="E1784" s="8" t="s">
        <v>1048</v>
      </c>
      <c r="G1784" s="3" cm="1">
        <f t="array" ref="G1784">IF(MIN(ROW(ch_table[[Day]:[AAT session total (cum.)]]))+ROWS(ch_table[[Day]:[AAT session total (cum.)]])-1=ROW(),"",IF(ch_table[[#This Row],[Subject 1]]="House rose","", IF(INDEX(ch_table[[#All],[Time]],ROW()+1)="","",(IF(INDEX(ch_table[[#All],[Time]],ROW()+1)&lt;ch_table[[#This Row],[Time]],INDEX(ch_table[[#All],[Time]],ROW()+1)+1,INDEX(ch_table[[#All],[Time]],ROW()+1))-ch_table[[#This Row],[Time]]))))</f>
        <v>4.0972222222222299E-2</v>
      </c>
      <c r="H1784" s="3" t="str">
        <f>IF(ch_table[[#This Row],[Subject 1]]&lt;&gt;"House rose", "",SUMIF(ch_table[Day], ch_table[[#This Row],[Day]], ch_table[Duration]))</f>
        <v/>
      </c>
      <c r="I1784" s="40">
        <f>SUM(INDEX(ch_table[Duration],1):ch_table[[#This Row],[Duration]])</f>
        <v>47.638194444444409</v>
      </c>
      <c r="J1784" s="3" cm="1">
        <f t="array" ref="J17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4" s="3" t="str" cm="1">
        <f t="array" ref="K17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4" s="3" t="str">
        <f>IF(ch_table[[#This Row],[Subject 1]]&lt;&gt;"House rose", "",SUMIF(ch_table[Day], ch_table[[#This Row],[Day]], ch_table[AAT]))</f>
        <v/>
      </c>
      <c r="M1784" s="38">
        <f>SUM(INDEX(ch_table[AAT],1):ch_table[[#This Row],[AAT]])</f>
        <v>4.1624999999999979</v>
      </c>
    </row>
    <row r="1785" spans="1:13" x14ac:dyDescent="0.25">
      <c r="A1785" s="2">
        <v>142</v>
      </c>
      <c r="B1785" s="44">
        <v>44648</v>
      </c>
      <c r="C1785" s="3">
        <v>0.75416666666666676</v>
      </c>
      <c r="D1785" s="7" t="s">
        <v>476</v>
      </c>
      <c r="E1785" s="8" t="s">
        <v>900</v>
      </c>
      <c r="F1785" s="8" t="s">
        <v>60</v>
      </c>
      <c r="G1785" s="3" cm="1">
        <f t="array" ref="G1785">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3.4722222222222099E-2</v>
      </c>
      <c r="H1785" s="3" t="str">
        <f>IF(ch_table[[#This Row],[Subject 1]]&lt;&gt;"House rose", "",SUMIF(ch_table[Day], ch_table[[#This Row],[Day]], ch_table[Duration]))</f>
        <v/>
      </c>
      <c r="I1785" s="40">
        <f>SUM(INDEX(ch_table[Duration],1):ch_table[[#This Row],[Duration]])</f>
        <v>47.67291666666663</v>
      </c>
      <c r="J1785" s="3" cm="1">
        <f t="array" ref="J17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5" s="3" t="str" cm="1">
        <f t="array" ref="K17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5" s="3" t="str">
        <f>IF(ch_table[[#This Row],[Subject 1]]&lt;&gt;"House rose", "",SUMIF(ch_table[Day], ch_table[[#This Row],[Day]], ch_table[AAT]))</f>
        <v/>
      </c>
      <c r="M1785" s="38">
        <f>SUM(INDEX(ch_table[AAT],1):ch_table[[#This Row],[AAT]])</f>
        <v>4.1624999999999979</v>
      </c>
    </row>
    <row r="1786" spans="1:13" x14ac:dyDescent="0.25">
      <c r="A1786" s="2">
        <v>142</v>
      </c>
      <c r="B1786" s="44">
        <v>44648</v>
      </c>
      <c r="C1786" s="3">
        <v>0.78888888888888886</v>
      </c>
      <c r="D1786" s="7" t="s">
        <v>476</v>
      </c>
      <c r="E1786" s="8" t="s">
        <v>1049</v>
      </c>
      <c r="F1786" s="8" t="s">
        <v>60</v>
      </c>
      <c r="G1786" s="3" cm="1">
        <f t="array" ref="G1786">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1786" s="3" t="str">
        <f>IF(ch_table[[#This Row],[Subject 1]]&lt;&gt;"House rose", "",SUMIF(ch_table[Day], ch_table[[#This Row],[Day]], ch_table[Duration]))</f>
        <v/>
      </c>
      <c r="I1786" s="40">
        <f>SUM(INDEX(ch_table[Duration],1):ch_table[[#This Row],[Duration]])</f>
        <v>47.741666666666632</v>
      </c>
      <c r="J1786" s="3" cm="1">
        <f t="array" ref="J17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6" s="3" t="str" cm="1">
        <f t="array" ref="K17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6" s="3" t="str">
        <f>IF(ch_table[[#This Row],[Subject 1]]&lt;&gt;"House rose", "",SUMIF(ch_table[Day], ch_table[[#This Row],[Day]], ch_table[AAT]))</f>
        <v/>
      </c>
      <c r="M1786" s="38">
        <f>SUM(INDEX(ch_table[AAT],1):ch_table[[#This Row],[AAT]])</f>
        <v>4.1624999999999979</v>
      </c>
    </row>
    <row r="1787" spans="1:13" ht="30" x14ac:dyDescent="0.25">
      <c r="A1787" s="2">
        <v>142</v>
      </c>
      <c r="B1787" s="44">
        <v>44648</v>
      </c>
      <c r="C1787" s="3">
        <v>0.85763888888888884</v>
      </c>
      <c r="D1787" s="7" t="s">
        <v>795</v>
      </c>
      <c r="E1787" s="8" t="s">
        <v>1050</v>
      </c>
      <c r="F1787" s="8" t="s">
        <v>189</v>
      </c>
      <c r="G1787" s="3" cm="1">
        <f t="array" ref="G1787">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1787" s="3" t="str">
        <f>IF(ch_table[[#This Row],[Subject 1]]&lt;&gt;"House rose", "",SUMIF(ch_table[Day], ch_table[[#This Row],[Day]], ch_table[Duration]))</f>
        <v/>
      </c>
      <c r="I1787" s="40">
        <f>SUM(INDEX(ch_table[Duration],1):ch_table[[#This Row],[Duration]])</f>
        <v>47.79930555555552</v>
      </c>
      <c r="J1787" s="3" cm="1">
        <f t="array" ref="J17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7" s="3" t="str" cm="1">
        <f t="array" ref="K17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7" s="3" t="str">
        <f>IF(ch_table[[#This Row],[Subject 1]]&lt;&gt;"House rose", "",SUMIF(ch_table[Day], ch_table[[#This Row],[Day]], ch_table[AAT]))</f>
        <v/>
      </c>
      <c r="M1787" s="38">
        <f>SUM(INDEX(ch_table[AAT],1):ch_table[[#This Row],[AAT]])</f>
        <v>4.1624999999999979</v>
      </c>
    </row>
    <row r="1788" spans="1:13" x14ac:dyDescent="0.25">
      <c r="A1788" s="2">
        <v>142</v>
      </c>
      <c r="B1788" s="44">
        <v>44648</v>
      </c>
      <c r="C1788" s="3">
        <v>0.91527777777777775</v>
      </c>
      <c r="D1788" s="7" t="s">
        <v>61</v>
      </c>
      <c r="E1788" s="8" t="s">
        <v>1051</v>
      </c>
      <c r="G1788" s="3" cm="1">
        <f t="array" ref="G1788">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88" s="3" t="str">
        <f>IF(ch_table[[#This Row],[Subject 1]]&lt;&gt;"House rose", "",SUMIF(ch_table[Day], ch_table[[#This Row],[Day]], ch_table[Duration]))</f>
        <v/>
      </c>
      <c r="I1788" s="40">
        <f>SUM(INDEX(ch_table[Duration],1):ch_table[[#This Row],[Duration]])</f>
        <v>47.80069444444441</v>
      </c>
      <c r="J1788" s="3" cm="1">
        <f t="array" ref="J17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8" s="3" t="str" cm="1">
        <f t="array" ref="K17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88" s="3" t="str">
        <f>IF(ch_table[[#This Row],[Subject 1]]&lt;&gt;"House rose", "",SUMIF(ch_table[Day], ch_table[[#This Row],[Day]], ch_table[AAT]))</f>
        <v/>
      </c>
      <c r="M1788" s="38">
        <f>SUM(INDEX(ch_table[AAT],1):ch_table[[#This Row],[AAT]])</f>
        <v>4.1624999999999979</v>
      </c>
    </row>
    <row r="1789" spans="1:13" x14ac:dyDescent="0.25">
      <c r="A1789" s="2">
        <v>142</v>
      </c>
      <c r="B1789" s="44">
        <v>44648</v>
      </c>
      <c r="C1789" s="3">
        <v>0.91666666666666663</v>
      </c>
      <c r="D1789" s="7" t="s">
        <v>21</v>
      </c>
      <c r="E1789" s="8" t="s">
        <v>1052</v>
      </c>
      <c r="G1789" s="3" cm="1">
        <f t="array" ref="G1789">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789" s="3" t="str">
        <f>IF(ch_table[[#This Row],[Subject 1]]&lt;&gt;"House rose", "",SUMIF(ch_table[Day], ch_table[[#This Row],[Day]], ch_table[Duration]))</f>
        <v/>
      </c>
      <c r="I1789" s="40">
        <f>SUM(INDEX(ch_table[Duration],1):ch_table[[#This Row],[Duration]])</f>
        <v>47.815972222222186</v>
      </c>
      <c r="J1789" s="3" cm="1">
        <f t="array" ref="J17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89" s="3" cm="1">
        <f t="array" ref="K17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1789" s="3" t="str">
        <f>IF(ch_table[[#This Row],[Subject 1]]&lt;&gt;"House rose", "",SUMIF(ch_table[Day], ch_table[[#This Row],[Day]], ch_table[AAT]))</f>
        <v/>
      </c>
      <c r="M1789" s="38">
        <f>SUM(INDEX(ch_table[AAT],1):ch_table[[#This Row],[AAT]])</f>
        <v>4.1777777777777754</v>
      </c>
    </row>
    <row r="1790" spans="1:13" x14ac:dyDescent="0.25">
      <c r="A1790" s="2">
        <v>142</v>
      </c>
      <c r="B1790" s="44">
        <v>44648</v>
      </c>
      <c r="C1790" s="3">
        <v>0.93194444444444446</v>
      </c>
      <c r="D1790" s="7" t="s">
        <v>23</v>
      </c>
      <c r="G1790" s="3" t="str" cm="1">
        <f t="array" ref="G1790">IF(MIN(ROW(ch_table[[Day]:[AAT session total (cum.)]]))+ROWS(ch_table[[Day]:[AAT session total (cum.)]])-1=ROW(),"",IF(ch_table[[#This Row],[Subject 1]]="House rose","", IF(INDEX(ch_table[[#All],[Time]],ROW()+1)="","",(IF(INDEX(ch_table[[#All],[Time]],ROW()+1)&lt;ch_table[[#This Row],[Time]],INDEX(ch_table[[#All],[Time]],ROW()+1)+1,INDEX(ch_table[[#All],[Time]],ROW()+1))-ch_table[[#This Row],[Time]]))))</f>
        <v/>
      </c>
      <c r="H1790" s="3">
        <f>IF(ch_table[[#This Row],[Subject 1]]&lt;&gt;"House rose", "",SUMIF(ch_table[Day], ch_table[[#This Row],[Day]], ch_table[Duration]))</f>
        <v>0.32777777777777783</v>
      </c>
      <c r="I1790" s="40">
        <f>SUM(INDEX(ch_table[Duration],1):ch_table[[#This Row],[Duration]])</f>
        <v>47.815972222222186</v>
      </c>
      <c r="J1790" s="3" cm="1">
        <f t="array" ref="J17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790" s="3" t="str" cm="1">
        <f t="array" ref="K17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0" s="3">
        <f>IF(ch_table[[#This Row],[Subject 1]]&lt;&gt;"House rose", "",SUMIF(ch_table[Day], ch_table[[#This Row],[Day]], ch_table[AAT]))</f>
        <v>1.5277777777777835E-2</v>
      </c>
      <c r="M1790" s="38">
        <f>SUM(INDEX(ch_table[AAT],1):ch_table[[#This Row],[AAT]])</f>
        <v>4.1777777777777754</v>
      </c>
    </row>
    <row r="1791" spans="1:13" x14ac:dyDescent="0.25">
      <c r="A1791" s="2">
        <v>143</v>
      </c>
      <c r="B1791" s="44">
        <v>44649</v>
      </c>
      <c r="C1791" s="3">
        <v>0.47916666666666669</v>
      </c>
      <c r="D1791" s="7" t="s">
        <v>24</v>
      </c>
      <c r="G1791" s="3" cm="1">
        <f t="array" ref="G1791">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791" s="3" t="str">
        <f>IF(ch_table[[#This Row],[Subject 1]]&lt;&gt;"House rose", "",SUMIF(ch_table[Day], ch_table[[#This Row],[Day]], ch_table[Duration]))</f>
        <v/>
      </c>
      <c r="I1791" s="40">
        <f>SUM(INDEX(ch_table[Duration],1):ch_table[[#This Row],[Duration]])</f>
        <v>47.818749999999966</v>
      </c>
      <c r="J1791" s="3" cm="1">
        <f t="array" ref="J17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1" s="3" t="str" cm="1">
        <f t="array" ref="K17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1" s="3" t="str">
        <f>IF(ch_table[[#This Row],[Subject 1]]&lt;&gt;"House rose", "",SUMIF(ch_table[Day], ch_table[[#This Row],[Day]], ch_table[AAT]))</f>
        <v/>
      </c>
      <c r="M1791" s="38">
        <f>SUM(INDEX(ch_table[AAT],1):ch_table[[#This Row],[AAT]])</f>
        <v>4.1777777777777754</v>
      </c>
    </row>
    <row r="1792" spans="1:13" x14ac:dyDescent="0.25">
      <c r="A1792" s="2">
        <v>143</v>
      </c>
      <c r="B1792" s="44">
        <v>44649</v>
      </c>
      <c r="C1792" s="3">
        <v>0.48194444444444445</v>
      </c>
      <c r="D1792" s="7" t="s">
        <v>44</v>
      </c>
      <c r="E1792" s="8" t="s">
        <v>89</v>
      </c>
      <c r="G1792" s="3" cm="1">
        <f t="array" ref="G1792">IF(MIN(ROW(ch_table[[Day]:[AAT session total (cum.)]]))+ROWS(ch_table[[Day]:[AAT session total (cum.)]])-1=ROW(),"",IF(ch_table[[#This Row],[Subject 1]]="House rose","", IF(INDEX(ch_table[[#All],[Time]],ROW()+1)="","",(IF(INDEX(ch_table[[#All],[Time]],ROW()+1)&lt;ch_table[[#This Row],[Time]],INDEX(ch_table[[#All],[Time]],ROW()+1)+1,INDEX(ch_table[[#All],[Time]],ROW()+1))-ch_table[[#This Row],[Time]]))))</f>
        <v>2.9861111111111061E-2</v>
      </c>
      <c r="H1792" s="3" t="str">
        <f>IF(ch_table[[#This Row],[Subject 1]]&lt;&gt;"House rose", "",SUMIF(ch_table[Day], ch_table[[#This Row],[Day]], ch_table[Duration]))</f>
        <v/>
      </c>
      <c r="I1792" s="40">
        <f>SUM(INDEX(ch_table[Duration],1):ch_table[[#This Row],[Duration]])</f>
        <v>47.848611111111076</v>
      </c>
      <c r="J1792" s="3" cm="1">
        <f t="array" ref="J17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2" s="3" t="str" cm="1">
        <f t="array" ref="K17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2" s="3" t="str">
        <f>IF(ch_table[[#This Row],[Subject 1]]&lt;&gt;"House rose", "",SUMIF(ch_table[Day], ch_table[[#This Row],[Day]], ch_table[AAT]))</f>
        <v/>
      </c>
      <c r="M1792" s="38">
        <f>SUM(INDEX(ch_table[AAT],1):ch_table[[#This Row],[AAT]])</f>
        <v>4.1777777777777754</v>
      </c>
    </row>
    <row r="1793" spans="1:13" x14ac:dyDescent="0.25">
      <c r="A1793" s="2">
        <v>143</v>
      </c>
      <c r="B1793" s="44">
        <v>44649</v>
      </c>
      <c r="C1793" s="3">
        <v>0.51180555555555551</v>
      </c>
      <c r="D1793" s="7" t="s">
        <v>53</v>
      </c>
      <c r="E1793" s="8" t="s">
        <v>89</v>
      </c>
      <c r="G1793" s="3" cm="1">
        <f t="array" ref="G1793">IF(MIN(ROW(ch_table[[Day]:[AAT session total (cum.)]]))+ROWS(ch_table[[Day]:[AAT session total (cum.)]])-1=ROW(),"",IF(ch_table[[#This Row],[Subject 1]]="House rose","", IF(INDEX(ch_table[[#All],[Time]],ROW()+1)="","",(IF(INDEX(ch_table[[#All],[Time]],ROW()+1)&lt;ch_table[[#This Row],[Time]],INDEX(ch_table[[#All],[Time]],ROW()+1)+1,INDEX(ch_table[[#All],[Time]],ROW()+1))-ch_table[[#This Row],[Time]]))))</f>
        <v>1.1805555555555625E-2</v>
      </c>
      <c r="H1793" s="3" t="str">
        <f>IF(ch_table[[#This Row],[Subject 1]]&lt;&gt;"House rose", "",SUMIF(ch_table[Day], ch_table[[#This Row],[Day]], ch_table[Duration]))</f>
        <v/>
      </c>
      <c r="I1793" s="40">
        <f>SUM(INDEX(ch_table[Duration],1):ch_table[[#This Row],[Duration]])</f>
        <v>47.86041666666663</v>
      </c>
      <c r="J1793" s="3" cm="1">
        <f t="array" ref="J179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3" s="3" t="str" cm="1">
        <f t="array" ref="K179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3" s="3" t="str">
        <f>IF(ch_table[[#This Row],[Subject 1]]&lt;&gt;"House rose", "",SUMIF(ch_table[Day], ch_table[[#This Row],[Day]], ch_table[AAT]))</f>
        <v/>
      </c>
      <c r="M1793" s="38">
        <f>SUM(INDEX(ch_table[AAT],1):ch_table[[#This Row],[AAT]])</f>
        <v>4.1777777777777754</v>
      </c>
    </row>
    <row r="1794" spans="1:13" ht="30" x14ac:dyDescent="0.25">
      <c r="A1794" s="2">
        <v>143</v>
      </c>
      <c r="B1794" s="44">
        <v>44649</v>
      </c>
      <c r="C1794" s="3">
        <v>0.52361111111111114</v>
      </c>
      <c r="D1794" s="7" t="s">
        <v>29</v>
      </c>
      <c r="E1794" s="8" t="s">
        <v>1053</v>
      </c>
      <c r="G1794" s="3" cm="1">
        <f t="array" ref="G1794">IF(MIN(ROW(ch_table[[Day]:[AAT session total (cum.)]]))+ROWS(ch_table[[Day]:[AAT session total (cum.)]])-1=ROW(),"",IF(ch_table[[#This Row],[Subject 1]]="House rose","", IF(INDEX(ch_table[[#All],[Time]],ROW()+1)="","",(IF(INDEX(ch_table[[#All],[Time]],ROW()+1)&lt;ch_table[[#This Row],[Time]],INDEX(ch_table[[#All],[Time]],ROW()+1)+1,INDEX(ch_table[[#All],[Time]],ROW()+1))-ch_table[[#This Row],[Time]]))))</f>
        <v>4.9305555555555491E-2</v>
      </c>
      <c r="H1794" s="3" t="str">
        <f>IF(ch_table[[#This Row],[Subject 1]]&lt;&gt;"House rose", "",SUMIF(ch_table[Day], ch_table[[#This Row],[Day]], ch_table[Duration]))</f>
        <v/>
      </c>
      <c r="I1794" s="40">
        <f>SUM(INDEX(ch_table[Duration],1):ch_table[[#This Row],[Duration]])</f>
        <v>47.909722222222186</v>
      </c>
      <c r="J1794" s="3" cm="1">
        <f t="array" ref="J179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4" s="3" t="str" cm="1">
        <f t="array" ref="K179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4" s="3" t="str">
        <f>IF(ch_table[[#This Row],[Subject 1]]&lt;&gt;"House rose", "",SUMIF(ch_table[Day], ch_table[[#This Row],[Day]], ch_table[AAT]))</f>
        <v/>
      </c>
      <c r="M1794" s="38">
        <f>SUM(INDEX(ch_table[AAT],1):ch_table[[#This Row],[AAT]])</f>
        <v>4.1777777777777754</v>
      </c>
    </row>
    <row r="1795" spans="1:13" x14ac:dyDescent="0.25">
      <c r="A1795" s="2">
        <v>143</v>
      </c>
      <c r="B1795" s="44">
        <v>44649</v>
      </c>
      <c r="C1795" s="3">
        <v>0.57291666666666663</v>
      </c>
      <c r="D1795" s="7" t="s">
        <v>230</v>
      </c>
      <c r="E1795" s="8" t="s">
        <v>1054</v>
      </c>
      <c r="G1795" s="3" cm="1">
        <f t="array" ref="G1795">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795" s="3" t="str">
        <f>IF(ch_table[[#This Row],[Subject 1]]&lt;&gt;"House rose", "",SUMIF(ch_table[Day], ch_table[[#This Row],[Day]], ch_table[Duration]))</f>
        <v/>
      </c>
      <c r="I1795" s="40">
        <f>SUM(INDEX(ch_table[Duration],1):ch_table[[#This Row],[Duration]])</f>
        <v>47.918055555555519</v>
      </c>
      <c r="J1795" s="3" cm="1">
        <f t="array" ref="J179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5" s="3" t="str" cm="1">
        <f t="array" ref="K179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5" s="3" t="str">
        <f>IF(ch_table[[#This Row],[Subject 1]]&lt;&gt;"House rose", "",SUMIF(ch_table[Day], ch_table[[#This Row],[Day]], ch_table[AAT]))</f>
        <v/>
      </c>
      <c r="M1795" s="38">
        <f>SUM(INDEX(ch_table[AAT],1):ch_table[[#This Row],[AAT]])</f>
        <v>4.1777777777777754</v>
      </c>
    </row>
    <row r="1796" spans="1:13" x14ac:dyDescent="0.25">
      <c r="A1796" s="2">
        <v>143</v>
      </c>
      <c r="B1796" s="44">
        <v>44649</v>
      </c>
      <c r="C1796" s="3">
        <v>0.58124999999999993</v>
      </c>
      <c r="D1796" s="7" t="s">
        <v>551</v>
      </c>
      <c r="E1796" s="8" t="s">
        <v>1055</v>
      </c>
      <c r="G1796" s="3" cm="1">
        <f t="array" ref="G1796">IF(MIN(ROW(ch_table[[Day]:[AAT session total (cum.)]]))+ROWS(ch_table[[Day]:[AAT session total (cum.)]])-1=ROW(),"",IF(ch_table[[#This Row],[Subject 1]]="House rose","", IF(INDEX(ch_table[[#All],[Time]],ROW()+1)="","",(IF(INDEX(ch_table[[#All],[Time]],ROW()+1)&lt;ch_table[[#This Row],[Time]],INDEX(ch_table[[#All],[Time]],ROW()+1)+1,INDEX(ch_table[[#All],[Time]],ROW()+1))-ch_table[[#This Row],[Time]]))))</f>
        <v>0.12083333333333346</v>
      </c>
      <c r="H1796" s="3" t="str">
        <f>IF(ch_table[[#This Row],[Subject 1]]&lt;&gt;"House rose", "",SUMIF(ch_table[Day], ch_table[[#This Row],[Day]], ch_table[Duration]))</f>
        <v/>
      </c>
      <c r="I1796" s="40">
        <f>SUM(INDEX(ch_table[Duration],1):ch_table[[#This Row],[Duration]])</f>
        <v>48.038888888888849</v>
      </c>
      <c r="J1796" s="3" cm="1">
        <f t="array" ref="J179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6" s="3" t="str" cm="1">
        <f t="array" ref="K179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6" s="3" t="str">
        <f>IF(ch_table[[#This Row],[Subject 1]]&lt;&gt;"House rose", "",SUMIF(ch_table[Day], ch_table[[#This Row],[Day]], ch_table[AAT]))</f>
        <v/>
      </c>
      <c r="M1796" s="38">
        <f>SUM(INDEX(ch_table[AAT],1):ch_table[[#This Row],[AAT]])</f>
        <v>4.1777777777777754</v>
      </c>
    </row>
    <row r="1797" spans="1:13" x14ac:dyDescent="0.25">
      <c r="A1797" s="2">
        <v>143</v>
      </c>
      <c r="B1797" s="44">
        <v>44649</v>
      </c>
      <c r="C1797" s="3">
        <v>0.70208333333333339</v>
      </c>
      <c r="D1797" s="7" t="s">
        <v>423</v>
      </c>
      <c r="E1797" s="8" t="s">
        <v>1056</v>
      </c>
      <c r="G1797" s="3" cm="1">
        <f t="array" ref="G1797">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797" s="3" t="str">
        <f>IF(ch_table[[#This Row],[Subject 1]]&lt;&gt;"House rose", "",SUMIF(ch_table[Day], ch_table[[#This Row],[Day]], ch_table[Duration]))</f>
        <v/>
      </c>
      <c r="I1797" s="40">
        <f>SUM(INDEX(ch_table[Duration],1):ch_table[[#This Row],[Duration]])</f>
        <v>48.079166666666623</v>
      </c>
      <c r="J1797" s="3" cm="1">
        <f t="array" ref="J179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7" s="3" t="str" cm="1">
        <f t="array" ref="K179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7" s="3" t="str">
        <f>IF(ch_table[[#This Row],[Subject 1]]&lt;&gt;"House rose", "",SUMIF(ch_table[Day], ch_table[[#This Row],[Day]], ch_table[AAT]))</f>
        <v/>
      </c>
      <c r="M1797" s="38">
        <f>SUM(INDEX(ch_table[AAT],1):ch_table[[#This Row],[AAT]])</f>
        <v>4.1777777777777754</v>
      </c>
    </row>
    <row r="1798" spans="1:13" x14ac:dyDescent="0.25">
      <c r="A1798" s="2">
        <v>143</v>
      </c>
      <c r="B1798" s="44">
        <v>44649</v>
      </c>
      <c r="C1798" s="3">
        <v>0.74236111111111114</v>
      </c>
      <c r="D1798" s="7" t="s">
        <v>551</v>
      </c>
      <c r="E1798" s="8" t="s">
        <v>1057</v>
      </c>
      <c r="F1798" s="8" t="s">
        <v>60</v>
      </c>
      <c r="G1798" s="3" cm="1">
        <f t="array" ref="G1798">IF(MIN(ROW(ch_table[[Day]:[AAT session total (cum.)]]))+ROWS(ch_table[[Day]:[AAT session total (cum.)]])-1=ROW(),"",IF(ch_table[[#This Row],[Subject 1]]="House rose","", IF(INDEX(ch_table[[#All],[Time]],ROW()+1)="","",(IF(INDEX(ch_table[[#All],[Time]],ROW()+1)&lt;ch_table[[#This Row],[Time]],INDEX(ch_table[[#All],[Time]],ROW()+1)+1,INDEX(ch_table[[#All],[Time]],ROW()+1))-ch_table[[#This Row],[Time]]))))</f>
        <v>1.1111111111111072E-2</v>
      </c>
      <c r="H1798" s="3" t="str">
        <f>IF(ch_table[[#This Row],[Subject 1]]&lt;&gt;"House rose", "",SUMIF(ch_table[Day], ch_table[[#This Row],[Day]], ch_table[Duration]))</f>
        <v/>
      </c>
      <c r="I1798" s="40">
        <f>SUM(INDEX(ch_table[Duration],1):ch_table[[#This Row],[Duration]])</f>
        <v>48.090277777777736</v>
      </c>
      <c r="J1798" s="3" cm="1">
        <f t="array" ref="J179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8" s="3" t="str" cm="1">
        <f t="array" ref="K179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8" s="3" t="str">
        <f>IF(ch_table[[#This Row],[Subject 1]]&lt;&gt;"House rose", "",SUMIF(ch_table[Day], ch_table[[#This Row],[Day]], ch_table[AAT]))</f>
        <v/>
      </c>
      <c r="M1798" s="38">
        <f>SUM(INDEX(ch_table[AAT],1):ch_table[[#This Row],[AAT]])</f>
        <v>4.1777777777777754</v>
      </c>
    </row>
    <row r="1799" spans="1:13" x14ac:dyDescent="0.25">
      <c r="A1799" s="2">
        <v>143</v>
      </c>
      <c r="B1799" s="44">
        <v>44649</v>
      </c>
      <c r="C1799" s="3">
        <v>0.75347222222222221</v>
      </c>
      <c r="D1799" s="7" t="s">
        <v>61</v>
      </c>
      <c r="E1799" s="8" t="s">
        <v>1058</v>
      </c>
      <c r="G1799" s="3" cm="1">
        <f t="array" ref="G1799">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799" s="3" t="str">
        <f>IF(ch_table[[#This Row],[Subject 1]]&lt;&gt;"House rose", "",SUMIF(ch_table[Day], ch_table[[#This Row],[Day]], ch_table[Duration]))</f>
        <v/>
      </c>
      <c r="I1799" s="40">
        <f>SUM(INDEX(ch_table[Duration],1):ch_table[[#This Row],[Duration]])</f>
        <v>48.091666666666626</v>
      </c>
      <c r="J1799" s="3" cm="1">
        <f t="array" ref="J179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799" s="3" t="str" cm="1">
        <f t="array" ref="K179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799" s="3" t="str">
        <f>IF(ch_table[[#This Row],[Subject 1]]&lt;&gt;"House rose", "",SUMIF(ch_table[Day], ch_table[[#This Row],[Day]], ch_table[AAT]))</f>
        <v/>
      </c>
      <c r="M1799" s="38">
        <f>SUM(INDEX(ch_table[AAT],1):ch_table[[#This Row],[AAT]])</f>
        <v>4.1777777777777754</v>
      </c>
    </row>
    <row r="1800" spans="1:13" ht="30" x14ac:dyDescent="0.25">
      <c r="A1800" s="2">
        <v>143</v>
      </c>
      <c r="B1800" s="44">
        <v>44649</v>
      </c>
      <c r="C1800" s="3">
        <v>0.75486111111111109</v>
      </c>
      <c r="D1800" s="7" t="s">
        <v>61</v>
      </c>
      <c r="E1800" s="8" t="s">
        <v>1059</v>
      </c>
      <c r="G1800" s="3" cm="1">
        <f t="array" ref="G1800">IF(MIN(ROW(ch_table[[Day]:[AAT session total (cum.)]]))+ROWS(ch_table[[Day]:[AAT session total (cum.)]])-1=ROW(),"",IF(ch_table[[#This Row],[Subject 1]]="House rose","", IF(INDEX(ch_table[[#All],[Time]],ROW()+1)="","",(IF(INDEX(ch_table[[#All],[Time]],ROW()+1)&lt;ch_table[[#This Row],[Time]],INDEX(ch_table[[#All],[Time]],ROW()+1)+1,INDEX(ch_table[[#All],[Time]],ROW()+1))-ch_table[[#This Row],[Time]]))))</f>
        <v>6.9444444444444198E-4</v>
      </c>
      <c r="H1800" s="3" t="str">
        <f>IF(ch_table[[#This Row],[Subject 1]]&lt;&gt;"House rose", "",SUMIF(ch_table[Day], ch_table[[#This Row],[Day]], ch_table[Duration]))</f>
        <v/>
      </c>
      <c r="I1800" s="40">
        <f>SUM(INDEX(ch_table[Duration],1):ch_table[[#This Row],[Duration]])</f>
        <v>48.092361111111067</v>
      </c>
      <c r="J1800" s="3" cm="1">
        <f t="array" ref="J180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0" s="3" t="str" cm="1">
        <f t="array" ref="K180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0" s="3" t="str">
        <f>IF(ch_table[[#This Row],[Subject 1]]&lt;&gt;"House rose", "",SUMIF(ch_table[Day], ch_table[[#This Row],[Day]], ch_table[AAT]))</f>
        <v/>
      </c>
      <c r="M1800" s="38">
        <f>SUM(INDEX(ch_table[AAT],1):ch_table[[#This Row],[AAT]])</f>
        <v>4.1777777777777754</v>
      </c>
    </row>
    <row r="1801" spans="1:13" x14ac:dyDescent="0.25">
      <c r="A1801" s="2">
        <v>143</v>
      </c>
      <c r="B1801" s="44">
        <v>44649</v>
      </c>
      <c r="C1801" s="3">
        <v>0.75555555555555554</v>
      </c>
      <c r="D1801" s="7" t="s">
        <v>23</v>
      </c>
      <c r="G1801" s="3" t="str" cm="1">
        <f t="array" ref="G1801">IF(MIN(ROW(ch_table[[Day]:[AAT session total (cum.)]]))+ROWS(ch_table[[Day]:[AAT session total (cum.)]])-1=ROW(),"",IF(ch_table[[#This Row],[Subject 1]]="House rose","", IF(INDEX(ch_table[[#All],[Time]],ROW()+1)="","",(IF(INDEX(ch_table[[#All],[Time]],ROW()+1)&lt;ch_table[[#This Row],[Time]],INDEX(ch_table[[#All],[Time]],ROW()+1)+1,INDEX(ch_table[[#All],[Time]],ROW()+1))-ch_table[[#This Row],[Time]]))))</f>
        <v/>
      </c>
      <c r="H1801" s="3">
        <f>IF(ch_table[[#This Row],[Subject 1]]&lt;&gt;"House rose", "",SUMIF(ch_table[Day], ch_table[[#This Row],[Day]], ch_table[Duration]))</f>
        <v>0.27638888888888885</v>
      </c>
      <c r="I1801" s="40">
        <f>SUM(INDEX(ch_table[Duration],1):ch_table[[#This Row],[Duration]])</f>
        <v>48.092361111111067</v>
      </c>
      <c r="J1801" s="3" cm="1">
        <f t="array" ref="J180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1" s="3" t="str" cm="1">
        <f t="array" ref="K180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1" s="3">
        <f>IF(ch_table[[#This Row],[Subject 1]]&lt;&gt;"House rose", "",SUMIF(ch_table[Day], ch_table[[#This Row],[Day]], ch_table[AAT]))</f>
        <v>0</v>
      </c>
      <c r="M1801" s="38">
        <f>SUM(INDEX(ch_table[AAT],1):ch_table[[#This Row],[AAT]])</f>
        <v>4.1777777777777754</v>
      </c>
    </row>
    <row r="1802" spans="1:13" x14ac:dyDescent="0.25">
      <c r="A1802" s="2">
        <v>144</v>
      </c>
      <c r="B1802" s="44">
        <v>44650</v>
      </c>
      <c r="C1802" s="3">
        <v>0.47916666666666669</v>
      </c>
      <c r="D1802" s="7" t="s">
        <v>24</v>
      </c>
      <c r="G1802" s="3" cm="1">
        <f t="array" ref="G1802">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02" s="3" t="str">
        <f>IF(ch_table[[#This Row],[Subject 1]]&lt;&gt;"House rose", "",SUMIF(ch_table[Day], ch_table[[#This Row],[Day]], ch_table[Duration]))</f>
        <v/>
      </c>
      <c r="I1802" s="40">
        <f>SUM(INDEX(ch_table[Duration],1):ch_table[[#This Row],[Duration]])</f>
        <v>48.095138888888847</v>
      </c>
      <c r="J1802" s="3" cm="1">
        <f t="array" ref="J180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2" s="3" t="str" cm="1">
        <f t="array" ref="K180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2" s="3" t="str">
        <f>IF(ch_table[[#This Row],[Subject 1]]&lt;&gt;"House rose", "",SUMIF(ch_table[Day], ch_table[[#This Row],[Day]], ch_table[AAT]))</f>
        <v/>
      </c>
      <c r="M1802" s="38">
        <f>SUM(INDEX(ch_table[AAT],1):ch_table[[#This Row],[AAT]])</f>
        <v>4.1777777777777754</v>
      </c>
    </row>
    <row r="1803" spans="1:13" x14ac:dyDescent="0.25">
      <c r="A1803" s="2">
        <v>144</v>
      </c>
      <c r="B1803" s="44">
        <v>44650</v>
      </c>
      <c r="C1803" s="3">
        <v>0.48194444444444445</v>
      </c>
      <c r="D1803" s="7" t="s">
        <v>44</v>
      </c>
      <c r="E1803" s="8" t="s">
        <v>96</v>
      </c>
      <c r="G1803" s="3" cm="1">
        <f t="array" ref="G1803">IF(MIN(ROW(ch_table[[Day]:[AAT session total (cum.)]]))+ROWS(ch_table[[Day]:[AAT session total (cum.)]])-1=ROW(),"",IF(ch_table[[#This Row],[Subject 1]]="House rose","", IF(INDEX(ch_table[[#All],[Time]],ROW()+1)="","",(IF(INDEX(ch_table[[#All],[Time]],ROW()+1)&lt;ch_table[[#This Row],[Time]],INDEX(ch_table[[#All],[Time]],ROW()+1)+1,INDEX(ch_table[[#All],[Time]],ROW()+1))-ch_table[[#This Row],[Time]]))))</f>
        <v>1.7361111111111049E-2</v>
      </c>
      <c r="H1803" s="3" t="str">
        <f>IF(ch_table[[#This Row],[Subject 1]]&lt;&gt;"House rose", "",SUMIF(ch_table[Day], ch_table[[#This Row],[Day]], ch_table[Duration]))</f>
        <v/>
      </c>
      <c r="I1803" s="40">
        <f>SUM(INDEX(ch_table[Duration],1):ch_table[[#This Row],[Duration]])</f>
        <v>48.112499999999962</v>
      </c>
      <c r="J1803" s="3" cm="1">
        <f t="array" ref="J180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3" s="3" t="str" cm="1">
        <f t="array" ref="K180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3" s="3" t="str">
        <f>IF(ch_table[[#This Row],[Subject 1]]&lt;&gt;"House rose", "",SUMIF(ch_table[Day], ch_table[[#This Row],[Day]], ch_table[AAT]))</f>
        <v/>
      </c>
      <c r="M1803" s="38">
        <f>SUM(INDEX(ch_table[AAT],1):ch_table[[#This Row],[AAT]])</f>
        <v>4.1777777777777754</v>
      </c>
    </row>
    <row r="1804" spans="1:13" x14ac:dyDescent="0.25">
      <c r="A1804" s="2">
        <v>144</v>
      </c>
      <c r="B1804" s="44">
        <v>44650</v>
      </c>
      <c r="C1804" s="3">
        <v>0.4993055555555555</v>
      </c>
      <c r="D1804" s="7" t="s">
        <v>44</v>
      </c>
      <c r="E1804" s="8" t="s">
        <v>448</v>
      </c>
      <c r="G1804" s="3" cm="1">
        <f t="array" ref="G1804">IF(MIN(ROW(ch_table[[Day]:[AAT session total (cum.)]]))+ROWS(ch_table[[Day]:[AAT session total (cum.)]])-1=ROW(),"",IF(ch_table[[#This Row],[Subject 1]]="House rose","", IF(INDEX(ch_table[[#All],[Time]],ROW()+1)="","",(IF(INDEX(ch_table[[#All],[Time]],ROW()+1)&lt;ch_table[[#This Row],[Time]],INDEX(ch_table[[#All],[Time]],ROW()+1)+1,INDEX(ch_table[[#All],[Time]],ROW()+1))-ch_table[[#This Row],[Time]]))))</f>
        <v>3.1250000000000056E-2</v>
      </c>
      <c r="H1804" s="3" t="str">
        <f>IF(ch_table[[#This Row],[Subject 1]]&lt;&gt;"House rose", "",SUMIF(ch_table[Day], ch_table[[#This Row],[Day]], ch_table[Duration]))</f>
        <v/>
      </c>
      <c r="I1804" s="40">
        <f>SUM(INDEX(ch_table[Duration],1):ch_table[[#This Row],[Duration]])</f>
        <v>48.143749999999962</v>
      </c>
      <c r="J1804" s="3" cm="1">
        <f t="array" ref="J180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4" s="3" t="str" cm="1">
        <f t="array" ref="K180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4" s="3" t="str">
        <f>IF(ch_table[[#This Row],[Subject 1]]&lt;&gt;"House rose", "",SUMIF(ch_table[Day], ch_table[[#This Row],[Day]], ch_table[AAT]))</f>
        <v/>
      </c>
      <c r="M1804" s="38">
        <f>SUM(INDEX(ch_table[AAT],1):ch_table[[#This Row],[AAT]])</f>
        <v>4.1777777777777754</v>
      </c>
    </row>
    <row r="1805" spans="1:13" ht="30" x14ac:dyDescent="0.25">
      <c r="A1805" s="2">
        <v>144</v>
      </c>
      <c r="B1805" s="44">
        <v>44650</v>
      </c>
      <c r="C1805" s="3">
        <v>0.53055555555555556</v>
      </c>
      <c r="D1805" s="7" t="s">
        <v>29</v>
      </c>
      <c r="E1805" s="8" t="s">
        <v>1060</v>
      </c>
      <c r="G1805" s="3" cm="1">
        <f t="array" ref="G1805">IF(MIN(ROW(ch_table[[Day]:[AAT session total (cum.)]]))+ROWS(ch_table[[Day]:[AAT session total (cum.)]])-1=ROW(),"",IF(ch_table[[#This Row],[Subject 1]]="House rose","", IF(INDEX(ch_table[[#All],[Time]],ROW()+1)="","",(IF(INDEX(ch_table[[#All],[Time]],ROW()+1)&lt;ch_table[[#This Row],[Time]],INDEX(ch_table[[#All],[Time]],ROW()+1)+1,INDEX(ch_table[[#All],[Time]],ROW()+1))-ch_table[[#This Row],[Time]]))))</f>
        <v>3.125E-2</v>
      </c>
      <c r="H1805" s="3" t="str">
        <f>IF(ch_table[[#This Row],[Subject 1]]&lt;&gt;"House rose", "",SUMIF(ch_table[Day], ch_table[[#This Row],[Day]], ch_table[Duration]))</f>
        <v/>
      </c>
      <c r="I1805" s="40">
        <f>SUM(INDEX(ch_table[Duration],1):ch_table[[#This Row],[Duration]])</f>
        <v>48.174999999999962</v>
      </c>
      <c r="J1805" s="3" cm="1">
        <f t="array" ref="J180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5" s="3" t="str" cm="1">
        <f t="array" ref="K180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5" s="3" t="str">
        <f>IF(ch_table[[#This Row],[Subject 1]]&lt;&gt;"House rose", "",SUMIF(ch_table[Day], ch_table[[#This Row],[Day]], ch_table[AAT]))</f>
        <v/>
      </c>
      <c r="M1805" s="38">
        <f>SUM(INDEX(ch_table[AAT],1):ch_table[[#This Row],[AAT]])</f>
        <v>4.1777777777777754</v>
      </c>
    </row>
    <row r="1806" spans="1:13" ht="30" x14ac:dyDescent="0.25">
      <c r="A1806" s="2">
        <v>144</v>
      </c>
      <c r="B1806" s="44">
        <v>44650</v>
      </c>
      <c r="C1806" s="3">
        <v>0.56180555555555556</v>
      </c>
      <c r="D1806" s="7" t="s">
        <v>29</v>
      </c>
      <c r="E1806" s="8" t="s">
        <v>1061</v>
      </c>
      <c r="G1806" s="3" cm="1">
        <f t="array" ref="G1806">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806" s="3" t="str">
        <f>IF(ch_table[[#This Row],[Subject 1]]&lt;&gt;"House rose", "",SUMIF(ch_table[Day], ch_table[[#This Row],[Day]], ch_table[Duration]))</f>
        <v/>
      </c>
      <c r="I1806" s="40">
        <f>SUM(INDEX(ch_table[Duration],1):ch_table[[#This Row],[Duration]])</f>
        <v>48.202083333333292</v>
      </c>
      <c r="J1806" s="3" cm="1">
        <f t="array" ref="J180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6" s="3" t="str" cm="1">
        <f t="array" ref="K180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6" s="3" t="str">
        <f>IF(ch_table[[#This Row],[Subject 1]]&lt;&gt;"House rose", "",SUMIF(ch_table[Day], ch_table[[#This Row],[Day]], ch_table[AAT]))</f>
        <v/>
      </c>
      <c r="M1806" s="38">
        <f>SUM(INDEX(ch_table[AAT],1):ch_table[[#This Row],[AAT]])</f>
        <v>4.1777777777777754</v>
      </c>
    </row>
    <row r="1807" spans="1:13" ht="30" x14ac:dyDescent="0.25">
      <c r="A1807" s="2">
        <v>144</v>
      </c>
      <c r="B1807" s="44">
        <v>44650</v>
      </c>
      <c r="C1807" s="3">
        <v>0.58888888888888891</v>
      </c>
      <c r="D1807" s="7" t="s">
        <v>29</v>
      </c>
      <c r="E1807" s="8" t="s">
        <v>1062</v>
      </c>
      <c r="G1807" s="3" cm="1">
        <f t="array" ref="G1807">IF(MIN(ROW(ch_table[[Day]:[AAT session total (cum.)]]))+ROWS(ch_table[[Day]:[AAT session total (cum.)]])-1=ROW(),"",IF(ch_table[[#This Row],[Subject 1]]="House rose","", IF(INDEX(ch_table[[#All],[Time]],ROW()+1)="","",(IF(INDEX(ch_table[[#All],[Time]],ROW()+1)&lt;ch_table[[#This Row],[Time]],INDEX(ch_table[[#All],[Time]],ROW()+1)+1,INDEX(ch_table[[#All],[Time]],ROW()+1))-ch_table[[#This Row],[Time]]))))</f>
        <v>3.1944444444444442E-2</v>
      </c>
      <c r="H1807" s="3" t="str">
        <f>IF(ch_table[[#This Row],[Subject 1]]&lt;&gt;"House rose", "",SUMIF(ch_table[Day], ch_table[[#This Row],[Day]], ch_table[Duration]))</f>
        <v/>
      </c>
      <c r="I1807" s="40">
        <f>SUM(INDEX(ch_table[Duration],1):ch_table[[#This Row],[Duration]])</f>
        <v>48.234027777777733</v>
      </c>
      <c r="J1807" s="3" cm="1">
        <f t="array" ref="J180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7" s="3" t="str" cm="1">
        <f t="array" ref="K180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7" s="3" t="str">
        <f>IF(ch_table[[#This Row],[Subject 1]]&lt;&gt;"House rose", "",SUMIF(ch_table[Day], ch_table[[#This Row],[Day]], ch_table[AAT]))</f>
        <v/>
      </c>
      <c r="M1807" s="38">
        <f>SUM(INDEX(ch_table[AAT],1):ch_table[[#This Row],[AAT]])</f>
        <v>4.1777777777777754</v>
      </c>
    </row>
    <row r="1808" spans="1:13" ht="30" x14ac:dyDescent="0.25">
      <c r="A1808" s="2">
        <v>144</v>
      </c>
      <c r="B1808" s="44">
        <v>44650</v>
      </c>
      <c r="C1808" s="3">
        <v>0.62083333333333335</v>
      </c>
      <c r="D1808" s="7" t="s">
        <v>92</v>
      </c>
      <c r="E1808" s="8" t="s">
        <v>1063</v>
      </c>
      <c r="G1808" s="3" cm="1">
        <f t="array" ref="G1808">IF(MIN(ROW(ch_table[[Day]:[AAT session total (cum.)]]))+ROWS(ch_table[[Day]:[AAT session total (cum.)]])-1=ROW(),"",IF(ch_table[[#This Row],[Subject 1]]="House rose","", IF(INDEX(ch_table[[#All],[Time]],ROW()+1)="","",(IF(INDEX(ch_table[[#All],[Time]],ROW()+1)&lt;ch_table[[#This Row],[Time]],INDEX(ch_table[[#All],[Time]],ROW()+1)+1,INDEX(ch_table[[#All],[Time]],ROW()+1))-ch_table[[#This Row],[Time]]))))</f>
        <v>3.4722222222222099E-3</v>
      </c>
      <c r="H1808" s="3" t="str">
        <f>IF(ch_table[[#This Row],[Subject 1]]&lt;&gt;"House rose", "",SUMIF(ch_table[Day], ch_table[[#This Row],[Day]], ch_table[Duration]))</f>
        <v/>
      </c>
      <c r="I1808" s="40">
        <f>SUM(INDEX(ch_table[Duration],1):ch_table[[#This Row],[Duration]])</f>
        <v>48.237499999999955</v>
      </c>
      <c r="J1808" s="3" cm="1">
        <f t="array" ref="J180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8" s="3" t="str" cm="1">
        <f t="array" ref="K180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8" s="3" t="str">
        <f>IF(ch_table[[#This Row],[Subject 1]]&lt;&gt;"House rose", "",SUMIF(ch_table[Day], ch_table[[#This Row],[Day]], ch_table[AAT]))</f>
        <v/>
      </c>
      <c r="M1808" s="38">
        <f>SUM(INDEX(ch_table[AAT],1):ch_table[[#This Row],[AAT]])</f>
        <v>4.1777777777777754</v>
      </c>
    </row>
    <row r="1809" spans="1:13" x14ac:dyDescent="0.25">
      <c r="A1809" s="2">
        <v>144</v>
      </c>
      <c r="B1809" s="44">
        <v>44650</v>
      </c>
      <c r="C1809" s="3">
        <v>0.62430555555555556</v>
      </c>
      <c r="D1809" s="7" t="s">
        <v>230</v>
      </c>
      <c r="E1809" s="8" t="s">
        <v>1064</v>
      </c>
      <c r="G1809" s="3" cm="1">
        <f t="array" ref="G1809">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809" s="3" t="str">
        <f>IF(ch_table[[#This Row],[Subject 1]]&lt;&gt;"House rose", "",SUMIF(ch_table[Day], ch_table[[#This Row],[Day]], ch_table[Duration]))</f>
        <v/>
      </c>
      <c r="I1809" s="40">
        <f>SUM(INDEX(ch_table[Duration],1):ch_table[[#This Row],[Duration]])</f>
        <v>48.245833333333287</v>
      </c>
      <c r="J1809" s="3" cm="1">
        <f t="array" ref="J180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09" s="3" t="str" cm="1">
        <f t="array" ref="K180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09" s="3" t="str">
        <f>IF(ch_table[[#This Row],[Subject 1]]&lt;&gt;"House rose", "",SUMIF(ch_table[Day], ch_table[[#This Row],[Day]], ch_table[AAT]))</f>
        <v/>
      </c>
      <c r="M1809" s="38">
        <f>SUM(INDEX(ch_table[AAT],1):ch_table[[#This Row],[AAT]])</f>
        <v>4.1777777777777754</v>
      </c>
    </row>
    <row r="1810" spans="1:13" x14ac:dyDescent="0.25">
      <c r="A1810" s="2">
        <v>144</v>
      </c>
      <c r="B1810" s="44">
        <v>44650</v>
      </c>
      <c r="C1810" s="3">
        <v>0.63263888888888886</v>
      </c>
      <c r="D1810" s="7" t="s">
        <v>476</v>
      </c>
      <c r="E1810" s="8" t="s">
        <v>614</v>
      </c>
      <c r="F1810" s="8" t="s">
        <v>60</v>
      </c>
      <c r="G1810" s="3" cm="1">
        <f t="array" ref="G1810">IF(MIN(ROW(ch_table[[Day]:[AAT session total (cum.)]]))+ROWS(ch_table[[Day]:[AAT session total (cum.)]])-1=ROW(),"",IF(ch_table[[#This Row],[Subject 1]]="House rose","", IF(INDEX(ch_table[[#All],[Time]],ROW()+1)="","",(IF(INDEX(ch_table[[#All],[Time]],ROW()+1)&lt;ch_table[[#This Row],[Time]],INDEX(ch_table[[#All],[Time]],ROW()+1)+1,INDEX(ch_table[[#All],[Time]],ROW()+1))-ch_table[[#This Row],[Time]]))))</f>
        <v>0.24930555555555567</v>
      </c>
      <c r="H1810" s="3" t="str">
        <f>IF(ch_table[[#This Row],[Subject 1]]&lt;&gt;"House rose", "",SUMIF(ch_table[Day], ch_table[[#This Row],[Day]], ch_table[Duration]))</f>
        <v/>
      </c>
      <c r="I1810" s="40">
        <f>SUM(INDEX(ch_table[Duration],1):ch_table[[#This Row],[Duration]])</f>
        <v>48.495138888888846</v>
      </c>
      <c r="J1810" s="3" cm="1">
        <f t="array" ref="J181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0" s="3" cm="1">
        <f t="array" ref="K181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9.0277777777777901E-2</v>
      </c>
      <c r="L1810" s="3" t="str">
        <f>IF(ch_table[[#This Row],[Subject 1]]&lt;&gt;"House rose", "",SUMIF(ch_table[Day], ch_table[[#This Row],[Day]], ch_table[AAT]))</f>
        <v/>
      </c>
      <c r="M1810" s="38">
        <f>SUM(INDEX(ch_table[AAT],1):ch_table[[#This Row],[AAT]])</f>
        <v>4.268055555555553</v>
      </c>
    </row>
    <row r="1811" spans="1:13" x14ac:dyDescent="0.25">
      <c r="A1811" s="2">
        <v>144</v>
      </c>
      <c r="B1811" s="44">
        <v>44650</v>
      </c>
      <c r="C1811" s="3">
        <v>0.88194444444444453</v>
      </c>
      <c r="D1811" s="7" t="s">
        <v>21</v>
      </c>
      <c r="E1811" s="8" t="s">
        <v>1065</v>
      </c>
      <c r="G1811" s="3" cm="1">
        <f t="array" ref="G1811">IF(MIN(ROW(ch_table[[Day]:[AAT session total (cum.)]]))+ROWS(ch_table[[Day]:[AAT session total (cum.)]])-1=ROW(),"",IF(ch_table[[#This Row],[Subject 1]]="House rose","", IF(INDEX(ch_table[[#All],[Time]],ROW()+1)="","",(IF(INDEX(ch_table[[#All],[Time]],ROW()+1)&lt;ch_table[[#This Row],[Time]],INDEX(ch_table[[#All],[Time]],ROW()+1)+1,INDEX(ch_table[[#All],[Time]],ROW()+1))-ch_table[[#This Row],[Time]]))))</f>
        <v>1.8749999999999933E-2</v>
      </c>
      <c r="H1811" s="3" t="str">
        <f>IF(ch_table[[#This Row],[Subject 1]]&lt;&gt;"House rose", "",SUMIF(ch_table[Day], ch_table[[#This Row],[Day]], ch_table[Duration]))</f>
        <v/>
      </c>
      <c r="I1811" s="40">
        <f>SUM(INDEX(ch_table[Duration],1):ch_table[[#This Row],[Duration]])</f>
        <v>48.513888888888843</v>
      </c>
      <c r="J1811" s="3" cm="1">
        <f t="array" ref="J181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1" s="3" cm="1">
        <f t="array" ref="K181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1.8749999999999933E-2</v>
      </c>
      <c r="L1811" s="3" t="str">
        <f>IF(ch_table[[#This Row],[Subject 1]]&lt;&gt;"House rose", "",SUMIF(ch_table[Day], ch_table[[#This Row],[Day]], ch_table[AAT]))</f>
        <v/>
      </c>
      <c r="M1811" s="38">
        <f>SUM(INDEX(ch_table[AAT],1):ch_table[[#This Row],[AAT]])</f>
        <v>4.2868055555555529</v>
      </c>
    </row>
    <row r="1812" spans="1:13" x14ac:dyDescent="0.25">
      <c r="A1812" s="2">
        <v>144</v>
      </c>
      <c r="B1812" s="44">
        <v>44650</v>
      </c>
      <c r="C1812" s="3">
        <v>0.90069444444444446</v>
      </c>
      <c r="D1812" s="7" t="s">
        <v>23</v>
      </c>
      <c r="G1812" s="3" t="str" cm="1">
        <f t="array" ref="G1812">IF(MIN(ROW(ch_table[[Day]:[AAT session total (cum.)]]))+ROWS(ch_table[[Day]:[AAT session total (cum.)]])-1=ROW(),"",IF(ch_table[[#This Row],[Subject 1]]="House rose","", IF(INDEX(ch_table[[#All],[Time]],ROW()+1)="","",(IF(INDEX(ch_table[[#All],[Time]],ROW()+1)&lt;ch_table[[#This Row],[Time]],INDEX(ch_table[[#All],[Time]],ROW()+1)+1,INDEX(ch_table[[#All],[Time]],ROW()+1))-ch_table[[#This Row],[Time]]))))</f>
        <v/>
      </c>
      <c r="H1812" s="3">
        <f>IF(ch_table[[#This Row],[Subject 1]]&lt;&gt;"House rose", "",SUMIF(ch_table[Day], ch_table[[#This Row],[Day]], ch_table[Duration]))</f>
        <v>0.42152777777777778</v>
      </c>
      <c r="I1812" s="40">
        <f>SUM(INDEX(ch_table[Duration],1):ch_table[[#This Row],[Duration]])</f>
        <v>48.513888888888843</v>
      </c>
      <c r="J1812" s="3" cm="1">
        <f t="array" ref="J181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12" s="3" t="str" cm="1">
        <f t="array" ref="K181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2" s="3">
        <f>IF(ch_table[[#This Row],[Subject 1]]&lt;&gt;"House rose", "",SUMIF(ch_table[Day], ch_table[[#This Row],[Day]], ch_table[AAT]))</f>
        <v>0.10902777777777783</v>
      </c>
      <c r="M1812" s="38">
        <f>SUM(INDEX(ch_table[AAT],1):ch_table[[#This Row],[AAT]])</f>
        <v>4.2868055555555529</v>
      </c>
    </row>
    <row r="1813" spans="1:13" x14ac:dyDescent="0.25">
      <c r="A1813" s="2">
        <v>145</v>
      </c>
      <c r="B1813" s="44">
        <v>44651</v>
      </c>
      <c r="C1813" s="3">
        <v>0.39583333333333331</v>
      </c>
      <c r="D1813" s="7" t="s">
        <v>24</v>
      </c>
      <c r="G1813" s="3" cm="1">
        <f t="array" ref="G181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13" s="3" t="str">
        <f>IF(ch_table[[#This Row],[Subject 1]]&lt;&gt;"House rose", "",SUMIF(ch_table[Day], ch_table[[#This Row],[Day]], ch_table[Duration]))</f>
        <v/>
      </c>
      <c r="I1813" s="40">
        <f>SUM(INDEX(ch_table[Duration],1):ch_table[[#This Row],[Duration]])</f>
        <v>48.516666666666623</v>
      </c>
      <c r="J1813" s="3" cm="1">
        <f t="array" ref="J181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13" s="3" t="str" cm="1">
        <f t="array" ref="K181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3" s="3" t="str">
        <f>IF(ch_table[[#This Row],[Subject 1]]&lt;&gt;"House rose", "",SUMIF(ch_table[Day], ch_table[[#This Row],[Day]], ch_table[AAT]))</f>
        <v/>
      </c>
      <c r="M1813" s="38">
        <f>SUM(INDEX(ch_table[AAT],1):ch_table[[#This Row],[AAT]])</f>
        <v>4.2868055555555529</v>
      </c>
    </row>
    <row r="1814" spans="1:13" x14ac:dyDescent="0.25">
      <c r="A1814" s="2">
        <v>145</v>
      </c>
      <c r="B1814" s="44">
        <v>44651</v>
      </c>
      <c r="C1814" s="3">
        <v>0.39861111111111108</v>
      </c>
      <c r="D1814" s="7" t="s">
        <v>44</v>
      </c>
      <c r="E1814" s="8" t="s">
        <v>454</v>
      </c>
      <c r="G1814" s="3" cm="1">
        <f t="array" ref="G1814">IF(MIN(ROW(ch_table[[Day]:[AAT session total (cum.)]]))+ROWS(ch_table[[Day]:[AAT session total (cum.)]])-1=ROW(),"",IF(ch_table[[#This Row],[Subject 1]]="House rose","", IF(INDEX(ch_table[[#All],[Time]],ROW()+1)="","",(IF(INDEX(ch_table[[#All],[Time]],ROW()+1)&lt;ch_table[[#This Row],[Time]],INDEX(ch_table[[#All],[Time]],ROW()+1)+1,INDEX(ch_table[[#All],[Time]],ROW()+1))-ch_table[[#This Row],[Time]]))))</f>
        <v>2.430555555555558E-2</v>
      </c>
      <c r="H1814" s="3" t="str">
        <f>IF(ch_table[[#This Row],[Subject 1]]&lt;&gt;"House rose", "",SUMIF(ch_table[Day], ch_table[[#This Row],[Day]], ch_table[Duration]))</f>
        <v/>
      </c>
      <c r="I1814" s="40">
        <f>SUM(INDEX(ch_table[Duration],1):ch_table[[#This Row],[Duration]])</f>
        <v>48.54097222222218</v>
      </c>
      <c r="J1814" s="3" cm="1">
        <f t="array" ref="J181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14" s="3" t="str" cm="1">
        <f t="array" ref="K181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4" s="3" t="str">
        <f>IF(ch_table[[#This Row],[Subject 1]]&lt;&gt;"House rose", "",SUMIF(ch_table[Day], ch_table[[#This Row],[Day]], ch_table[AAT]))</f>
        <v/>
      </c>
      <c r="M1814" s="38">
        <f>SUM(INDEX(ch_table[AAT],1):ch_table[[#This Row],[AAT]])</f>
        <v>4.2868055555555529</v>
      </c>
    </row>
    <row r="1815" spans="1:13" x14ac:dyDescent="0.25">
      <c r="A1815" s="2">
        <v>145</v>
      </c>
      <c r="B1815" s="44">
        <v>44651</v>
      </c>
      <c r="C1815" s="3">
        <v>0.42291666666666666</v>
      </c>
      <c r="D1815" s="7" t="s">
        <v>53</v>
      </c>
      <c r="E1815" s="8" t="s">
        <v>454</v>
      </c>
      <c r="G1815" s="3" cm="1">
        <f t="array" ref="G1815">IF(MIN(ROW(ch_table[[Day]:[AAT session total (cum.)]]))+ROWS(ch_table[[Day]:[AAT session total (cum.)]])-1=ROW(),"",IF(ch_table[[#This Row],[Subject 1]]="House rose","", IF(INDEX(ch_table[[#All],[Time]],ROW()+1)="","",(IF(INDEX(ch_table[[#All],[Time]],ROW()+1)&lt;ch_table[[#This Row],[Time]],INDEX(ch_table[[#All],[Time]],ROW()+1)+1,INDEX(ch_table[[#All],[Time]],ROW()+1))-ch_table[[#This Row],[Time]]))))</f>
        <v>1.5972222222222221E-2</v>
      </c>
      <c r="H1815" s="3" t="str">
        <f>IF(ch_table[[#This Row],[Subject 1]]&lt;&gt;"House rose", "",SUMIF(ch_table[Day], ch_table[[#This Row],[Day]], ch_table[Duration]))</f>
        <v/>
      </c>
      <c r="I1815" s="40">
        <f>SUM(INDEX(ch_table[Duration],1):ch_table[[#This Row],[Duration]])</f>
        <v>48.556944444444404</v>
      </c>
      <c r="J1815" s="3" cm="1">
        <f t="array" ref="J181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15" s="3" t="str" cm="1">
        <f t="array" ref="K181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5" s="3" t="str">
        <f>IF(ch_table[[#This Row],[Subject 1]]&lt;&gt;"House rose", "",SUMIF(ch_table[Day], ch_table[[#This Row],[Day]], ch_table[AAT]))</f>
        <v/>
      </c>
      <c r="M1815" s="38">
        <f>SUM(INDEX(ch_table[AAT],1):ch_table[[#This Row],[AAT]])</f>
        <v>4.2868055555555529</v>
      </c>
    </row>
    <row r="1816" spans="1:13" ht="60" x14ac:dyDescent="0.25">
      <c r="A1816" s="2">
        <v>145</v>
      </c>
      <c r="B1816" s="44">
        <v>44651</v>
      </c>
      <c r="C1816" s="3">
        <v>0.43888888888888888</v>
      </c>
      <c r="D1816" s="7" t="s">
        <v>27</v>
      </c>
      <c r="E1816" s="8" t="s">
        <v>1066</v>
      </c>
      <c r="G1816" s="3" cm="1">
        <f t="array" ref="G1816">IF(MIN(ROW(ch_table[[Day]:[AAT session total (cum.)]]))+ROWS(ch_table[[Day]:[AAT session total (cum.)]])-1=ROW(),"",IF(ch_table[[#This Row],[Subject 1]]="House rose","", IF(INDEX(ch_table[[#All],[Time]],ROW()+1)="","",(IF(INDEX(ch_table[[#All],[Time]],ROW()+1)&lt;ch_table[[#This Row],[Time]],INDEX(ch_table[[#All],[Time]],ROW()+1)+1,INDEX(ch_table[[#All],[Time]],ROW()+1))-ch_table[[#This Row],[Time]]))))</f>
        <v>2.7083333333333348E-2</v>
      </c>
      <c r="H1816" s="3" t="str">
        <f>IF(ch_table[[#This Row],[Subject 1]]&lt;&gt;"House rose", "",SUMIF(ch_table[Day], ch_table[[#This Row],[Day]], ch_table[Duration]))</f>
        <v/>
      </c>
      <c r="I1816" s="40">
        <f>SUM(INDEX(ch_table[Duration],1):ch_table[[#This Row],[Duration]])</f>
        <v>48.584027777777735</v>
      </c>
      <c r="J1816" s="3" cm="1">
        <f t="array" ref="J181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16" s="3" t="str" cm="1">
        <f t="array" ref="K181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6" s="3" t="str">
        <f>IF(ch_table[[#This Row],[Subject 1]]&lt;&gt;"House rose", "",SUMIF(ch_table[Day], ch_table[[#This Row],[Day]], ch_table[AAT]))</f>
        <v/>
      </c>
      <c r="M1816" s="38">
        <f>SUM(INDEX(ch_table[AAT],1):ch_table[[#This Row],[AAT]])</f>
        <v>4.2868055555555529</v>
      </c>
    </row>
    <row r="1817" spans="1:13" ht="45" x14ac:dyDescent="0.25">
      <c r="A1817" s="2">
        <v>145</v>
      </c>
      <c r="B1817" s="44">
        <v>44651</v>
      </c>
      <c r="C1817" s="3">
        <v>0.46597222222222223</v>
      </c>
      <c r="D1817" s="7" t="s">
        <v>27</v>
      </c>
      <c r="E1817" s="8" t="s">
        <v>1067</v>
      </c>
      <c r="G1817" s="3" cm="1">
        <f t="array" ref="G1817">IF(MIN(ROW(ch_table[[Day]:[AAT session total (cum.)]]))+ROWS(ch_table[[Day]:[AAT session total (cum.)]])-1=ROW(),"",IF(ch_table[[#This Row],[Subject 1]]="House rose","", IF(INDEX(ch_table[[#All],[Time]],ROW()+1)="","",(IF(INDEX(ch_table[[#All],[Time]],ROW()+1)&lt;ch_table[[#This Row],[Time]],INDEX(ch_table[[#All],[Time]],ROW()+1)+1,INDEX(ch_table[[#All],[Time]],ROW()+1))-ch_table[[#This Row],[Time]]))))</f>
        <v>2.4999999999999967E-2</v>
      </c>
      <c r="H1817" s="3" t="str">
        <f>IF(ch_table[[#This Row],[Subject 1]]&lt;&gt;"House rose", "",SUMIF(ch_table[Day], ch_table[[#This Row],[Day]], ch_table[Duration]))</f>
        <v/>
      </c>
      <c r="I1817" s="40">
        <f>SUM(INDEX(ch_table[Duration],1):ch_table[[#This Row],[Duration]])</f>
        <v>48.609027777777733</v>
      </c>
      <c r="J1817" s="3" cm="1">
        <f t="array" ref="J181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17" s="3" t="str" cm="1">
        <f t="array" ref="K181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7" s="3" t="str">
        <f>IF(ch_table[[#This Row],[Subject 1]]&lt;&gt;"House rose", "",SUMIF(ch_table[Day], ch_table[[#This Row],[Day]], ch_table[AAT]))</f>
        <v/>
      </c>
      <c r="M1817" s="38">
        <f>SUM(INDEX(ch_table[AAT],1):ch_table[[#This Row],[AAT]])</f>
        <v>4.2868055555555529</v>
      </c>
    </row>
    <row r="1818" spans="1:13" ht="60" x14ac:dyDescent="0.25">
      <c r="A1818" s="2">
        <v>145</v>
      </c>
      <c r="B1818" s="44">
        <v>44651</v>
      </c>
      <c r="C1818" s="3">
        <v>0.4909722222222222</v>
      </c>
      <c r="D1818" s="7" t="s">
        <v>27</v>
      </c>
      <c r="E1818" s="8" t="s">
        <v>1068</v>
      </c>
      <c r="G1818" s="3" cm="1">
        <f t="array" ref="G1818">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818" s="3" t="str">
        <f>IF(ch_table[[#This Row],[Subject 1]]&lt;&gt;"House rose", "",SUMIF(ch_table[Day], ch_table[[#This Row],[Day]], ch_table[Duration]))</f>
        <v/>
      </c>
      <c r="I1818" s="40">
        <f>SUM(INDEX(ch_table[Duration],1):ch_table[[#This Row],[Duration]])</f>
        <v>48.627083333333289</v>
      </c>
      <c r="J1818" s="3" cm="1">
        <f t="array" ref="J181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18" s="3" t="str" cm="1">
        <f t="array" ref="K181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8" s="3" t="str">
        <f>IF(ch_table[[#This Row],[Subject 1]]&lt;&gt;"House rose", "",SUMIF(ch_table[Day], ch_table[[#This Row],[Day]], ch_table[AAT]))</f>
        <v/>
      </c>
      <c r="M1818" s="38">
        <f>SUM(INDEX(ch_table[AAT],1):ch_table[[#This Row],[AAT]])</f>
        <v>4.2868055555555529</v>
      </c>
    </row>
    <row r="1819" spans="1:13" x14ac:dyDescent="0.25">
      <c r="A1819" s="2">
        <v>145</v>
      </c>
      <c r="B1819" s="44">
        <v>44651</v>
      </c>
      <c r="C1819" s="3">
        <v>0.50902777777777775</v>
      </c>
      <c r="D1819" s="7" t="s">
        <v>35</v>
      </c>
      <c r="E1819" s="8" t="s">
        <v>380</v>
      </c>
      <c r="G1819" s="3" cm="1">
        <f t="array" ref="G1819">IF(MIN(ROW(ch_table[[Day]:[AAT session total (cum.)]]))+ROWS(ch_table[[Day]:[AAT session total (cum.)]])-1=ROW(),"",IF(ch_table[[#This Row],[Subject 1]]="House rose","", IF(INDEX(ch_table[[#All],[Time]],ROW()+1)="","",(IF(INDEX(ch_table[[#All],[Time]],ROW()+1)&lt;ch_table[[#This Row],[Time]],INDEX(ch_table[[#All],[Time]],ROW()+1)+1,INDEX(ch_table[[#All],[Time]],ROW()+1))-ch_table[[#This Row],[Time]]))))</f>
        <v>4.7222222222222276E-2</v>
      </c>
      <c r="H1819" s="3" t="str">
        <f>IF(ch_table[[#This Row],[Subject 1]]&lt;&gt;"House rose", "",SUMIF(ch_table[Day], ch_table[[#This Row],[Day]], ch_table[Duration]))</f>
        <v/>
      </c>
      <c r="I1819" s="40">
        <f>SUM(INDEX(ch_table[Duration],1):ch_table[[#This Row],[Duration]])</f>
        <v>48.674305555555513</v>
      </c>
      <c r="J1819" s="3" cm="1">
        <f t="array" ref="J181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19" s="3" t="str" cm="1">
        <f t="array" ref="K181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19" s="3" t="str">
        <f>IF(ch_table[[#This Row],[Subject 1]]&lt;&gt;"House rose", "",SUMIF(ch_table[Day], ch_table[[#This Row],[Day]], ch_table[AAT]))</f>
        <v/>
      </c>
      <c r="M1819" s="38">
        <f>SUM(INDEX(ch_table[AAT],1):ch_table[[#This Row],[AAT]])</f>
        <v>4.2868055555555529</v>
      </c>
    </row>
    <row r="1820" spans="1:13" x14ac:dyDescent="0.25">
      <c r="A1820" s="2">
        <v>145</v>
      </c>
      <c r="B1820" s="44">
        <v>44651</v>
      </c>
      <c r="C1820" s="3">
        <v>0.55625000000000002</v>
      </c>
      <c r="D1820" s="7" t="s">
        <v>795</v>
      </c>
      <c r="E1820" s="8" t="s">
        <v>1069</v>
      </c>
      <c r="F1820" s="8" t="s">
        <v>189</v>
      </c>
      <c r="G1820" s="3" cm="1">
        <f t="array" ref="G1820">IF(MIN(ROW(ch_table[[Day]:[AAT session total (cum.)]]))+ROWS(ch_table[[Day]:[AAT session total (cum.)]])-1=ROW(),"",IF(ch_table[[#This Row],[Subject 1]]="House rose","", IF(INDEX(ch_table[[#All],[Time]],ROW()+1)="","",(IF(INDEX(ch_table[[#All],[Time]],ROW()+1)&lt;ch_table[[#This Row],[Time]],INDEX(ch_table[[#All],[Time]],ROW()+1)+1,INDEX(ch_table[[#All],[Time]],ROW()+1))-ch_table[[#This Row],[Time]]))))</f>
        <v>6.1805555555555558E-2</v>
      </c>
      <c r="H1820" s="3" t="str">
        <f>IF(ch_table[[#This Row],[Subject 1]]&lt;&gt;"House rose", "",SUMIF(ch_table[Day], ch_table[[#This Row],[Day]], ch_table[Duration]))</f>
        <v/>
      </c>
      <c r="I1820" s="40">
        <f>SUM(INDEX(ch_table[Duration],1):ch_table[[#This Row],[Duration]])</f>
        <v>48.736111111111072</v>
      </c>
      <c r="J1820" s="3" cm="1">
        <f t="array" ref="J182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20" s="3" t="str" cm="1">
        <f t="array" ref="K182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0" s="3" t="str">
        <f>IF(ch_table[[#This Row],[Subject 1]]&lt;&gt;"House rose", "",SUMIF(ch_table[Day], ch_table[[#This Row],[Day]], ch_table[AAT]))</f>
        <v/>
      </c>
      <c r="M1820" s="38">
        <f>SUM(INDEX(ch_table[AAT],1):ch_table[[#This Row],[AAT]])</f>
        <v>4.2868055555555529</v>
      </c>
    </row>
    <row r="1821" spans="1:13" x14ac:dyDescent="0.25">
      <c r="A1821" s="2">
        <v>145</v>
      </c>
      <c r="B1821" s="44">
        <v>44651</v>
      </c>
      <c r="C1821" s="3">
        <v>0.61805555555555558</v>
      </c>
      <c r="D1821" s="7" t="s">
        <v>795</v>
      </c>
      <c r="E1821" s="8" t="s">
        <v>1070</v>
      </c>
      <c r="G1821" s="3" cm="1">
        <f t="array" ref="G1821">IF(MIN(ROW(ch_table[[Day]:[AAT session total (cum.)]]))+ROWS(ch_table[[Day]:[AAT session total (cum.)]])-1=ROW(),"",IF(ch_table[[#This Row],[Subject 1]]="House rose","", IF(INDEX(ch_table[[#All],[Time]],ROW()+1)="","",(IF(INDEX(ch_table[[#All],[Time]],ROW()+1)&lt;ch_table[[#This Row],[Time]],INDEX(ch_table[[#All],[Time]],ROW()+1)+1,INDEX(ch_table[[#All],[Time]],ROW()+1))-ch_table[[#This Row],[Time]]))))</f>
        <v>9.027777777777779E-2</v>
      </c>
      <c r="H1821" s="3" t="str">
        <f>IF(ch_table[[#This Row],[Subject 1]]&lt;&gt;"House rose", "",SUMIF(ch_table[Day], ch_table[[#This Row],[Day]], ch_table[Duration]))</f>
        <v/>
      </c>
      <c r="I1821" s="40">
        <f>SUM(INDEX(ch_table[Duration],1):ch_table[[#This Row],[Duration]])</f>
        <v>48.82638888888885</v>
      </c>
      <c r="J1821" s="3" cm="1">
        <f t="array" ref="J182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21" s="3" t="str" cm="1">
        <f t="array" ref="K182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1" s="3" t="str">
        <f>IF(ch_table[[#This Row],[Subject 1]]&lt;&gt;"House rose", "",SUMIF(ch_table[Day], ch_table[[#This Row],[Day]], ch_table[AAT]))</f>
        <v/>
      </c>
      <c r="M1821" s="38">
        <f>SUM(INDEX(ch_table[AAT],1):ch_table[[#This Row],[AAT]])</f>
        <v>4.2868055555555529</v>
      </c>
    </row>
    <row r="1822" spans="1:13" x14ac:dyDescent="0.25">
      <c r="A1822" s="2">
        <v>145</v>
      </c>
      <c r="B1822" s="44">
        <v>44651</v>
      </c>
      <c r="C1822" s="3">
        <v>0.70833333333333337</v>
      </c>
      <c r="D1822" s="7" t="s">
        <v>21</v>
      </c>
      <c r="E1822" s="8" t="s">
        <v>1071</v>
      </c>
      <c r="G1822" s="3" cm="1">
        <f t="array" ref="G1822">IF(MIN(ROW(ch_table[[Day]:[AAT session total (cum.)]]))+ROWS(ch_table[[Day]:[AAT session total (cum.)]])-1=ROW(),"",IF(ch_table[[#This Row],[Subject 1]]="House rose","", IF(INDEX(ch_table[[#All],[Time]],ROW()+1)="","",(IF(INDEX(ch_table[[#All],[Time]],ROW()+1)&lt;ch_table[[#This Row],[Time]],INDEX(ch_table[[#All],[Time]],ROW()+1)+1,INDEX(ch_table[[#All],[Time]],ROW()+1))-ch_table[[#This Row],[Time]]))))</f>
        <v>2.0833333333333259E-2</v>
      </c>
      <c r="H1822" s="3" t="str">
        <f>IF(ch_table[[#This Row],[Subject 1]]&lt;&gt;"House rose", "",SUMIF(ch_table[Day], ch_table[[#This Row],[Day]], ch_table[Duration]))</f>
        <v/>
      </c>
      <c r="I1822" s="40">
        <f>SUM(INDEX(ch_table[Duration],1):ch_table[[#This Row],[Duration]])</f>
        <v>48.847222222222186</v>
      </c>
      <c r="J1822" s="3" cm="1">
        <f t="array" ref="J182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22" s="3" cm="1">
        <f t="array" ref="K182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2.0833333333333259E-2</v>
      </c>
      <c r="L1822" s="3" t="str">
        <f>IF(ch_table[[#This Row],[Subject 1]]&lt;&gt;"House rose", "",SUMIF(ch_table[Day], ch_table[[#This Row],[Day]], ch_table[AAT]))</f>
        <v/>
      </c>
      <c r="M1822" s="38">
        <f>SUM(INDEX(ch_table[AAT],1):ch_table[[#This Row],[AAT]])</f>
        <v>4.3076388888888859</v>
      </c>
    </row>
    <row r="1823" spans="1:13" x14ac:dyDescent="0.25">
      <c r="A1823" s="2">
        <v>145</v>
      </c>
      <c r="B1823" s="44">
        <v>44651</v>
      </c>
      <c r="C1823" s="3">
        <v>0.72916666666666663</v>
      </c>
      <c r="D1823" s="7" t="s">
        <v>23</v>
      </c>
      <c r="G1823" s="3" t="str" cm="1">
        <f t="array" ref="G1823">IF(MIN(ROW(ch_table[[Day]:[AAT session total (cum.)]]))+ROWS(ch_table[[Day]:[AAT session total (cum.)]])-1=ROW(),"",IF(ch_table[[#This Row],[Subject 1]]="House rose","", IF(INDEX(ch_table[[#All],[Time]],ROW()+1)="","",(IF(INDEX(ch_table[[#All],[Time]],ROW()+1)&lt;ch_table[[#This Row],[Time]],INDEX(ch_table[[#All],[Time]],ROW()+1)+1,INDEX(ch_table[[#All],[Time]],ROW()+1))-ch_table[[#This Row],[Time]]))))</f>
        <v/>
      </c>
      <c r="H1823" s="3">
        <f>IF(ch_table[[#This Row],[Subject 1]]&lt;&gt;"House rose", "",SUMIF(ch_table[Day], ch_table[[#This Row],[Day]], ch_table[Duration]))</f>
        <v>0.33333333333333331</v>
      </c>
      <c r="I1823" s="40">
        <f>SUM(INDEX(ch_table[Duration],1):ch_table[[#This Row],[Duration]])</f>
        <v>48.847222222222186</v>
      </c>
      <c r="J1823" s="3" cm="1">
        <f t="array" ref="J182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23" s="3" t="str" cm="1">
        <f t="array" ref="K182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3" s="3">
        <f>IF(ch_table[[#This Row],[Subject 1]]&lt;&gt;"House rose", "",SUMIF(ch_table[Day], ch_table[[#This Row],[Day]], ch_table[AAT]))</f>
        <v>2.0833333333333259E-2</v>
      </c>
      <c r="M1823" s="38">
        <f>SUM(INDEX(ch_table[AAT],1):ch_table[[#This Row],[AAT]])</f>
        <v>4.3076388888888859</v>
      </c>
    </row>
    <row r="1824" spans="1:13" x14ac:dyDescent="0.25">
      <c r="A1824" s="2">
        <v>146</v>
      </c>
      <c r="B1824" s="44">
        <v>44670</v>
      </c>
      <c r="C1824" s="3">
        <v>0.60416666666666663</v>
      </c>
      <c r="D1824" s="7" t="s">
        <v>24</v>
      </c>
      <c r="G1824" s="3" cm="1">
        <f t="array" ref="G1824">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24" s="3" t="str">
        <f>IF(ch_table[[#This Row],[Subject 1]]&lt;&gt;"House rose", "",SUMIF(ch_table[Day], ch_table[[#This Row],[Day]], ch_table[Duration]))</f>
        <v/>
      </c>
      <c r="I1824" s="40">
        <f>SUM(INDEX(ch_table[Duration],1):ch_table[[#This Row],[Duration]])</f>
        <v>48.849999999999966</v>
      </c>
      <c r="J1824" s="3" cm="1">
        <f t="array" ref="J182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24" s="3" t="str" cm="1">
        <f t="array" ref="K182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4" s="3" t="str">
        <f>IF(ch_table[[#This Row],[Subject 1]]&lt;&gt;"House rose", "",SUMIF(ch_table[Day], ch_table[[#This Row],[Day]], ch_table[AAT]))</f>
        <v/>
      </c>
      <c r="M1824" s="38">
        <f>SUM(INDEX(ch_table[AAT],1):ch_table[[#This Row],[AAT]])</f>
        <v>4.3076388888888859</v>
      </c>
    </row>
    <row r="1825" spans="1:13" x14ac:dyDescent="0.25">
      <c r="A1825" s="2">
        <v>146</v>
      </c>
      <c r="B1825" s="44">
        <v>44670</v>
      </c>
      <c r="C1825" s="3">
        <v>0.6069444444444444</v>
      </c>
      <c r="D1825" s="7" t="s">
        <v>17</v>
      </c>
      <c r="E1825" s="8" t="s">
        <v>1072</v>
      </c>
      <c r="F1825" s="8" t="s">
        <v>15</v>
      </c>
      <c r="G1825" s="3" cm="1">
        <f t="array" ref="G1825">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825" s="3" t="str">
        <f>IF(ch_table[[#This Row],[Subject 1]]&lt;&gt;"House rose", "",SUMIF(ch_table[Day], ch_table[[#This Row],[Day]], ch_table[Duration]))</f>
        <v/>
      </c>
      <c r="I1825" s="40">
        <f>SUM(INDEX(ch_table[Duration],1):ch_table[[#This Row],[Duration]])</f>
        <v>48.851388888888856</v>
      </c>
      <c r="J1825" s="3" cm="1">
        <f t="array" ref="J182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25" s="3" t="str" cm="1">
        <f t="array" ref="K182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5" s="3" t="str">
        <f>IF(ch_table[[#This Row],[Subject 1]]&lt;&gt;"House rose", "",SUMIF(ch_table[Day], ch_table[[#This Row],[Day]], ch_table[AAT]))</f>
        <v/>
      </c>
      <c r="M1825" s="38">
        <f>SUM(INDEX(ch_table[AAT],1):ch_table[[#This Row],[AAT]])</f>
        <v>4.3076388888888859</v>
      </c>
    </row>
    <row r="1826" spans="1:13" x14ac:dyDescent="0.25">
      <c r="A1826" s="2">
        <v>146</v>
      </c>
      <c r="B1826" s="44">
        <v>44670</v>
      </c>
      <c r="C1826" s="3">
        <v>0.60833333333333328</v>
      </c>
      <c r="D1826" s="7" t="s">
        <v>44</v>
      </c>
      <c r="E1826" s="8" t="s">
        <v>285</v>
      </c>
      <c r="G1826" s="3" cm="1">
        <f t="array" ref="G1826">IF(MIN(ROW(ch_table[[Day]:[AAT session total (cum.)]]))+ROWS(ch_table[[Day]:[AAT session total (cum.)]])-1=ROW(),"",IF(ch_table[[#This Row],[Subject 1]]="House rose","", IF(INDEX(ch_table[[#All],[Time]],ROW()+1)="","",(IF(INDEX(ch_table[[#All],[Time]],ROW()+1)&lt;ch_table[[#This Row],[Time]],INDEX(ch_table[[#All],[Time]],ROW()+1)+1,INDEX(ch_table[[#All],[Time]],ROW()+1))-ch_table[[#This Row],[Time]]))))</f>
        <v>4.3750000000000067E-2</v>
      </c>
      <c r="H1826" s="3" t="str">
        <f>IF(ch_table[[#This Row],[Subject 1]]&lt;&gt;"House rose", "",SUMIF(ch_table[Day], ch_table[[#This Row],[Day]], ch_table[Duration]))</f>
        <v/>
      </c>
      <c r="I1826" s="40">
        <f>SUM(INDEX(ch_table[Duration],1):ch_table[[#This Row],[Duration]])</f>
        <v>48.895138888888859</v>
      </c>
      <c r="J1826" s="3" cm="1">
        <f t="array" ref="J182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26" s="3" t="str" cm="1">
        <f t="array" ref="K182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6" s="3" t="str">
        <f>IF(ch_table[[#This Row],[Subject 1]]&lt;&gt;"House rose", "",SUMIF(ch_table[Day], ch_table[[#This Row],[Day]], ch_table[AAT]))</f>
        <v/>
      </c>
      <c r="M1826" s="38">
        <f>SUM(INDEX(ch_table[AAT],1):ch_table[[#This Row],[AAT]])</f>
        <v>4.3076388888888859</v>
      </c>
    </row>
    <row r="1827" spans="1:13" ht="30" x14ac:dyDescent="0.25">
      <c r="A1827" s="2">
        <v>146</v>
      </c>
      <c r="B1827" s="44">
        <v>44670</v>
      </c>
      <c r="C1827" s="3">
        <v>0.65208333333333335</v>
      </c>
      <c r="D1827" s="7" t="s">
        <v>29</v>
      </c>
      <c r="E1827" s="8" t="s">
        <v>1073</v>
      </c>
      <c r="G1827" s="3" cm="1">
        <f t="array" ref="G1827">IF(MIN(ROW(ch_table[[Day]:[AAT session total (cum.)]]))+ROWS(ch_table[[Day]:[AAT session total (cum.)]])-1=ROW(),"",IF(ch_table[[#This Row],[Subject 1]]="House rose","", IF(INDEX(ch_table[[#All],[Time]],ROW()+1)="","",(IF(INDEX(ch_table[[#All],[Time]],ROW()+1)&lt;ch_table[[#This Row],[Time]],INDEX(ch_table[[#All],[Time]],ROW()+1)+1,INDEX(ch_table[[#All],[Time]],ROW()+1))-ch_table[[#This Row],[Time]]))))</f>
        <v>5.7638888888888906E-2</v>
      </c>
      <c r="H1827" s="3" t="str">
        <f>IF(ch_table[[#This Row],[Subject 1]]&lt;&gt;"House rose", "",SUMIF(ch_table[Day], ch_table[[#This Row],[Day]], ch_table[Duration]))</f>
        <v/>
      </c>
      <c r="I1827" s="40">
        <f>SUM(INDEX(ch_table[Duration],1):ch_table[[#This Row],[Duration]])</f>
        <v>48.952777777777747</v>
      </c>
      <c r="J1827" s="3" cm="1">
        <f t="array" ref="J182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27" s="3" t="str" cm="1">
        <f t="array" ref="K182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7" s="3" t="str">
        <f>IF(ch_table[[#This Row],[Subject 1]]&lt;&gt;"House rose", "",SUMIF(ch_table[Day], ch_table[[#This Row],[Day]], ch_table[AAT]))</f>
        <v/>
      </c>
      <c r="M1827" s="38">
        <f>SUM(INDEX(ch_table[AAT],1):ch_table[[#This Row],[AAT]])</f>
        <v>4.3076388888888859</v>
      </c>
    </row>
    <row r="1828" spans="1:13" ht="30" x14ac:dyDescent="0.25">
      <c r="A1828" s="2">
        <v>146</v>
      </c>
      <c r="B1828" s="44">
        <v>44670</v>
      </c>
      <c r="C1828" s="3">
        <v>0.70972222222222225</v>
      </c>
      <c r="D1828" s="7" t="s">
        <v>29</v>
      </c>
      <c r="E1828" s="8" t="s">
        <v>1074</v>
      </c>
      <c r="G1828" s="3" cm="1">
        <f t="array" ref="G1828">IF(MIN(ROW(ch_table[[Day]:[AAT session total (cum.)]]))+ROWS(ch_table[[Day]:[AAT session total (cum.)]])-1=ROW(),"",IF(ch_table[[#This Row],[Subject 1]]="House rose","", IF(INDEX(ch_table[[#All],[Time]],ROW()+1)="","",(IF(INDEX(ch_table[[#All],[Time]],ROW()+1)&lt;ch_table[[#This Row],[Time]],INDEX(ch_table[[#All],[Time]],ROW()+1)+1,INDEX(ch_table[[#All],[Time]],ROW()+1))-ch_table[[#This Row],[Time]]))))</f>
        <v>6.8749999999999978E-2</v>
      </c>
      <c r="H1828" s="3" t="str">
        <f>IF(ch_table[[#This Row],[Subject 1]]&lt;&gt;"House rose", "",SUMIF(ch_table[Day], ch_table[[#This Row],[Day]], ch_table[Duration]))</f>
        <v/>
      </c>
      <c r="I1828" s="40">
        <f>SUM(INDEX(ch_table[Duration],1):ch_table[[#This Row],[Duration]])</f>
        <v>49.021527777777749</v>
      </c>
      <c r="J1828" s="3" cm="1">
        <f t="array" ref="J182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28" s="3" t="str" cm="1">
        <f t="array" ref="K182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8" s="3" t="str">
        <f>IF(ch_table[[#This Row],[Subject 1]]&lt;&gt;"House rose", "",SUMIF(ch_table[Day], ch_table[[#This Row],[Day]], ch_table[AAT]))</f>
        <v/>
      </c>
      <c r="M1828" s="38">
        <f>SUM(INDEX(ch_table[AAT],1):ch_table[[#This Row],[AAT]])</f>
        <v>4.3076388888888859</v>
      </c>
    </row>
    <row r="1829" spans="1:13" ht="30" x14ac:dyDescent="0.25">
      <c r="A1829" s="2">
        <v>146</v>
      </c>
      <c r="B1829" s="44">
        <v>44670</v>
      </c>
      <c r="C1829" s="3">
        <v>0.77847222222222223</v>
      </c>
      <c r="D1829" s="7" t="s">
        <v>29</v>
      </c>
      <c r="E1829" s="8" t="s">
        <v>1075</v>
      </c>
      <c r="G1829" s="3" cm="1">
        <f t="array" ref="G1829">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829" s="3" t="str">
        <f>IF(ch_table[[#This Row],[Subject 1]]&lt;&gt;"House rose", "",SUMIF(ch_table[Day], ch_table[[#This Row],[Day]], ch_table[Duration]))</f>
        <v/>
      </c>
      <c r="I1829" s="40">
        <f>SUM(INDEX(ch_table[Duration],1):ch_table[[#This Row],[Duration]])</f>
        <v>49.049999999999969</v>
      </c>
      <c r="J1829" s="3" cm="1">
        <f t="array" ref="J182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29" s="3" t="str" cm="1">
        <f t="array" ref="K182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29" s="3" t="str">
        <f>IF(ch_table[[#This Row],[Subject 1]]&lt;&gt;"House rose", "",SUMIF(ch_table[Day], ch_table[[#This Row],[Day]], ch_table[AAT]))</f>
        <v/>
      </c>
      <c r="M1829" s="38">
        <f>SUM(INDEX(ch_table[AAT],1):ch_table[[#This Row],[AAT]])</f>
        <v>4.3076388888888859</v>
      </c>
    </row>
    <row r="1830" spans="1:13" ht="45" x14ac:dyDescent="0.25">
      <c r="A1830" s="2">
        <v>146</v>
      </c>
      <c r="B1830" s="44">
        <v>44670</v>
      </c>
      <c r="C1830" s="3">
        <v>0.80694444444444446</v>
      </c>
      <c r="D1830" s="7" t="s">
        <v>92</v>
      </c>
      <c r="E1830" s="8" t="s">
        <v>1076</v>
      </c>
      <c r="G1830" s="3" cm="1">
        <f t="array" ref="G1830">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830" s="3" t="str">
        <f>IF(ch_table[[#This Row],[Subject 1]]&lt;&gt;"House rose", "",SUMIF(ch_table[Day], ch_table[[#This Row],[Day]], ch_table[Duration]))</f>
        <v/>
      </c>
      <c r="I1830" s="40">
        <f>SUM(INDEX(ch_table[Duration],1):ch_table[[#This Row],[Duration]])</f>
        <v>49.051388888888859</v>
      </c>
      <c r="J1830" s="3" cm="1">
        <f t="array" ref="J183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30" s="3" t="str" cm="1">
        <f t="array" ref="K183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0" s="3" t="str">
        <f>IF(ch_table[[#This Row],[Subject 1]]&lt;&gt;"House rose", "",SUMIF(ch_table[Day], ch_table[[#This Row],[Day]], ch_table[AAT]))</f>
        <v/>
      </c>
      <c r="M1830" s="38">
        <f>SUM(INDEX(ch_table[AAT],1):ch_table[[#This Row],[AAT]])</f>
        <v>4.3076388888888859</v>
      </c>
    </row>
    <row r="1831" spans="1:13" x14ac:dyDescent="0.25">
      <c r="A1831" s="2">
        <v>146</v>
      </c>
      <c r="B1831" s="44">
        <v>44670</v>
      </c>
      <c r="C1831" s="3">
        <v>0.80833333333333324</v>
      </c>
      <c r="D1831" s="7" t="s">
        <v>230</v>
      </c>
      <c r="E1831" s="8" t="s">
        <v>1077</v>
      </c>
      <c r="G1831" s="3" cm="1">
        <f t="array" ref="G1831">IF(MIN(ROW(ch_table[[Day]:[AAT session total (cum.)]]))+ROWS(ch_table[[Day]:[AAT session total (cum.)]])-1=ROW(),"",IF(ch_table[[#This Row],[Subject 1]]="House rose","", IF(INDEX(ch_table[[#All],[Time]],ROW()+1)="","",(IF(INDEX(ch_table[[#All],[Time]],ROW()+1)&lt;ch_table[[#This Row],[Time]],INDEX(ch_table[[#All],[Time]],ROW()+1)+1,INDEX(ch_table[[#All],[Time]],ROW()+1))-ch_table[[#This Row],[Time]]))))</f>
        <v>8.3333333333335258E-3</v>
      </c>
      <c r="H1831" s="3" t="str">
        <f>IF(ch_table[[#This Row],[Subject 1]]&lt;&gt;"House rose", "",SUMIF(ch_table[Day], ch_table[[#This Row],[Day]], ch_table[Duration]))</f>
        <v/>
      </c>
      <c r="I1831" s="40">
        <f>SUM(INDEX(ch_table[Duration],1):ch_table[[#This Row],[Duration]])</f>
        <v>49.059722222222192</v>
      </c>
      <c r="J1831" s="3" cm="1">
        <f t="array" ref="J183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31" s="3" t="str" cm="1">
        <f t="array" ref="K183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1" s="3" t="str">
        <f>IF(ch_table[[#This Row],[Subject 1]]&lt;&gt;"House rose", "",SUMIF(ch_table[Day], ch_table[[#This Row],[Day]], ch_table[AAT]))</f>
        <v/>
      </c>
      <c r="M1831" s="38">
        <f>SUM(INDEX(ch_table[AAT],1):ch_table[[#This Row],[AAT]])</f>
        <v>4.3076388888888859</v>
      </c>
    </row>
    <row r="1832" spans="1:13" x14ac:dyDescent="0.25">
      <c r="A1832" s="2">
        <v>146</v>
      </c>
      <c r="B1832" s="44">
        <v>44670</v>
      </c>
      <c r="C1832" s="3">
        <v>0.81666666666666676</v>
      </c>
      <c r="D1832" s="7" t="s">
        <v>123</v>
      </c>
      <c r="E1832" s="8" t="s">
        <v>1078</v>
      </c>
      <c r="F1832" s="8" t="s">
        <v>159</v>
      </c>
      <c r="G1832" s="3" cm="1">
        <f t="array" ref="G1832">IF(MIN(ROW(ch_table[[Day]:[AAT session total (cum.)]]))+ROWS(ch_table[[Day]:[AAT session total (cum.)]])-1=ROW(),"",IF(ch_table[[#This Row],[Subject 1]]="House rose","", IF(INDEX(ch_table[[#All],[Time]],ROW()+1)="","",(IF(INDEX(ch_table[[#All],[Time]],ROW()+1)&lt;ch_table[[#This Row],[Time]],INDEX(ch_table[[#All],[Time]],ROW()+1)+1,INDEX(ch_table[[#All],[Time]],ROW()+1))-ch_table[[#This Row],[Time]]))))</f>
        <v>0.10138888888888886</v>
      </c>
      <c r="H1832" s="3" t="str">
        <f>IF(ch_table[[#This Row],[Subject 1]]&lt;&gt;"House rose", "",SUMIF(ch_table[Day], ch_table[[#This Row],[Day]], ch_table[Duration]))</f>
        <v/>
      </c>
      <c r="I1832" s="40">
        <f>SUM(INDEX(ch_table[Duration],1):ch_table[[#This Row],[Duration]])</f>
        <v>49.161111111111083</v>
      </c>
      <c r="J1832" s="3" cm="1">
        <f t="array" ref="J183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32" s="3" cm="1">
        <f t="array" ref="K183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832" s="3" t="str">
        <f>IF(ch_table[[#This Row],[Subject 1]]&lt;&gt;"House rose", "",SUMIF(ch_table[Day], ch_table[[#This Row],[Day]], ch_table[AAT]))</f>
        <v/>
      </c>
      <c r="M1832" s="38">
        <f>SUM(INDEX(ch_table[AAT],1):ch_table[[#This Row],[AAT]])</f>
        <v>4.309027777777775</v>
      </c>
    </row>
    <row r="1833" spans="1:13" x14ac:dyDescent="0.25">
      <c r="A1833" s="2">
        <v>146</v>
      </c>
      <c r="B1833" s="44">
        <v>44670</v>
      </c>
      <c r="C1833" s="3">
        <v>0.91805555555555562</v>
      </c>
      <c r="D1833" s="7" t="s">
        <v>21</v>
      </c>
      <c r="E1833" s="8" t="s">
        <v>1079</v>
      </c>
      <c r="G1833" s="3" cm="1">
        <f t="array" ref="G183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1.388888888888884E-2</v>
      </c>
      <c r="H1833" s="3" t="str">
        <f>IF(ch_table[[#This Row],[Subject 1]]&lt;&gt;"House rose", "",SUMIF(ch_table[Day], ch_table[[#This Row],[Day]], ch_table[Duration]))</f>
        <v/>
      </c>
      <c r="I1833" s="40">
        <f>SUM(INDEX(ch_table[Duration],1):ch_table[[#This Row],[Duration]])</f>
        <v>49.174999999999969</v>
      </c>
      <c r="J1833" s="3" cm="1">
        <f t="array" ref="J183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33" s="3" cm="1">
        <f t="array" ref="K183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1.388888888888884E-2</v>
      </c>
      <c r="L1833" s="3" t="str">
        <f>IF(ch_table[[#This Row],[Subject 1]]&lt;&gt;"House rose", "",SUMIF(ch_table[Day], ch_table[[#This Row],[Day]], ch_table[AAT]))</f>
        <v/>
      </c>
      <c r="M1833" s="38">
        <f>SUM(INDEX(ch_table[AAT],1):ch_table[[#This Row],[AAT]])</f>
        <v>4.3229166666666643</v>
      </c>
    </row>
    <row r="1834" spans="1:13" x14ac:dyDescent="0.25">
      <c r="A1834" s="2">
        <v>146</v>
      </c>
      <c r="B1834" s="44">
        <v>44670</v>
      </c>
      <c r="C1834" s="3">
        <v>0.93194444444444446</v>
      </c>
      <c r="D1834" s="7" t="s">
        <v>23</v>
      </c>
      <c r="G1834" s="3" t="str" cm="1">
        <f t="array" ref="G1834">IF(MIN(ROW(ch_table[[Day]:[AAT session total (cum.)]]))+ROWS(ch_table[[Day]:[AAT session total (cum.)]])-1=ROW(),"",IF(ch_table[[#This Row],[Subject 1]]="House rose","", IF(INDEX(ch_table[[#All],[Time]],ROW()+1)="","",(IF(INDEX(ch_table[[#All],[Time]],ROW()+1)&lt;ch_table[[#This Row],[Time]],INDEX(ch_table[[#All],[Time]],ROW()+1)+1,INDEX(ch_table[[#All],[Time]],ROW()+1))-ch_table[[#This Row],[Time]]))))</f>
        <v/>
      </c>
      <c r="H1834" s="3">
        <f>IF(ch_table[[#This Row],[Subject 1]]&lt;&gt;"House rose", "",SUMIF(ch_table[Day], ch_table[[#This Row],[Day]], ch_table[Duration]))</f>
        <v>0.32777777777777783</v>
      </c>
      <c r="I1834" s="40">
        <f>SUM(INDEX(ch_table[Duration],1):ch_table[[#This Row],[Duration]])</f>
        <v>49.174999999999969</v>
      </c>
      <c r="J1834" s="3" cm="1">
        <f t="array" ref="J183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34" s="3" t="str" cm="1">
        <f t="array" ref="K183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4" s="3">
        <f>IF(ch_table[[#This Row],[Subject 1]]&lt;&gt;"House rose", "",SUMIF(ch_table[Day], ch_table[[#This Row],[Day]], ch_table[AAT]))</f>
        <v>1.5277777777777835E-2</v>
      </c>
      <c r="M1834" s="38">
        <f>SUM(INDEX(ch_table[AAT],1):ch_table[[#This Row],[AAT]])</f>
        <v>4.3229166666666643</v>
      </c>
    </row>
    <row r="1835" spans="1:13" x14ac:dyDescent="0.25">
      <c r="A1835" s="2">
        <v>147</v>
      </c>
      <c r="B1835" s="44">
        <v>44671</v>
      </c>
      <c r="C1835" s="3">
        <v>0.47916666666666669</v>
      </c>
      <c r="D1835" s="7" t="s">
        <v>24</v>
      </c>
      <c r="G1835" s="3" cm="1">
        <f t="array" ref="G1835">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35" s="3" t="str">
        <f>IF(ch_table[[#This Row],[Subject 1]]&lt;&gt;"House rose", "",SUMIF(ch_table[Day], ch_table[[#This Row],[Day]], ch_table[Duration]))</f>
        <v/>
      </c>
      <c r="I1835" s="40">
        <f>SUM(INDEX(ch_table[Duration],1):ch_table[[#This Row],[Duration]])</f>
        <v>49.177777777777749</v>
      </c>
      <c r="J1835" s="3" cm="1">
        <f t="array" ref="J183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35" s="3" t="str" cm="1">
        <f t="array" ref="K183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5" s="3" t="str">
        <f>IF(ch_table[[#This Row],[Subject 1]]&lt;&gt;"House rose", "",SUMIF(ch_table[Day], ch_table[[#This Row],[Day]], ch_table[AAT]))</f>
        <v/>
      </c>
      <c r="M1835" s="38">
        <f>SUM(INDEX(ch_table[AAT],1):ch_table[[#This Row],[AAT]])</f>
        <v>4.3229166666666643</v>
      </c>
    </row>
    <row r="1836" spans="1:13" x14ac:dyDescent="0.25">
      <c r="A1836" s="2">
        <v>147</v>
      </c>
      <c r="B1836" s="44">
        <v>44671</v>
      </c>
      <c r="C1836" s="3">
        <v>0.48194444444444445</v>
      </c>
      <c r="D1836" s="7" t="s">
        <v>44</v>
      </c>
      <c r="E1836" s="8" t="s">
        <v>786</v>
      </c>
      <c r="G1836" s="3" cm="1">
        <f t="array" ref="G1836">IF(MIN(ROW(ch_table[[Day]:[AAT session total (cum.)]]))+ROWS(ch_table[[Day]:[AAT session total (cum.)]])-1=ROW(),"",IF(ch_table[[#This Row],[Subject 1]]="House rose","", IF(INDEX(ch_table[[#All],[Time]],ROW()+1)="","",(IF(INDEX(ch_table[[#All],[Time]],ROW()+1)&lt;ch_table[[#This Row],[Time]],INDEX(ch_table[[#All],[Time]],ROW()+1)+1,INDEX(ch_table[[#All],[Time]],ROW()+1))-ch_table[[#This Row],[Time]]))))</f>
        <v>1.3194444444444398E-2</v>
      </c>
      <c r="H1836" s="3" t="str">
        <f>IF(ch_table[[#This Row],[Subject 1]]&lt;&gt;"House rose", "",SUMIF(ch_table[Day], ch_table[[#This Row],[Day]], ch_table[Duration]))</f>
        <v/>
      </c>
      <c r="I1836" s="40">
        <f>SUM(INDEX(ch_table[Duration],1):ch_table[[#This Row],[Duration]])</f>
        <v>49.190972222222193</v>
      </c>
      <c r="J1836" s="3" cm="1">
        <f t="array" ref="J183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36" s="3" t="str" cm="1">
        <f t="array" ref="K183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6" s="3" t="str">
        <f>IF(ch_table[[#This Row],[Subject 1]]&lt;&gt;"House rose", "",SUMIF(ch_table[Day], ch_table[[#This Row],[Day]], ch_table[AAT]))</f>
        <v/>
      </c>
      <c r="M1836" s="38">
        <f>SUM(INDEX(ch_table[AAT],1):ch_table[[#This Row],[AAT]])</f>
        <v>4.3229166666666643</v>
      </c>
    </row>
    <row r="1837" spans="1:13" x14ac:dyDescent="0.25">
      <c r="A1837" s="2">
        <v>147</v>
      </c>
      <c r="B1837" s="44">
        <v>44671</v>
      </c>
      <c r="C1837" s="3">
        <v>0.49513888888888885</v>
      </c>
      <c r="D1837" s="7" t="s">
        <v>53</v>
      </c>
      <c r="E1837" s="8" t="s">
        <v>786</v>
      </c>
      <c r="G1837" s="3" cm="1">
        <f t="array" ref="G1837">IF(MIN(ROW(ch_table[[Day]:[AAT session total (cum.)]]))+ROWS(ch_table[[Day]:[AAT session total (cum.)]])-1=ROW(),"",IF(ch_table[[#This Row],[Subject 1]]="House rose","", IF(INDEX(ch_table[[#All],[Time]],ROW()+1)="","",(IF(INDEX(ch_table[[#All],[Time]],ROW()+1)&lt;ch_table[[#This Row],[Time]],INDEX(ch_table[[#All],[Time]],ROW()+1)+1,INDEX(ch_table[[#All],[Time]],ROW()+1))-ch_table[[#This Row],[Time]]))))</f>
        <v>4.8611111111111494E-3</v>
      </c>
      <c r="H1837" s="3" t="str">
        <f>IF(ch_table[[#This Row],[Subject 1]]&lt;&gt;"House rose", "",SUMIF(ch_table[Day], ch_table[[#This Row],[Day]], ch_table[Duration]))</f>
        <v/>
      </c>
      <c r="I1837" s="40">
        <f>SUM(INDEX(ch_table[Duration],1):ch_table[[#This Row],[Duration]])</f>
        <v>49.195833333333304</v>
      </c>
      <c r="J1837" s="3" cm="1">
        <f t="array" ref="J183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37" s="3" t="str" cm="1">
        <f t="array" ref="K183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7" s="3" t="str">
        <f>IF(ch_table[[#This Row],[Subject 1]]&lt;&gt;"House rose", "",SUMIF(ch_table[Day], ch_table[[#This Row],[Day]], ch_table[AAT]))</f>
        <v/>
      </c>
      <c r="M1837" s="38">
        <f>SUM(INDEX(ch_table[AAT],1):ch_table[[#This Row],[AAT]])</f>
        <v>4.3229166666666643</v>
      </c>
    </row>
    <row r="1838" spans="1:13" x14ac:dyDescent="0.25">
      <c r="A1838" s="2">
        <v>147</v>
      </c>
      <c r="B1838" s="44">
        <v>44671</v>
      </c>
      <c r="C1838" s="3">
        <v>0.5</v>
      </c>
      <c r="D1838" s="7" t="s">
        <v>44</v>
      </c>
      <c r="E1838" s="8" t="s">
        <v>448</v>
      </c>
      <c r="G1838" s="3" cm="1">
        <f t="array" ref="G1838">IF(MIN(ROW(ch_table[[Day]:[AAT session total (cum.)]]))+ROWS(ch_table[[Day]:[AAT session total (cum.)]])-1=ROW(),"",IF(ch_table[[#This Row],[Subject 1]]="House rose","", IF(INDEX(ch_table[[#All],[Time]],ROW()+1)="","",(IF(INDEX(ch_table[[#All],[Time]],ROW()+1)&lt;ch_table[[#This Row],[Time]],INDEX(ch_table[[#All],[Time]],ROW()+1)+1,INDEX(ch_table[[#All],[Time]],ROW()+1))-ch_table[[#This Row],[Time]]))))</f>
        <v>2.8472222222222232E-2</v>
      </c>
      <c r="H1838" s="3" t="str">
        <f>IF(ch_table[[#This Row],[Subject 1]]&lt;&gt;"House rose", "",SUMIF(ch_table[Day], ch_table[[#This Row],[Day]], ch_table[Duration]))</f>
        <v/>
      </c>
      <c r="I1838" s="40">
        <f>SUM(INDEX(ch_table[Duration],1):ch_table[[#This Row],[Duration]])</f>
        <v>49.224305555555524</v>
      </c>
      <c r="J1838" s="3" cm="1">
        <f t="array" ref="J183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38" s="3" t="str" cm="1">
        <f t="array" ref="K183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8" s="3" t="str">
        <f>IF(ch_table[[#This Row],[Subject 1]]&lt;&gt;"House rose", "",SUMIF(ch_table[Day], ch_table[[#This Row],[Day]], ch_table[AAT]))</f>
        <v/>
      </c>
      <c r="M1838" s="38">
        <f>SUM(INDEX(ch_table[AAT],1):ch_table[[#This Row],[AAT]])</f>
        <v>4.3229166666666643</v>
      </c>
    </row>
    <row r="1839" spans="1:13" x14ac:dyDescent="0.25">
      <c r="A1839" s="2">
        <v>147</v>
      </c>
      <c r="B1839" s="44">
        <v>44671</v>
      </c>
      <c r="C1839" s="3">
        <v>0.52847222222222223</v>
      </c>
      <c r="D1839" s="7" t="s">
        <v>230</v>
      </c>
      <c r="E1839" s="8" t="s">
        <v>1080</v>
      </c>
      <c r="G1839" s="3" cm="1">
        <f t="array" ref="G1839">IF(MIN(ROW(ch_table[[Day]:[AAT session total (cum.)]]))+ROWS(ch_table[[Day]:[AAT session total (cum.)]])-1=ROW(),"",IF(ch_table[[#This Row],[Subject 1]]="House rose","", IF(INDEX(ch_table[[#All],[Time]],ROW()+1)="","",(IF(INDEX(ch_table[[#All],[Time]],ROW()+1)&lt;ch_table[[#This Row],[Time]],INDEX(ch_table[[#All],[Time]],ROW()+1)+1,INDEX(ch_table[[#All],[Time]],ROW()+1))-ch_table[[#This Row],[Time]]))))</f>
        <v>4.8611111111110938E-3</v>
      </c>
      <c r="H1839" s="3" t="str">
        <f>IF(ch_table[[#This Row],[Subject 1]]&lt;&gt;"House rose", "",SUMIF(ch_table[Day], ch_table[[#This Row],[Day]], ch_table[Duration]))</f>
        <v/>
      </c>
      <c r="I1839" s="40">
        <f>SUM(INDEX(ch_table[Duration],1):ch_table[[#This Row],[Duration]])</f>
        <v>49.229166666666636</v>
      </c>
      <c r="J1839" s="3" cm="1">
        <f t="array" ref="J183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39" s="3" t="str" cm="1">
        <f t="array" ref="K183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39" s="3" t="str">
        <f>IF(ch_table[[#This Row],[Subject 1]]&lt;&gt;"House rose", "",SUMIF(ch_table[Day], ch_table[[#This Row],[Day]], ch_table[AAT]))</f>
        <v/>
      </c>
      <c r="M1839" s="38">
        <f>SUM(INDEX(ch_table[AAT],1):ch_table[[#This Row],[AAT]])</f>
        <v>4.3229166666666643</v>
      </c>
    </row>
    <row r="1840" spans="1:13" x14ac:dyDescent="0.25">
      <c r="A1840" s="2">
        <v>147</v>
      </c>
      <c r="B1840" s="44">
        <v>44671</v>
      </c>
      <c r="C1840" s="3">
        <v>0.53333333333333333</v>
      </c>
      <c r="D1840" s="7" t="s">
        <v>476</v>
      </c>
      <c r="E1840" s="8" t="s">
        <v>1081</v>
      </c>
      <c r="G1840" s="3" cm="1">
        <f t="array" ref="G1840">IF(MIN(ROW(ch_table[[Day]:[AAT session total (cum.)]]))+ROWS(ch_table[[Day]:[AAT session total (cum.)]])-1=ROW(),"",IF(ch_table[[#This Row],[Subject 1]]="House rose","", IF(INDEX(ch_table[[#All],[Time]],ROW()+1)="","",(IF(INDEX(ch_table[[#All],[Time]],ROW()+1)&lt;ch_table[[#This Row],[Time]],INDEX(ch_table[[#All],[Time]],ROW()+1)+1,INDEX(ch_table[[#All],[Time]],ROW()+1))-ch_table[[#This Row],[Time]]))))</f>
        <v>2.9166666666666674E-2</v>
      </c>
      <c r="H1840" s="3" t="str">
        <f>IF(ch_table[[#This Row],[Subject 1]]&lt;&gt;"House rose", "",SUMIF(ch_table[Day], ch_table[[#This Row],[Day]], ch_table[Duration]))</f>
        <v/>
      </c>
      <c r="I1840" s="40">
        <f>SUM(INDEX(ch_table[Duration],1):ch_table[[#This Row],[Duration]])</f>
        <v>49.258333333333304</v>
      </c>
      <c r="J1840" s="3" cm="1">
        <f t="array" ref="J184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40" s="3" t="str" cm="1">
        <f t="array" ref="K184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0" s="3" t="str">
        <f>IF(ch_table[[#This Row],[Subject 1]]&lt;&gt;"House rose", "",SUMIF(ch_table[Day], ch_table[[#This Row],[Day]], ch_table[AAT]))</f>
        <v/>
      </c>
      <c r="M1840" s="38">
        <f>SUM(INDEX(ch_table[AAT],1):ch_table[[#This Row],[AAT]])</f>
        <v>4.3229166666666643</v>
      </c>
    </row>
    <row r="1841" spans="1:13" x14ac:dyDescent="0.25">
      <c r="A1841" s="2">
        <v>147</v>
      </c>
      <c r="B1841" s="44">
        <v>44671</v>
      </c>
      <c r="C1841" s="3">
        <v>0.5625</v>
      </c>
      <c r="D1841" s="7" t="s">
        <v>476</v>
      </c>
      <c r="E1841" s="8" t="s">
        <v>790</v>
      </c>
      <c r="F1841" s="8" t="s">
        <v>60</v>
      </c>
      <c r="G1841" s="3" cm="1">
        <f t="array" ref="G1841">IF(MIN(ROW(ch_table[[Day]:[AAT session total (cum.)]]))+ROWS(ch_table[[Day]:[AAT session total (cum.)]])-1=ROW(),"",IF(ch_table[[#This Row],[Subject 1]]="House rose","", IF(INDEX(ch_table[[#All],[Time]],ROW()+1)="","",(IF(INDEX(ch_table[[#All],[Time]],ROW()+1)&lt;ch_table[[#This Row],[Time]],INDEX(ch_table[[#All],[Time]],ROW()+1)+1,INDEX(ch_table[[#All],[Time]],ROW()+1))-ch_table[[#This Row],[Time]]))))</f>
        <v>0.13750000000000007</v>
      </c>
      <c r="H1841" s="3" t="str">
        <f>IF(ch_table[[#This Row],[Subject 1]]&lt;&gt;"House rose", "",SUMIF(ch_table[Day], ch_table[[#This Row],[Day]], ch_table[Duration]))</f>
        <v/>
      </c>
      <c r="I1841" s="40">
        <f>SUM(INDEX(ch_table[Duration],1):ch_table[[#This Row],[Duration]])</f>
        <v>49.395833333333307</v>
      </c>
      <c r="J1841" s="3" cm="1">
        <f t="array" ref="J184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41" s="3" t="str" cm="1">
        <f t="array" ref="K184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1" s="3" t="str">
        <f>IF(ch_table[[#This Row],[Subject 1]]&lt;&gt;"House rose", "",SUMIF(ch_table[Day], ch_table[[#This Row],[Day]], ch_table[AAT]))</f>
        <v/>
      </c>
      <c r="M1841" s="38">
        <f>SUM(INDEX(ch_table[AAT],1):ch_table[[#This Row],[AAT]])</f>
        <v>4.3229166666666643</v>
      </c>
    </row>
    <row r="1842" spans="1:13" x14ac:dyDescent="0.25">
      <c r="A1842" s="2">
        <v>147</v>
      </c>
      <c r="B1842" s="44">
        <v>44671</v>
      </c>
      <c r="C1842" s="3">
        <v>0.70000000000000007</v>
      </c>
      <c r="D1842" s="7" t="s">
        <v>476</v>
      </c>
      <c r="E1842" s="8" t="s">
        <v>693</v>
      </c>
      <c r="F1842" s="8" t="s">
        <v>60</v>
      </c>
      <c r="G1842" s="3" cm="1">
        <f t="array" ref="G1842">IF(MIN(ROW(ch_table[[Day]:[AAT session total (cum.)]]))+ROWS(ch_table[[Day]:[AAT session total (cum.)]])-1=ROW(),"",IF(ch_table[[#This Row],[Subject 1]]="House rose","", IF(INDEX(ch_table[[#All],[Time]],ROW()+1)="","",(IF(INDEX(ch_table[[#All],[Time]],ROW()+1)&lt;ch_table[[#This Row],[Time]],INDEX(ch_table[[#All],[Time]],ROW()+1)+1,INDEX(ch_table[[#All],[Time]],ROW()+1))-ch_table[[#This Row],[Time]]))))</f>
        <v>0.15486111111111101</v>
      </c>
      <c r="H1842" s="3" t="str">
        <f>IF(ch_table[[#This Row],[Subject 1]]&lt;&gt;"House rose", "",SUMIF(ch_table[Day], ch_table[[#This Row],[Day]], ch_table[Duration]))</f>
        <v/>
      </c>
      <c r="I1842" s="40">
        <f>SUM(INDEX(ch_table[Duration],1):ch_table[[#This Row],[Duration]])</f>
        <v>49.550694444444417</v>
      </c>
      <c r="J1842" s="3" cm="1">
        <f t="array" ref="J184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42" s="3" cm="1">
        <f t="array" ref="K184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6.3194444444444442E-2</v>
      </c>
      <c r="L1842" s="3" t="str">
        <f>IF(ch_table[[#This Row],[Subject 1]]&lt;&gt;"House rose", "",SUMIF(ch_table[Day], ch_table[[#This Row],[Day]], ch_table[AAT]))</f>
        <v/>
      </c>
      <c r="M1842" s="38">
        <f>SUM(INDEX(ch_table[AAT],1):ch_table[[#This Row],[AAT]])</f>
        <v>4.3861111111111084</v>
      </c>
    </row>
    <row r="1843" spans="1:13" ht="30" x14ac:dyDescent="0.25">
      <c r="A1843" s="2">
        <v>147</v>
      </c>
      <c r="B1843" s="44">
        <v>44671</v>
      </c>
      <c r="C1843" s="3">
        <v>0.85486111111111107</v>
      </c>
      <c r="D1843" s="7" t="s">
        <v>21</v>
      </c>
      <c r="E1843" s="8" t="s">
        <v>1082</v>
      </c>
      <c r="G1843" s="3" cm="1">
        <f t="array" ref="G1843">IF(MIN(ROW(ch_table[[Day]:[AAT session total (cum.)]]))+ROWS(ch_table[[Day]:[AAT session total (cum.)]])-1=ROW(),"",IF(ch_table[[#This Row],[Subject 1]]="House rose","", IF(INDEX(ch_table[[#All],[Time]],ROW()+1)="","",(IF(INDEX(ch_table[[#All],[Time]],ROW()+1)&lt;ch_table[[#This Row],[Time]],INDEX(ch_table[[#All],[Time]],ROW()+1)+1,INDEX(ch_table[[#All],[Time]],ROW()+1))-ch_table[[#This Row],[Time]]))))</f>
        <v>1.5277777777777835E-2</v>
      </c>
      <c r="H1843" s="3" t="str">
        <f>IF(ch_table[[#This Row],[Subject 1]]&lt;&gt;"House rose", "",SUMIF(ch_table[Day], ch_table[[#This Row],[Day]], ch_table[Duration]))</f>
        <v/>
      </c>
      <c r="I1843" s="40">
        <f>SUM(INDEX(ch_table[Duration],1):ch_table[[#This Row],[Duration]])</f>
        <v>49.565972222222193</v>
      </c>
      <c r="J1843" s="3" cm="1">
        <f t="array" ref="J184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43" s="3" cm="1">
        <f t="array" ref="K184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1.5277777777777835E-2</v>
      </c>
      <c r="L1843" s="3" t="str">
        <f>IF(ch_table[[#This Row],[Subject 1]]&lt;&gt;"House rose", "",SUMIF(ch_table[Day], ch_table[[#This Row],[Day]], ch_table[AAT]))</f>
        <v/>
      </c>
      <c r="M1843" s="38">
        <f>SUM(INDEX(ch_table[AAT],1):ch_table[[#This Row],[AAT]])</f>
        <v>4.4013888888888859</v>
      </c>
    </row>
    <row r="1844" spans="1:13" x14ac:dyDescent="0.25">
      <c r="A1844" s="2">
        <v>147</v>
      </c>
      <c r="B1844" s="44">
        <v>44671</v>
      </c>
      <c r="C1844" s="3">
        <v>0.87013888888888891</v>
      </c>
      <c r="D1844" s="7" t="s">
        <v>23</v>
      </c>
      <c r="G1844" s="3" t="str" cm="1">
        <f t="array" ref="G1844">IF(MIN(ROW(ch_table[[Day]:[AAT session total (cum.)]]))+ROWS(ch_table[[Day]:[AAT session total (cum.)]])-1=ROW(),"",IF(ch_table[[#This Row],[Subject 1]]="House rose","", IF(INDEX(ch_table[[#All],[Time]],ROW()+1)="","",(IF(INDEX(ch_table[[#All],[Time]],ROW()+1)&lt;ch_table[[#This Row],[Time]],INDEX(ch_table[[#All],[Time]],ROW()+1)+1,INDEX(ch_table[[#All],[Time]],ROW()+1))-ch_table[[#This Row],[Time]]))))</f>
        <v/>
      </c>
      <c r="H1844" s="3">
        <f>IF(ch_table[[#This Row],[Subject 1]]&lt;&gt;"House rose", "",SUMIF(ch_table[Day], ch_table[[#This Row],[Day]], ch_table[Duration]))</f>
        <v>0.39097222222222222</v>
      </c>
      <c r="I1844" s="40">
        <f>SUM(INDEX(ch_table[Duration],1):ch_table[[#This Row],[Duration]])</f>
        <v>49.565972222222193</v>
      </c>
      <c r="J1844" s="3" cm="1">
        <f t="array" ref="J184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44" s="3" t="str" cm="1">
        <f t="array" ref="K184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4" s="3">
        <f>IF(ch_table[[#This Row],[Subject 1]]&lt;&gt;"House rose", "",SUMIF(ch_table[Day], ch_table[[#This Row],[Day]], ch_table[AAT]))</f>
        <v>7.8472222222222276E-2</v>
      </c>
      <c r="M1844" s="38">
        <f>SUM(INDEX(ch_table[AAT],1):ch_table[[#This Row],[AAT]])</f>
        <v>4.4013888888888859</v>
      </c>
    </row>
    <row r="1845" spans="1:13" x14ac:dyDescent="0.25">
      <c r="A1845" s="2">
        <v>148</v>
      </c>
      <c r="B1845" s="44">
        <v>44672</v>
      </c>
      <c r="C1845" s="3">
        <v>0.39583333333333331</v>
      </c>
      <c r="D1845" s="7" t="s">
        <v>24</v>
      </c>
      <c r="G1845" s="3" cm="1">
        <f t="array" ref="G1845">IF(MIN(ROW(ch_table[[Day]:[AAT session total (cum.)]]))+ROWS(ch_table[[Day]:[AAT session total (cum.)]])-1=ROW(),"",IF(ch_table[[#This Row],[Subject 1]]="House rose","", IF(INDEX(ch_table[[#All],[Time]],ROW()+1)="","",(IF(INDEX(ch_table[[#All],[Time]],ROW()+1)&lt;ch_table[[#This Row],[Time]],INDEX(ch_table[[#All],[Time]],ROW()+1)+1,INDEX(ch_table[[#All],[Time]],ROW()+1))-ch_table[[#This Row],[Time]]))))</f>
        <v>0</v>
      </c>
      <c r="H1845" s="3" t="str">
        <f>IF(ch_table[[#This Row],[Subject 1]]&lt;&gt;"House rose", "",SUMIF(ch_table[Day], ch_table[[#This Row],[Day]], ch_table[Duration]))</f>
        <v/>
      </c>
      <c r="I1845" s="40">
        <f>SUM(INDEX(ch_table[Duration],1):ch_table[[#This Row],[Duration]])</f>
        <v>49.565972222222193</v>
      </c>
      <c r="J1845" s="3" cm="1">
        <f t="array" ref="J184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5" s="3" t="str" cm="1">
        <f t="array" ref="K184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5" s="3" t="str">
        <f>IF(ch_table[[#This Row],[Subject 1]]&lt;&gt;"House rose", "",SUMIF(ch_table[Day], ch_table[[#This Row],[Day]], ch_table[AAT]))</f>
        <v/>
      </c>
      <c r="M1845" s="38">
        <f>SUM(INDEX(ch_table[AAT],1):ch_table[[#This Row],[AAT]])</f>
        <v>4.4013888888888859</v>
      </c>
    </row>
    <row r="1846" spans="1:13" x14ac:dyDescent="0.25">
      <c r="A1846" s="2">
        <v>148</v>
      </c>
      <c r="B1846" s="44">
        <v>44672</v>
      </c>
      <c r="C1846" s="3">
        <v>0.39583333333333331</v>
      </c>
      <c r="D1846" s="7" t="s">
        <v>44</v>
      </c>
      <c r="E1846" s="8" t="s">
        <v>309</v>
      </c>
      <c r="G1846" s="3" cm="1">
        <f t="array" ref="G1846">IF(MIN(ROW(ch_table[[Day]:[AAT session total (cum.)]]))+ROWS(ch_table[[Day]:[AAT session total (cum.)]])-1=ROW(),"",IF(ch_table[[#This Row],[Subject 1]]="House rose","", IF(INDEX(ch_table[[#All],[Time]],ROW()+1)="","",(IF(INDEX(ch_table[[#All],[Time]],ROW()+1)&lt;ch_table[[#This Row],[Time]],INDEX(ch_table[[#All],[Time]],ROW()+1)+1,INDEX(ch_table[[#All],[Time]],ROW()+1))-ch_table[[#This Row],[Time]]))))</f>
        <v>3.1944444444444497E-2</v>
      </c>
      <c r="H1846" s="3" t="str">
        <f>IF(ch_table[[#This Row],[Subject 1]]&lt;&gt;"House rose", "",SUMIF(ch_table[Day], ch_table[[#This Row],[Day]], ch_table[Duration]))</f>
        <v/>
      </c>
      <c r="I1846" s="40">
        <f>SUM(INDEX(ch_table[Duration],1):ch_table[[#This Row],[Duration]])</f>
        <v>49.597916666666634</v>
      </c>
      <c r="J1846" s="3" cm="1">
        <f t="array" ref="J184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6" s="3" t="str" cm="1">
        <f t="array" ref="K184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6" s="3" t="str">
        <f>IF(ch_table[[#This Row],[Subject 1]]&lt;&gt;"House rose", "",SUMIF(ch_table[Day], ch_table[[#This Row],[Day]], ch_table[AAT]))</f>
        <v/>
      </c>
      <c r="M1846" s="38">
        <f>SUM(INDEX(ch_table[AAT],1):ch_table[[#This Row],[AAT]])</f>
        <v>4.4013888888888859</v>
      </c>
    </row>
    <row r="1847" spans="1:13" x14ac:dyDescent="0.25">
      <c r="A1847" s="2">
        <v>148</v>
      </c>
      <c r="B1847" s="44">
        <v>44672</v>
      </c>
      <c r="C1847" s="3">
        <v>0.42777777777777781</v>
      </c>
      <c r="D1847" s="7" t="s">
        <v>53</v>
      </c>
      <c r="E1847" s="8" t="s">
        <v>309</v>
      </c>
      <c r="G1847" s="3" cm="1">
        <f t="array" ref="G1847">IF(MIN(ROW(ch_table[[Day]:[AAT session total (cum.)]]))+ROWS(ch_table[[Day]:[AAT session total (cum.)]])-1=ROW(),"",IF(ch_table[[#This Row],[Subject 1]]="House rose","", IF(INDEX(ch_table[[#All],[Time]],ROW()+1)="","",(IF(INDEX(ch_table[[#All],[Time]],ROW()+1)&lt;ch_table[[#This Row],[Time]],INDEX(ch_table[[#All],[Time]],ROW()+1)+1,INDEX(ch_table[[#All],[Time]],ROW()+1))-ch_table[[#This Row],[Time]]))))</f>
        <v>1.0416666666666685E-2</v>
      </c>
      <c r="H1847" s="3" t="str">
        <f>IF(ch_table[[#This Row],[Subject 1]]&lt;&gt;"House rose", "",SUMIF(ch_table[Day], ch_table[[#This Row],[Day]], ch_table[Duration]))</f>
        <v/>
      </c>
      <c r="I1847" s="40">
        <f>SUM(INDEX(ch_table[Duration],1):ch_table[[#This Row],[Duration]])</f>
        <v>49.608333333333299</v>
      </c>
      <c r="J1847" s="3" cm="1">
        <f t="array" ref="J184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7" s="3" t="str" cm="1">
        <f t="array" ref="K184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7" s="3" t="str">
        <f>IF(ch_table[[#This Row],[Subject 1]]&lt;&gt;"House rose", "",SUMIF(ch_table[Day], ch_table[[#This Row],[Day]], ch_table[AAT]))</f>
        <v/>
      </c>
      <c r="M1847" s="38">
        <f>SUM(INDEX(ch_table[AAT],1):ch_table[[#This Row],[AAT]])</f>
        <v>4.4013888888888859</v>
      </c>
    </row>
    <row r="1848" spans="1:13" x14ac:dyDescent="0.25">
      <c r="A1848" s="2">
        <v>148</v>
      </c>
      <c r="B1848" s="44">
        <v>44672</v>
      </c>
      <c r="C1848" s="3">
        <v>0.4381944444444445</v>
      </c>
      <c r="D1848" s="7" t="s">
        <v>35</v>
      </c>
      <c r="E1848" s="8" t="s">
        <v>380</v>
      </c>
      <c r="G1848" s="3" cm="1">
        <f t="array" ref="G1848">IF(MIN(ROW(ch_table[[Day]:[AAT session total (cum.)]]))+ROWS(ch_table[[Day]:[AAT session total (cum.)]])-1=ROW(),"",IF(ch_table[[#This Row],[Subject 1]]="House rose","", IF(INDEX(ch_table[[#All],[Time]],ROW()+1)="","",(IF(INDEX(ch_table[[#All],[Time]],ROW()+1)&lt;ch_table[[#This Row],[Time]],INDEX(ch_table[[#All],[Time]],ROW()+1)+1,INDEX(ch_table[[#All],[Time]],ROW()+1))-ch_table[[#This Row],[Time]]))))</f>
        <v>4.6527777777777724E-2</v>
      </c>
      <c r="H1848" s="3" t="str">
        <f>IF(ch_table[[#This Row],[Subject 1]]&lt;&gt;"House rose", "",SUMIF(ch_table[Day], ch_table[[#This Row],[Day]], ch_table[Duration]))</f>
        <v/>
      </c>
      <c r="I1848" s="40">
        <f>SUM(INDEX(ch_table[Duration],1):ch_table[[#This Row],[Duration]])</f>
        <v>49.654861111111074</v>
      </c>
      <c r="J1848" s="3" cm="1">
        <f t="array" ref="J184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8" s="3" t="str" cm="1">
        <f t="array" ref="K184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8" s="3" t="str">
        <f>IF(ch_table[[#This Row],[Subject 1]]&lt;&gt;"House rose", "",SUMIF(ch_table[Day], ch_table[[#This Row],[Day]], ch_table[AAT]))</f>
        <v/>
      </c>
      <c r="M1848" s="38">
        <f>SUM(INDEX(ch_table[AAT],1):ch_table[[#This Row],[AAT]])</f>
        <v>4.4013888888888859</v>
      </c>
    </row>
    <row r="1849" spans="1:13" ht="30" x14ac:dyDescent="0.25">
      <c r="A1849" s="2">
        <v>148</v>
      </c>
      <c r="B1849" s="44">
        <v>44672</v>
      </c>
      <c r="C1849" s="3">
        <v>0.48472222222222222</v>
      </c>
      <c r="D1849" s="7" t="s">
        <v>1083</v>
      </c>
      <c r="E1849" s="8" t="s">
        <v>1084</v>
      </c>
      <c r="G1849" s="3" cm="1">
        <f t="array" ref="G1849">IF(MIN(ROW(ch_table[[Day]:[AAT session total (cum.)]]))+ROWS(ch_table[[Day]:[AAT session total (cum.)]])-1=ROW(),"",IF(ch_table[[#This Row],[Subject 1]]="House rose","", IF(INDEX(ch_table[[#All],[Time]],ROW()+1)="","",(IF(INDEX(ch_table[[#All],[Time]],ROW()+1)&lt;ch_table[[#This Row],[Time]],INDEX(ch_table[[#All],[Time]],ROW()+1)+1,INDEX(ch_table[[#All],[Time]],ROW()+1))-ch_table[[#This Row],[Time]]))))</f>
        <v>0.20624999999999999</v>
      </c>
      <c r="H1849" s="3" t="str">
        <f>IF(ch_table[[#This Row],[Subject 1]]&lt;&gt;"House rose", "",SUMIF(ch_table[Day], ch_table[[#This Row],[Day]], ch_table[Duration]))</f>
        <v/>
      </c>
      <c r="I1849" s="40">
        <f>SUM(INDEX(ch_table[Duration],1):ch_table[[#This Row],[Duration]])</f>
        <v>49.861111111111072</v>
      </c>
      <c r="J1849" s="3" cm="1">
        <f t="array" ref="J184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49" s="3" t="str" cm="1">
        <f t="array" ref="K184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49" s="3" t="str">
        <f>IF(ch_table[[#This Row],[Subject 1]]&lt;&gt;"House rose", "",SUMIF(ch_table[Day], ch_table[[#This Row],[Day]], ch_table[AAT]))</f>
        <v/>
      </c>
      <c r="M1849" s="38">
        <f>SUM(INDEX(ch_table[AAT],1):ch_table[[#This Row],[AAT]])</f>
        <v>4.4013888888888859</v>
      </c>
    </row>
    <row r="1850" spans="1:13" x14ac:dyDescent="0.25">
      <c r="A1850" s="2">
        <v>148</v>
      </c>
      <c r="B1850" s="44">
        <v>44672</v>
      </c>
      <c r="C1850" s="3">
        <v>0.69097222222222221</v>
      </c>
      <c r="D1850" s="7" t="s">
        <v>21</v>
      </c>
      <c r="E1850" s="8" t="s">
        <v>1085</v>
      </c>
      <c r="G1850" s="3" cm="1">
        <f t="array" ref="G1850">IF(MIN(ROW(ch_table[[Day]:[AAT session total (cum.)]]))+ROWS(ch_table[[Day]:[AAT session total (cum.)]])-1=ROW(),"",IF(ch_table[[#This Row],[Subject 1]]="House rose","", IF(INDEX(ch_table[[#All],[Time]],ROW()+1)="","",(IF(INDEX(ch_table[[#All],[Time]],ROW()+1)&lt;ch_table[[#This Row],[Time]],INDEX(ch_table[[#All],[Time]],ROW()+1)+1,INDEX(ch_table[[#All],[Time]],ROW()+1))-ch_table[[#This Row],[Time]]))))</f>
        <v>2.5000000000000022E-2</v>
      </c>
      <c r="H1850" s="3" t="str">
        <f>IF(ch_table[[#This Row],[Subject 1]]&lt;&gt;"House rose", "",SUMIF(ch_table[Day], ch_table[[#This Row],[Day]], ch_table[Duration]))</f>
        <v/>
      </c>
      <c r="I1850" s="40">
        <f>SUM(INDEX(ch_table[Duration],1):ch_table[[#This Row],[Duration]])</f>
        <v>49.88611111111107</v>
      </c>
      <c r="J1850" s="3" cm="1">
        <f t="array" ref="J185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50" s="3" cm="1">
        <f t="array" ref="K185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7.6388888888888618E-3</v>
      </c>
      <c r="L1850" s="3" t="str">
        <f>IF(ch_table[[#This Row],[Subject 1]]&lt;&gt;"House rose", "",SUMIF(ch_table[Day], ch_table[[#This Row],[Day]], ch_table[AAT]))</f>
        <v/>
      </c>
      <c r="M1850" s="38">
        <f>SUM(INDEX(ch_table[AAT],1):ch_table[[#This Row],[AAT]])</f>
        <v>4.4090277777777747</v>
      </c>
    </row>
    <row r="1851" spans="1:13" x14ac:dyDescent="0.25">
      <c r="A1851" s="2">
        <v>148</v>
      </c>
      <c r="B1851" s="44">
        <v>44672</v>
      </c>
      <c r="C1851" s="3">
        <v>0.71597222222222223</v>
      </c>
      <c r="D1851" s="7" t="s">
        <v>23</v>
      </c>
      <c r="G1851" s="3" t="str" cm="1">
        <f t="array" ref="G1851">IF(MIN(ROW(ch_table[[Day]:[AAT session total (cum.)]]))+ROWS(ch_table[[Day]:[AAT session total (cum.)]])-1=ROW(),"",IF(ch_table[[#This Row],[Subject 1]]="House rose","", IF(INDEX(ch_table[[#All],[Time]],ROW()+1)="","",(IF(INDEX(ch_table[[#All],[Time]],ROW()+1)&lt;ch_table[[#This Row],[Time]],INDEX(ch_table[[#All],[Time]],ROW()+1)+1,INDEX(ch_table[[#All],[Time]],ROW()+1))-ch_table[[#This Row],[Time]]))))</f>
        <v/>
      </c>
      <c r="H1851" s="3">
        <f>IF(ch_table[[#This Row],[Subject 1]]&lt;&gt;"House rose", "",SUMIF(ch_table[Day], ch_table[[#This Row],[Day]], ch_table[Duration]))</f>
        <v>0.32013888888888892</v>
      </c>
      <c r="I1851" s="40">
        <f>SUM(INDEX(ch_table[Duration],1):ch_table[[#This Row],[Duration]])</f>
        <v>49.88611111111107</v>
      </c>
      <c r="J1851" s="3" cm="1">
        <f t="array" ref="J185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51" s="3" t="str" cm="1">
        <f t="array" ref="K185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1" s="3">
        <f>IF(ch_table[[#This Row],[Subject 1]]&lt;&gt;"House rose", "",SUMIF(ch_table[Day], ch_table[[#This Row],[Day]], ch_table[AAT]))</f>
        <v>7.6388888888888618E-3</v>
      </c>
      <c r="M1851" s="38">
        <f>SUM(INDEX(ch_table[AAT],1):ch_table[[#This Row],[AAT]])</f>
        <v>4.4090277777777747</v>
      </c>
    </row>
    <row r="1852" spans="1:13" x14ac:dyDescent="0.25">
      <c r="A1852" s="2">
        <v>149</v>
      </c>
      <c r="B1852" s="44">
        <v>44676</v>
      </c>
      <c r="C1852" s="3">
        <v>0.60416666666666663</v>
      </c>
      <c r="D1852" s="7" t="s">
        <v>24</v>
      </c>
      <c r="G1852" s="3" cm="1">
        <f t="array" ref="G1852">IF(MIN(ROW(ch_table[[Day]:[AAT session total (cum.)]]))+ROWS(ch_table[[Day]:[AAT session total (cum.)]])-1=ROW(),"",IF(ch_table[[#This Row],[Subject 1]]="House rose","", IF(INDEX(ch_table[[#All],[Time]],ROW()+1)="","",(IF(INDEX(ch_table[[#All],[Time]],ROW()+1)&lt;ch_table[[#This Row],[Time]],INDEX(ch_table[[#All],[Time]],ROW()+1)+1,INDEX(ch_table[[#All],[Time]],ROW()+1))-ch_table[[#This Row],[Time]]))))</f>
        <v>2.083333333333437E-3</v>
      </c>
      <c r="H1852" s="3" t="str">
        <f>IF(ch_table[[#This Row],[Subject 1]]&lt;&gt;"House rose", "",SUMIF(ch_table[Day], ch_table[[#This Row],[Day]], ch_table[Duration]))</f>
        <v/>
      </c>
      <c r="I1852" s="40">
        <f>SUM(INDEX(ch_table[Duration],1):ch_table[[#This Row],[Duration]])</f>
        <v>49.888194444444402</v>
      </c>
      <c r="J1852" s="3" cm="1">
        <f t="array" ref="J185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2" s="3" t="str" cm="1">
        <f t="array" ref="K185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2" s="3" t="str">
        <f>IF(ch_table[[#This Row],[Subject 1]]&lt;&gt;"House rose", "",SUMIF(ch_table[Day], ch_table[[#This Row],[Day]], ch_table[AAT]))</f>
        <v/>
      </c>
      <c r="M1852" s="38">
        <f>SUM(INDEX(ch_table[AAT],1):ch_table[[#This Row],[AAT]])</f>
        <v>4.4090277777777747</v>
      </c>
    </row>
    <row r="1853" spans="1:13" ht="30" x14ac:dyDescent="0.25">
      <c r="A1853" s="2">
        <v>149</v>
      </c>
      <c r="B1853" s="44">
        <v>44676</v>
      </c>
      <c r="C1853" s="3">
        <v>0.60625000000000007</v>
      </c>
      <c r="D1853" s="7" t="s">
        <v>17</v>
      </c>
      <c r="E1853" s="8" t="s">
        <v>1086</v>
      </c>
      <c r="F1853" s="8" t="s">
        <v>15</v>
      </c>
      <c r="G1853" s="3" cm="1">
        <f t="array" ref="G1853">IF(MIN(ROW(ch_table[[Day]:[AAT session total (cum.)]]))+ROWS(ch_table[[Day]:[AAT session total (cum.)]])-1=ROW(),"",IF(ch_table[[#This Row],[Subject 1]]="House rose","", IF(INDEX(ch_table[[#All],[Time]],ROW()+1)="","",(IF(INDEX(ch_table[[#All],[Time]],ROW()+1)&lt;ch_table[[#This Row],[Time]],INDEX(ch_table[[#All],[Time]],ROW()+1)+1,INDEX(ch_table[[#All],[Time]],ROW()+1))-ch_table[[#This Row],[Time]]))))</f>
        <v>1.388888888888884E-3</v>
      </c>
      <c r="H1853" s="3" t="str">
        <f>IF(ch_table[[#This Row],[Subject 1]]&lt;&gt;"House rose", "",SUMIF(ch_table[Day], ch_table[[#This Row],[Day]], ch_table[Duration]))</f>
        <v/>
      </c>
      <c r="I1853" s="40">
        <f>SUM(INDEX(ch_table[Duration],1):ch_table[[#This Row],[Duration]])</f>
        <v>49.889583333333292</v>
      </c>
      <c r="J1853" s="3" cm="1">
        <f t="array" ref="J185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3" s="3" t="str" cm="1">
        <f t="array" ref="K185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3" s="3" t="str">
        <f>IF(ch_table[[#This Row],[Subject 1]]&lt;&gt;"House rose", "",SUMIF(ch_table[Day], ch_table[[#This Row],[Day]], ch_table[AAT]))</f>
        <v/>
      </c>
      <c r="M1853" s="38">
        <f>SUM(INDEX(ch_table[AAT],1):ch_table[[#This Row],[AAT]])</f>
        <v>4.4090277777777747</v>
      </c>
    </row>
    <row r="1854" spans="1:13" x14ac:dyDescent="0.25">
      <c r="A1854" s="2">
        <v>149</v>
      </c>
      <c r="B1854" s="44">
        <v>44676</v>
      </c>
      <c r="C1854" s="3">
        <v>0.60763888888888895</v>
      </c>
      <c r="D1854" s="7" t="s">
        <v>44</v>
      </c>
      <c r="E1854" s="8" t="s">
        <v>107</v>
      </c>
      <c r="G1854" s="3" cm="1">
        <f t="array" ref="G1854">IF(MIN(ROW(ch_table[[Day]:[AAT session total (cum.)]]))+ROWS(ch_table[[Day]:[AAT session total (cum.)]])-1=ROW(),"",IF(ch_table[[#This Row],[Subject 1]]="House rose","", IF(INDEX(ch_table[[#All],[Time]],ROW()+1)="","",(IF(INDEX(ch_table[[#All],[Time]],ROW()+1)&lt;ch_table[[#This Row],[Time]],INDEX(ch_table[[#All],[Time]],ROW()+1)+1,INDEX(ch_table[[#All],[Time]],ROW()+1))-ch_table[[#This Row],[Time]]))))</f>
        <v>2.9861111111111116E-2</v>
      </c>
      <c r="H1854" s="3" t="str">
        <f>IF(ch_table[[#This Row],[Subject 1]]&lt;&gt;"House rose", "",SUMIF(ch_table[Day], ch_table[[#This Row],[Day]], ch_table[Duration]))</f>
        <v/>
      </c>
      <c r="I1854" s="40">
        <f>SUM(INDEX(ch_table[Duration],1):ch_table[[#This Row],[Duration]])</f>
        <v>49.919444444444402</v>
      </c>
      <c r="J1854" s="3" cm="1">
        <f t="array" ref="J185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4" s="3" t="str" cm="1">
        <f t="array" ref="K185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4" s="3" t="str">
        <f>IF(ch_table[[#This Row],[Subject 1]]&lt;&gt;"House rose", "",SUMIF(ch_table[Day], ch_table[[#This Row],[Day]], ch_table[AAT]))</f>
        <v/>
      </c>
      <c r="M1854" s="38">
        <f>SUM(INDEX(ch_table[AAT],1):ch_table[[#This Row],[AAT]])</f>
        <v>4.4090277777777747</v>
      </c>
    </row>
    <row r="1855" spans="1:13" x14ac:dyDescent="0.25">
      <c r="A1855" s="2">
        <v>149</v>
      </c>
      <c r="B1855" s="44">
        <v>44676</v>
      </c>
      <c r="C1855" s="3">
        <v>0.63750000000000007</v>
      </c>
      <c r="D1855" s="7" t="s">
        <v>53</v>
      </c>
      <c r="E1855" s="8" t="s">
        <v>107</v>
      </c>
      <c r="G1855" s="3" cm="1">
        <f t="array" ref="G1855">IF(MIN(ROW(ch_table[[Day]:[AAT session total (cum.)]]))+ROWS(ch_table[[Day]:[AAT session total (cum.)]])-1=ROW(),"",IF(ch_table[[#This Row],[Subject 1]]="House rose","", IF(INDEX(ch_table[[#All],[Time]],ROW()+1)="","",(IF(INDEX(ch_table[[#All],[Time]],ROW()+1)&lt;ch_table[[#This Row],[Time]],INDEX(ch_table[[#All],[Time]],ROW()+1)+1,INDEX(ch_table[[#All],[Time]],ROW()+1))-ch_table[[#This Row],[Time]]))))</f>
        <v>1.1805555555555514E-2</v>
      </c>
      <c r="H1855" s="3" t="str">
        <f>IF(ch_table[[#This Row],[Subject 1]]&lt;&gt;"House rose", "",SUMIF(ch_table[Day], ch_table[[#This Row],[Day]], ch_table[Duration]))</f>
        <v/>
      </c>
      <c r="I1855" s="40">
        <f>SUM(INDEX(ch_table[Duration],1):ch_table[[#This Row],[Duration]])</f>
        <v>49.931249999999956</v>
      </c>
      <c r="J1855" s="3" cm="1">
        <f t="array" ref="J185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5" s="3" t="str" cm="1">
        <f t="array" ref="K185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5" s="3" t="str">
        <f>IF(ch_table[[#This Row],[Subject 1]]&lt;&gt;"House rose", "",SUMIF(ch_table[Day], ch_table[[#This Row],[Day]], ch_table[AAT]))</f>
        <v/>
      </c>
      <c r="M1855" s="38">
        <f>SUM(INDEX(ch_table[AAT],1):ch_table[[#This Row],[AAT]])</f>
        <v>4.4090277777777747</v>
      </c>
    </row>
    <row r="1856" spans="1:13" ht="30" x14ac:dyDescent="0.25">
      <c r="A1856" s="2">
        <v>149</v>
      </c>
      <c r="B1856" s="44">
        <v>44676</v>
      </c>
      <c r="C1856" s="3">
        <v>0.64930555555555558</v>
      </c>
      <c r="D1856" s="7" t="s">
        <v>29</v>
      </c>
      <c r="E1856" s="8" t="s">
        <v>1087</v>
      </c>
      <c r="G1856" s="3" cm="1">
        <f t="array" ref="G1856">IF(MIN(ROW(ch_table[[Day]:[AAT session total (cum.)]]))+ROWS(ch_table[[Day]:[AAT session total (cum.)]])-1=ROW(),"",IF(ch_table[[#This Row],[Subject 1]]="House rose","", IF(INDEX(ch_table[[#All],[Time]],ROW()+1)="","",(IF(INDEX(ch_table[[#All],[Time]],ROW()+1)&lt;ch_table[[#This Row],[Time]],INDEX(ch_table[[#All],[Time]],ROW()+1)+1,INDEX(ch_table[[#All],[Time]],ROW()+1))-ch_table[[#This Row],[Time]]))))</f>
        <v>4.3749999999999956E-2</v>
      </c>
      <c r="H1856" s="3" t="str">
        <f>IF(ch_table[[#This Row],[Subject 1]]&lt;&gt;"House rose", "",SUMIF(ch_table[Day], ch_table[[#This Row],[Day]], ch_table[Duration]))</f>
        <v/>
      </c>
      <c r="I1856" s="40">
        <f>SUM(INDEX(ch_table[Duration],1):ch_table[[#This Row],[Duration]])</f>
        <v>49.974999999999959</v>
      </c>
      <c r="J1856" s="3" cm="1">
        <f t="array" ref="J185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6" s="3" t="str" cm="1">
        <f t="array" ref="K185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6" s="3" t="str">
        <f>IF(ch_table[[#This Row],[Subject 1]]&lt;&gt;"House rose", "",SUMIF(ch_table[Day], ch_table[[#This Row],[Day]], ch_table[AAT]))</f>
        <v/>
      </c>
      <c r="M1856" s="38">
        <f>SUM(INDEX(ch_table[AAT],1):ch_table[[#This Row],[AAT]])</f>
        <v>4.4090277777777747</v>
      </c>
    </row>
    <row r="1857" spans="1:13" ht="45" x14ac:dyDescent="0.25">
      <c r="A1857" s="2">
        <v>149</v>
      </c>
      <c r="B1857" s="44">
        <v>44676</v>
      </c>
      <c r="C1857" s="3">
        <v>0.69305555555555554</v>
      </c>
      <c r="D1857" s="7" t="s">
        <v>29</v>
      </c>
      <c r="E1857" s="8" t="s">
        <v>1088</v>
      </c>
      <c r="G1857" s="3" cm="1">
        <f t="array" ref="G1857">IF(MIN(ROW(ch_table[[Day]:[AAT session total (cum.)]]))+ROWS(ch_table[[Day]:[AAT session total (cum.)]])-1=ROW(),"",IF(ch_table[[#This Row],[Subject 1]]="House rose","", IF(INDEX(ch_table[[#All],[Time]],ROW()+1)="","",(IF(INDEX(ch_table[[#All],[Time]],ROW()+1)&lt;ch_table[[#This Row],[Time]],INDEX(ch_table[[#All],[Time]],ROW()+1)+1,INDEX(ch_table[[#All],[Time]],ROW()+1))-ch_table[[#This Row],[Time]]))))</f>
        <v>4.6527777777777835E-2</v>
      </c>
      <c r="H1857" s="3" t="str">
        <f>IF(ch_table[[#This Row],[Subject 1]]&lt;&gt;"House rose", "",SUMIF(ch_table[Day], ch_table[[#This Row],[Day]], ch_table[Duration]))</f>
        <v/>
      </c>
      <c r="I1857" s="40">
        <f>SUM(INDEX(ch_table[Duration],1):ch_table[[#This Row],[Duration]])</f>
        <v>50.021527777777735</v>
      </c>
      <c r="J1857" s="3" cm="1">
        <f t="array" ref="J185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7" s="3" t="str" cm="1">
        <f t="array" ref="K185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7" s="3" t="str">
        <f>IF(ch_table[[#This Row],[Subject 1]]&lt;&gt;"House rose", "",SUMIF(ch_table[Day], ch_table[[#This Row],[Day]], ch_table[AAT]))</f>
        <v/>
      </c>
      <c r="M1857" s="38">
        <f>SUM(INDEX(ch_table[AAT],1):ch_table[[#This Row],[AAT]])</f>
        <v>4.4090277777777747</v>
      </c>
    </row>
    <row r="1858" spans="1:13" x14ac:dyDescent="0.25">
      <c r="A1858" s="2">
        <v>149</v>
      </c>
      <c r="B1858" s="44">
        <v>44676</v>
      </c>
      <c r="C1858" s="3">
        <v>0.73958333333333337</v>
      </c>
      <c r="D1858" s="7" t="s">
        <v>476</v>
      </c>
      <c r="E1858" s="8" t="s">
        <v>932</v>
      </c>
      <c r="F1858" s="8" t="s">
        <v>60</v>
      </c>
      <c r="G1858" s="3" cm="1">
        <f t="array" ref="G1858">IF(MIN(ROW(ch_table[[Day]:[AAT session total (cum.)]]))+ROWS(ch_table[[Day]:[AAT session total (cum.)]])-1=ROW(),"",IF(ch_table[[#This Row],[Subject 1]]="House rose","", IF(INDEX(ch_table[[#All],[Time]],ROW()+1)="","",(IF(INDEX(ch_table[[#All],[Time]],ROW()+1)&lt;ch_table[[#This Row],[Time]],INDEX(ch_table[[#All],[Time]],ROW()+1)+1,INDEX(ch_table[[#All],[Time]],ROW()+1))-ch_table[[#This Row],[Time]]))))</f>
        <v>4.9305555555555491E-2</v>
      </c>
      <c r="H1858" s="3" t="str">
        <f>IF(ch_table[[#This Row],[Subject 1]]&lt;&gt;"House rose", "",SUMIF(ch_table[Day], ch_table[[#This Row],[Day]], ch_table[Duration]))</f>
        <v/>
      </c>
      <c r="I1858" s="40">
        <f>SUM(INDEX(ch_table[Duration],1):ch_table[[#This Row],[Duration]])</f>
        <v>50.07083333333329</v>
      </c>
      <c r="J1858" s="3" cm="1">
        <f t="array" ref="J185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8" s="3" t="str" cm="1">
        <f t="array" ref="K185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8" s="3" t="str">
        <f>IF(ch_table[[#This Row],[Subject 1]]&lt;&gt;"House rose", "",SUMIF(ch_table[Day], ch_table[[#This Row],[Day]], ch_table[AAT]))</f>
        <v/>
      </c>
      <c r="M1858" s="38">
        <f>SUM(INDEX(ch_table[AAT],1):ch_table[[#This Row],[AAT]])</f>
        <v>4.4090277777777747</v>
      </c>
    </row>
    <row r="1859" spans="1:13" x14ac:dyDescent="0.25">
      <c r="A1859" s="2">
        <v>149</v>
      </c>
      <c r="B1859" s="44">
        <v>44676</v>
      </c>
      <c r="C1859" s="3">
        <v>0.78888888888888886</v>
      </c>
      <c r="D1859" s="7" t="s">
        <v>476</v>
      </c>
      <c r="E1859" s="8" t="s">
        <v>614</v>
      </c>
      <c r="F1859" s="8" t="s">
        <v>60</v>
      </c>
      <c r="G1859" s="3" cm="1">
        <f t="array" ref="G1859">IF(MIN(ROW(ch_table[[Day]:[AAT session total (cum.)]]))+ROWS(ch_table[[Day]:[AAT session total (cum.)]])-1=ROW(),"",IF(ch_table[[#This Row],[Subject 1]]="House rose","", IF(INDEX(ch_table[[#All],[Time]],ROW()+1)="","",(IF(INDEX(ch_table[[#All],[Time]],ROW()+1)&lt;ch_table[[#This Row],[Time]],INDEX(ch_table[[#All],[Time]],ROW()+1)+1,INDEX(ch_table[[#All],[Time]],ROW()+1))-ch_table[[#This Row],[Time]]))))</f>
        <v>5.8333333333333348E-2</v>
      </c>
      <c r="H1859" s="3" t="str">
        <f>IF(ch_table[[#This Row],[Subject 1]]&lt;&gt;"House rose", "",SUMIF(ch_table[Day], ch_table[[#This Row],[Day]], ch_table[Duration]))</f>
        <v/>
      </c>
      <c r="I1859" s="40">
        <f>SUM(INDEX(ch_table[Duration],1):ch_table[[#This Row],[Duration]])</f>
        <v>50.12916666666662</v>
      </c>
      <c r="J1859" s="3" cm="1">
        <f t="array" ref="J185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59" s="3" t="str" cm="1">
        <f t="array" ref="K185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59" s="3" t="str">
        <f>IF(ch_table[[#This Row],[Subject 1]]&lt;&gt;"House rose", "",SUMIF(ch_table[Day], ch_table[[#This Row],[Day]], ch_table[AAT]))</f>
        <v/>
      </c>
      <c r="M1859" s="38">
        <f>SUM(INDEX(ch_table[AAT],1):ch_table[[#This Row],[AAT]])</f>
        <v>4.4090277777777747</v>
      </c>
    </row>
    <row r="1860" spans="1:13" x14ac:dyDescent="0.25">
      <c r="A1860" s="2">
        <v>149</v>
      </c>
      <c r="B1860" s="44">
        <v>44676</v>
      </c>
      <c r="C1860" s="3">
        <v>0.84722222222222221</v>
      </c>
      <c r="D1860" s="7" t="s">
        <v>1089</v>
      </c>
      <c r="E1860" s="8" t="s">
        <v>1090</v>
      </c>
      <c r="G1860" s="3" cm="1">
        <f t="array" ref="G1860">IF(MIN(ROW(ch_table[[Day]:[AAT session total (cum.)]]))+ROWS(ch_table[[Day]:[AAT session total (cum.)]])-1=ROW(),"",IF(ch_table[[#This Row],[Subject 1]]="House rose","", IF(INDEX(ch_table[[#All],[Time]],ROW()+1)="","",(IF(INDEX(ch_table[[#All],[Time]],ROW()+1)&lt;ch_table[[#This Row],[Time]],INDEX(ch_table[[#All],[Time]],ROW()+1)+1,INDEX(ch_table[[#All],[Time]],ROW()+1))-ch_table[[#This Row],[Time]]))))</f>
        <v>1.5277777777777724E-2</v>
      </c>
      <c r="H1860" s="3" t="str">
        <f>IF(ch_table[[#This Row],[Subject 1]]&lt;&gt;"House rose", "",SUMIF(ch_table[Day], ch_table[[#This Row],[Day]], ch_table[Duration]))</f>
        <v/>
      </c>
      <c r="I1860" s="40">
        <f>SUM(INDEX(ch_table[Duration],1):ch_table[[#This Row],[Duration]])</f>
        <v>50.144444444444396</v>
      </c>
      <c r="J1860" s="3" cm="1">
        <f t="array" ref="J186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60" s="3" t="str" cm="1">
        <f t="array" ref="K186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0" s="3" t="str">
        <f>IF(ch_table[[#This Row],[Subject 1]]&lt;&gt;"House rose", "",SUMIF(ch_table[Day], ch_table[[#This Row],[Day]], ch_table[AAT]))</f>
        <v/>
      </c>
      <c r="M1860" s="38">
        <f>SUM(INDEX(ch_table[AAT],1):ch_table[[#This Row],[AAT]])</f>
        <v>4.4090277777777747</v>
      </c>
    </row>
    <row r="1861" spans="1:13" x14ac:dyDescent="0.25">
      <c r="A1861" s="2">
        <v>149</v>
      </c>
      <c r="B1861" s="44">
        <v>44676</v>
      </c>
      <c r="C1861" s="3">
        <v>0.86249999999999993</v>
      </c>
      <c r="D1861" s="7" t="s">
        <v>21</v>
      </c>
      <c r="E1861" s="8" t="s">
        <v>1091</v>
      </c>
      <c r="G1861" s="3" cm="1">
        <f t="array" ref="G1861">IF(MIN(ROW(ch_table[[Day]:[AAT session total (cum.)]]))+ROWS(ch_table[[Day]:[AAT session total (cum.)]])-1=ROW(),"",IF(ch_table[[#This Row],[Subject 1]]="House rose","", IF(INDEX(ch_table[[#All],[Time]],ROW()+1)="","",(IF(INDEX(ch_table[[#All],[Time]],ROW()+1)&lt;ch_table[[#This Row],[Time]],INDEX(ch_table[[#All],[Time]],ROW()+1)+1,INDEX(ch_table[[#All],[Time]],ROW()+1))-ch_table[[#This Row],[Time]]))))</f>
        <v>1.8055555555555602E-2</v>
      </c>
      <c r="H1861" s="3" t="str">
        <f>IF(ch_table[[#This Row],[Subject 1]]&lt;&gt;"House rose", "",SUMIF(ch_table[Day], ch_table[[#This Row],[Day]], ch_table[Duration]))</f>
        <v/>
      </c>
      <c r="I1861" s="40">
        <f>SUM(INDEX(ch_table[Duration],1):ch_table[[#This Row],[Duration]])</f>
        <v>50.162499999999952</v>
      </c>
      <c r="J1861" s="3" cm="1">
        <f t="array" ref="J186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61" s="3" t="str" cm="1">
        <f t="array" ref="K186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1" s="3" t="str">
        <f>IF(ch_table[[#This Row],[Subject 1]]&lt;&gt;"House rose", "",SUMIF(ch_table[Day], ch_table[[#This Row],[Day]], ch_table[AAT]))</f>
        <v/>
      </c>
      <c r="M1861" s="38">
        <f>SUM(INDEX(ch_table[AAT],1):ch_table[[#This Row],[AAT]])</f>
        <v>4.4090277777777747</v>
      </c>
    </row>
    <row r="1862" spans="1:13" x14ac:dyDescent="0.25">
      <c r="A1862" s="2">
        <v>149</v>
      </c>
      <c r="B1862" s="44">
        <v>44676</v>
      </c>
      <c r="C1862" s="3">
        <v>0.88055555555555554</v>
      </c>
      <c r="D1862" s="7" t="s">
        <v>23</v>
      </c>
      <c r="G1862" s="3" t="str" cm="1">
        <f t="array" ref="G1862">IF(MIN(ROW(ch_table[[Day]:[AAT session total (cum.)]]))+ROWS(ch_table[[Day]:[AAT session total (cum.)]])-1=ROW(),"",IF(ch_table[[#This Row],[Subject 1]]="House rose","", IF(INDEX(ch_table[[#All],[Time]],ROW()+1)="","",(IF(INDEX(ch_table[[#All],[Time]],ROW()+1)&lt;ch_table[[#This Row],[Time]],INDEX(ch_table[[#All],[Time]],ROW()+1)+1,INDEX(ch_table[[#All],[Time]],ROW()+1))-ch_table[[#This Row],[Time]]))))</f>
        <v/>
      </c>
      <c r="H1862" s="3">
        <f>IF(ch_table[[#This Row],[Subject 1]]&lt;&gt;"House rose", "",SUMIF(ch_table[Day], ch_table[[#This Row],[Day]], ch_table[Duration]))</f>
        <v>0.27638888888888891</v>
      </c>
      <c r="I1862" s="40">
        <f>SUM(INDEX(ch_table[Duration],1):ch_table[[#This Row],[Duration]])</f>
        <v>50.162499999999952</v>
      </c>
      <c r="J1862" s="3" cm="1">
        <f t="array" ref="J186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0.91666666666666663</v>
      </c>
      <c r="K1862" s="3" t="str" cm="1">
        <f t="array" ref="K186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2" s="3">
        <f>IF(ch_table[[#This Row],[Subject 1]]&lt;&gt;"House rose", "",SUMIF(ch_table[Day], ch_table[[#This Row],[Day]], ch_table[AAT]))</f>
        <v>0</v>
      </c>
      <c r="M1862" s="38">
        <f>SUM(INDEX(ch_table[AAT],1):ch_table[[#This Row],[AAT]])</f>
        <v>4.4090277777777747</v>
      </c>
    </row>
    <row r="1863" spans="1:13" x14ac:dyDescent="0.25">
      <c r="A1863" s="2">
        <v>150</v>
      </c>
      <c r="B1863" s="44">
        <v>44677</v>
      </c>
      <c r="C1863" s="3">
        <v>0.47916666666666669</v>
      </c>
      <c r="D1863" s="7" t="s">
        <v>24</v>
      </c>
      <c r="G1863" s="3" cm="1">
        <f t="array" ref="G1863">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63" s="3" t="str">
        <f>IF(ch_table[[#This Row],[Subject 1]]&lt;&gt;"House rose", "",SUMIF(ch_table[Day], ch_table[[#This Row],[Day]], ch_table[Duration]))</f>
        <v/>
      </c>
      <c r="I1863" s="40">
        <f>SUM(INDEX(ch_table[Duration],1):ch_table[[#This Row],[Duration]])</f>
        <v>50.165277777777732</v>
      </c>
      <c r="J1863" s="3" cm="1">
        <f t="array" ref="J186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3" s="3" t="str" cm="1">
        <f t="array" ref="K186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3" s="3" t="str">
        <f>IF(ch_table[[#This Row],[Subject 1]]&lt;&gt;"House rose", "",SUMIF(ch_table[Day], ch_table[[#This Row],[Day]], ch_table[AAT]))</f>
        <v/>
      </c>
      <c r="M1863" s="38">
        <f>SUM(INDEX(ch_table[AAT],1):ch_table[[#This Row],[AAT]])</f>
        <v>4.4090277777777747</v>
      </c>
    </row>
    <row r="1864" spans="1:13" x14ac:dyDescent="0.25">
      <c r="A1864" s="2">
        <v>150</v>
      </c>
      <c r="B1864" s="44">
        <v>44677</v>
      </c>
      <c r="C1864" s="3">
        <v>0.48194444444444445</v>
      </c>
      <c r="D1864" s="7" t="s">
        <v>44</v>
      </c>
      <c r="E1864" s="8" t="s">
        <v>325</v>
      </c>
      <c r="G1864" s="3" cm="1">
        <f t="array" ref="G1864">IF(MIN(ROW(ch_table[[Day]:[AAT session total (cum.)]]))+ROWS(ch_table[[Day]:[AAT session total (cum.)]])-1=ROW(),"",IF(ch_table[[#This Row],[Subject 1]]="House rose","", IF(INDEX(ch_table[[#All],[Time]],ROW()+1)="","",(IF(INDEX(ch_table[[#All],[Time]],ROW()+1)&lt;ch_table[[#This Row],[Time]],INDEX(ch_table[[#All],[Time]],ROW()+1)+1,INDEX(ch_table[[#All],[Time]],ROW()+1))-ch_table[[#This Row],[Time]]))))</f>
        <v>2.916666666666673E-2</v>
      </c>
      <c r="H1864" s="3" t="str">
        <f>IF(ch_table[[#This Row],[Subject 1]]&lt;&gt;"House rose", "",SUMIF(ch_table[Day], ch_table[[#This Row],[Day]], ch_table[Duration]))</f>
        <v/>
      </c>
      <c r="I1864" s="40">
        <f>SUM(INDEX(ch_table[Duration],1):ch_table[[#This Row],[Duration]])</f>
        <v>50.1944444444444</v>
      </c>
      <c r="J1864" s="3" cm="1">
        <f t="array" ref="J186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4" s="3" t="str" cm="1">
        <f t="array" ref="K186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4" s="3" t="str">
        <f>IF(ch_table[[#This Row],[Subject 1]]&lt;&gt;"House rose", "",SUMIF(ch_table[Day], ch_table[[#This Row],[Day]], ch_table[AAT]))</f>
        <v/>
      </c>
      <c r="M1864" s="38">
        <f>SUM(INDEX(ch_table[AAT],1):ch_table[[#This Row],[AAT]])</f>
        <v>4.4090277777777747</v>
      </c>
    </row>
    <row r="1865" spans="1:13" x14ac:dyDescent="0.25">
      <c r="A1865" s="2">
        <v>150</v>
      </c>
      <c r="B1865" s="44">
        <v>44677</v>
      </c>
      <c r="C1865" s="3">
        <v>0.51111111111111118</v>
      </c>
      <c r="D1865" s="7" t="s">
        <v>53</v>
      </c>
      <c r="E1865" s="8" t="s">
        <v>325</v>
      </c>
      <c r="G1865" s="3" cm="1">
        <f t="array" ref="G1865">IF(MIN(ROW(ch_table[[Day]:[AAT session total (cum.)]]))+ROWS(ch_table[[Day]:[AAT session total (cum.)]])-1=ROW(),"",IF(ch_table[[#This Row],[Subject 1]]="House rose","", IF(INDEX(ch_table[[#All],[Time]],ROW()+1)="","",(IF(INDEX(ch_table[[#All],[Time]],ROW()+1)&lt;ch_table[[#This Row],[Time]],INDEX(ch_table[[#All],[Time]],ROW()+1)+1,INDEX(ch_table[[#All],[Time]],ROW()+1))-ch_table[[#This Row],[Time]]))))</f>
        <v>1.2499999999999956E-2</v>
      </c>
      <c r="H1865" s="3" t="str">
        <f>IF(ch_table[[#This Row],[Subject 1]]&lt;&gt;"House rose", "",SUMIF(ch_table[Day], ch_table[[#This Row],[Day]], ch_table[Duration]))</f>
        <v/>
      </c>
      <c r="I1865" s="40">
        <f>SUM(INDEX(ch_table[Duration],1):ch_table[[#This Row],[Duration]])</f>
        <v>50.206944444444403</v>
      </c>
      <c r="J1865" s="3" cm="1">
        <f t="array" ref="J186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5" s="3" t="str" cm="1">
        <f t="array" ref="K186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5" s="3" t="str">
        <f>IF(ch_table[[#This Row],[Subject 1]]&lt;&gt;"House rose", "",SUMIF(ch_table[Day], ch_table[[#This Row],[Day]], ch_table[AAT]))</f>
        <v/>
      </c>
      <c r="M1865" s="38">
        <f>SUM(INDEX(ch_table[AAT],1):ch_table[[#This Row],[AAT]])</f>
        <v>4.4090277777777747</v>
      </c>
    </row>
    <row r="1866" spans="1:13" ht="45" x14ac:dyDescent="0.25">
      <c r="A1866" s="2">
        <v>150</v>
      </c>
      <c r="B1866" s="44">
        <v>44677</v>
      </c>
      <c r="C1866" s="3">
        <v>0.52361111111111114</v>
      </c>
      <c r="D1866" s="7" t="s">
        <v>27</v>
      </c>
      <c r="E1866" s="8" t="s">
        <v>1092</v>
      </c>
      <c r="G1866" s="3" cm="1">
        <f t="array" ref="G1866">IF(MIN(ROW(ch_table[[Day]:[AAT session total (cum.)]]))+ROWS(ch_table[[Day]:[AAT session total (cum.)]])-1=ROW(),"",IF(ch_table[[#This Row],[Subject 1]]="House rose","", IF(INDEX(ch_table[[#All],[Time]],ROW()+1)="","",(IF(INDEX(ch_table[[#All],[Time]],ROW()+1)&lt;ch_table[[#This Row],[Time]],INDEX(ch_table[[#All],[Time]],ROW()+1)+1,INDEX(ch_table[[#All],[Time]],ROW()+1))-ch_table[[#This Row],[Time]]))))</f>
        <v>3.5416666666666652E-2</v>
      </c>
      <c r="H1866" s="3" t="str">
        <f>IF(ch_table[[#This Row],[Subject 1]]&lt;&gt;"House rose", "",SUMIF(ch_table[Day], ch_table[[#This Row],[Day]], ch_table[Duration]))</f>
        <v/>
      </c>
      <c r="I1866" s="40">
        <f>SUM(INDEX(ch_table[Duration],1):ch_table[[#This Row],[Duration]])</f>
        <v>50.242361111111073</v>
      </c>
      <c r="J1866" s="3" cm="1">
        <f t="array" ref="J186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6" s="3" t="str" cm="1">
        <f t="array" ref="K186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6" s="3" t="str">
        <f>IF(ch_table[[#This Row],[Subject 1]]&lt;&gt;"House rose", "",SUMIF(ch_table[Day], ch_table[[#This Row],[Day]], ch_table[AAT]))</f>
        <v/>
      </c>
      <c r="M1866" s="38">
        <f>SUM(INDEX(ch_table[AAT],1):ch_table[[#This Row],[AAT]])</f>
        <v>4.4090277777777747</v>
      </c>
    </row>
    <row r="1867" spans="1:13" x14ac:dyDescent="0.25">
      <c r="A1867" s="2">
        <v>150</v>
      </c>
      <c r="B1867" s="44">
        <v>44677</v>
      </c>
      <c r="C1867" s="3">
        <v>0.55902777777777779</v>
      </c>
      <c r="D1867" s="7" t="s">
        <v>230</v>
      </c>
      <c r="E1867" s="8" t="s">
        <v>1093</v>
      </c>
      <c r="G1867" s="3" cm="1">
        <f t="array" ref="G1867">IF(MIN(ROW(ch_table[[Day]:[AAT session total (cum.)]]))+ROWS(ch_table[[Day]:[AAT session total (cum.)]])-1=ROW(),"",IF(ch_table[[#This Row],[Subject 1]]="House rose","", IF(INDEX(ch_table[[#All],[Time]],ROW()+1)="","",(IF(INDEX(ch_table[[#All],[Time]],ROW()+1)&lt;ch_table[[#This Row],[Time]],INDEX(ch_table[[#All],[Time]],ROW()+1)+1,INDEX(ch_table[[#All],[Time]],ROW()+1))-ch_table[[#This Row],[Time]]))))</f>
        <v>8.3333333333333037E-3</v>
      </c>
      <c r="H1867" s="3" t="str">
        <f>IF(ch_table[[#This Row],[Subject 1]]&lt;&gt;"House rose", "",SUMIF(ch_table[Day], ch_table[[#This Row],[Day]], ch_table[Duration]))</f>
        <v/>
      </c>
      <c r="I1867" s="40">
        <f>SUM(INDEX(ch_table[Duration],1):ch_table[[#This Row],[Duration]])</f>
        <v>50.250694444444406</v>
      </c>
      <c r="J1867" s="3" cm="1">
        <f t="array" ref="J186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7" s="3" t="str" cm="1">
        <f t="array" ref="K186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7" s="3" t="str">
        <f>IF(ch_table[[#This Row],[Subject 1]]&lt;&gt;"House rose", "",SUMIF(ch_table[Day], ch_table[[#This Row],[Day]], ch_table[AAT]))</f>
        <v/>
      </c>
      <c r="M1867" s="38">
        <f>SUM(INDEX(ch_table[AAT],1):ch_table[[#This Row],[AAT]])</f>
        <v>4.4090277777777747</v>
      </c>
    </row>
    <row r="1868" spans="1:13" x14ac:dyDescent="0.25">
      <c r="A1868" s="2">
        <v>150</v>
      </c>
      <c r="B1868" s="44">
        <v>44677</v>
      </c>
      <c r="C1868" s="3">
        <v>0.56736111111111109</v>
      </c>
      <c r="D1868" s="7" t="s">
        <v>476</v>
      </c>
      <c r="E1868" s="8" t="s">
        <v>815</v>
      </c>
      <c r="F1868" s="8" t="s">
        <v>60</v>
      </c>
      <c r="G1868" s="3" cm="1">
        <f t="array" ref="G1868">IF(MIN(ROW(ch_table[[Day]:[AAT session total (cum.)]]))+ROWS(ch_table[[Day]:[AAT session total (cum.)]])-1=ROW(),"",IF(ch_table[[#This Row],[Subject 1]]="House rose","", IF(INDEX(ch_table[[#All],[Time]],ROW()+1)="","",(IF(INDEX(ch_table[[#All],[Time]],ROW()+1)&lt;ch_table[[#This Row],[Time]],INDEX(ch_table[[#All],[Time]],ROW()+1)+1,INDEX(ch_table[[#All],[Time]],ROW()+1))-ch_table[[#This Row],[Time]]))))</f>
        <v>6.597222222222221E-2</v>
      </c>
      <c r="H1868" s="3" t="str">
        <f>IF(ch_table[[#This Row],[Subject 1]]&lt;&gt;"House rose", "",SUMIF(ch_table[Day], ch_table[[#This Row],[Day]], ch_table[Duration]))</f>
        <v/>
      </c>
      <c r="I1868" s="40">
        <f>SUM(INDEX(ch_table[Duration],1):ch_table[[#This Row],[Duration]])</f>
        <v>50.316666666666627</v>
      </c>
      <c r="J1868" s="3" cm="1">
        <f t="array" ref="J186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8" s="3" t="str" cm="1">
        <f t="array" ref="K186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8" s="3" t="str">
        <f>IF(ch_table[[#This Row],[Subject 1]]&lt;&gt;"House rose", "",SUMIF(ch_table[Day], ch_table[[#This Row],[Day]], ch_table[AAT]))</f>
        <v/>
      </c>
      <c r="M1868" s="38">
        <f>SUM(INDEX(ch_table[AAT],1):ch_table[[#This Row],[AAT]])</f>
        <v>4.4090277777777747</v>
      </c>
    </row>
    <row r="1869" spans="1:13" x14ac:dyDescent="0.25">
      <c r="A1869" s="2">
        <v>150</v>
      </c>
      <c r="B1869" s="44">
        <v>44677</v>
      </c>
      <c r="C1869" s="3">
        <v>0.6333333333333333</v>
      </c>
      <c r="D1869" s="7" t="s">
        <v>795</v>
      </c>
      <c r="E1869" s="8" t="s">
        <v>1094</v>
      </c>
      <c r="F1869" s="8" t="s">
        <v>189</v>
      </c>
      <c r="G1869" s="3" cm="1">
        <f t="array" ref="G1869">IF(MIN(ROW(ch_table[[Day]:[AAT session total (cum.)]]))+ROWS(ch_table[[Day]:[AAT session total (cum.)]])-1=ROW(),"",IF(ch_table[[#This Row],[Subject 1]]="House rose","", IF(INDEX(ch_table[[#All],[Time]],ROW()+1)="","",(IF(INDEX(ch_table[[#All],[Time]],ROW()+1)&lt;ch_table[[#This Row],[Time]],INDEX(ch_table[[#All],[Time]],ROW()+1)+1,INDEX(ch_table[[#All],[Time]],ROW()+1))-ch_table[[#This Row],[Time]]))))</f>
        <v>8.333333333333337E-2</v>
      </c>
      <c r="H1869" s="3" t="str">
        <f>IF(ch_table[[#This Row],[Subject 1]]&lt;&gt;"House rose", "",SUMIF(ch_table[Day], ch_table[[#This Row],[Day]], ch_table[Duration]))</f>
        <v/>
      </c>
      <c r="I1869" s="40">
        <f>SUM(INDEX(ch_table[Duration],1):ch_table[[#This Row],[Duration]])</f>
        <v>50.399999999999963</v>
      </c>
      <c r="J1869" s="3" cm="1">
        <f t="array" ref="J186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69" s="3" t="str" cm="1">
        <f t="array" ref="K186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69" s="3" t="str">
        <f>IF(ch_table[[#This Row],[Subject 1]]&lt;&gt;"House rose", "",SUMIF(ch_table[Day], ch_table[[#This Row],[Day]], ch_table[AAT]))</f>
        <v/>
      </c>
      <c r="M1869" s="38">
        <f>SUM(INDEX(ch_table[AAT],1):ch_table[[#This Row],[AAT]])</f>
        <v>4.4090277777777747</v>
      </c>
    </row>
    <row r="1870" spans="1:13" x14ac:dyDescent="0.25">
      <c r="A1870" s="2">
        <v>150</v>
      </c>
      <c r="B1870" s="44">
        <v>44677</v>
      </c>
      <c r="C1870" s="3">
        <v>0.71666666666666667</v>
      </c>
      <c r="D1870" s="7" t="s">
        <v>77</v>
      </c>
      <c r="E1870" s="8" t="s">
        <v>928</v>
      </c>
      <c r="G1870" s="3" cm="1">
        <f t="array" ref="G1870">IF(MIN(ROW(ch_table[[Day]:[AAT session total (cum.)]]))+ROWS(ch_table[[Day]:[AAT session total (cum.)]])-1=ROW(),"",IF(ch_table[[#This Row],[Subject 1]]="House rose","", IF(INDEX(ch_table[[#All],[Time]],ROW()+1)="","",(IF(INDEX(ch_table[[#All],[Time]],ROW()+1)&lt;ch_table[[#This Row],[Time]],INDEX(ch_table[[#All],[Time]],ROW()+1)+1,INDEX(ch_table[[#All],[Time]],ROW()+1))-ch_table[[#This Row],[Time]]))))</f>
        <v>0.12569444444444433</v>
      </c>
      <c r="H1870" s="3" t="str">
        <f>IF(ch_table[[#This Row],[Subject 1]]&lt;&gt;"House rose", "",SUMIF(ch_table[Day], ch_table[[#This Row],[Day]], ch_table[Duration]))</f>
        <v/>
      </c>
      <c r="I1870" s="40">
        <f>SUM(INDEX(ch_table[Duration],1):ch_table[[#This Row],[Duration]])</f>
        <v>50.525694444444404</v>
      </c>
      <c r="J1870" s="3" cm="1">
        <f t="array" ref="J187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0" s="3" cm="1">
        <f t="array" ref="K187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5.0694444444444375E-2</v>
      </c>
      <c r="L1870" s="3" t="str">
        <f>IF(ch_table[[#This Row],[Subject 1]]&lt;&gt;"House rose", "",SUMIF(ch_table[Day], ch_table[[#This Row],[Day]], ch_table[AAT]))</f>
        <v/>
      </c>
      <c r="M1870" s="38">
        <f>SUM(INDEX(ch_table[AAT],1):ch_table[[#This Row],[AAT]])</f>
        <v>4.4597222222222186</v>
      </c>
    </row>
    <row r="1871" spans="1:13" x14ac:dyDescent="0.25">
      <c r="A1871" s="2">
        <v>150</v>
      </c>
      <c r="B1871" s="44">
        <v>44677</v>
      </c>
      <c r="C1871" s="3">
        <v>0.84236111111111101</v>
      </c>
      <c r="D1871" s="7" t="s">
        <v>16</v>
      </c>
      <c r="G1871" s="3" cm="1">
        <f t="array" ref="G1871">IF(MIN(ROW(ch_table[[Day]:[AAT session total (cum.)]]))+ROWS(ch_table[[Day]:[AAT session total (cum.)]])-1=ROW(),"",IF(ch_table[[#This Row],[Subject 1]]="House rose","", IF(INDEX(ch_table[[#All],[Time]],ROW()+1)="","",(IF(INDEX(ch_table[[#All],[Time]],ROW()+1)&lt;ch_table[[#This Row],[Time]],INDEX(ch_table[[#All],[Time]],ROW()+1)+1,INDEX(ch_table[[#All],[Time]],ROW()+1))-ch_table[[#This Row],[Time]]))))</f>
        <v>6.527777777777799E-2</v>
      </c>
      <c r="H1871" s="3" t="str">
        <f>IF(ch_table[[#This Row],[Subject 1]]&lt;&gt;"House rose", "",SUMIF(ch_table[Day], ch_table[[#This Row],[Day]], ch_table[Duration]))</f>
        <v/>
      </c>
      <c r="I1871" s="40">
        <f>SUM(INDEX(ch_table[Duration],1):ch_table[[#This Row],[Duration]])</f>
        <v>50.590972222222184</v>
      </c>
      <c r="J1871" s="3" cm="1">
        <f t="array" ref="J187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1" s="3" cm="1">
        <f t="array" ref="K187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6.527777777777799E-2</v>
      </c>
      <c r="L1871" s="3" t="str">
        <f>IF(ch_table[[#This Row],[Subject 1]]&lt;&gt;"House rose", "",SUMIF(ch_table[Day], ch_table[[#This Row],[Day]], ch_table[AAT]))</f>
        <v/>
      </c>
      <c r="M1871" s="38">
        <f>SUM(INDEX(ch_table[AAT],1):ch_table[[#This Row],[AAT]])</f>
        <v>4.5249999999999968</v>
      </c>
    </row>
    <row r="1872" spans="1:13" x14ac:dyDescent="0.25">
      <c r="A1872" s="2">
        <v>150</v>
      </c>
      <c r="B1872" s="44">
        <v>44677</v>
      </c>
      <c r="C1872" s="3">
        <v>0.90763888888888899</v>
      </c>
      <c r="D1872" s="7" t="s">
        <v>476</v>
      </c>
      <c r="E1872" s="8" t="s">
        <v>693</v>
      </c>
      <c r="F1872" s="8" t="s">
        <v>60</v>
      </c>
      <c r="G1872" s="3" cm="1">
        <f t="array" ref="G1872">IF(MIN(ROW(ch_table[[Day]:[AAT session total (cum.)]]))+ROWS(ch_table[[Day]:[AAT session total (cum.)]])-1=ROW(),"",IF(ch_table[[#This Row],[Subject 1]]="House rose","", IF(INDEX(ch_table[[#All],[Time]],ROW()+1)="","",(IF(INDEX(ch_table[[#All],[Time]],ROW()+1)&lt;ch_table[[#This Row],[Time]],INDEX(ch_table[[#All],[Time]],ROW()+1)+1,INDEX(ch_table[[#All],[Time]],ROW()+1))-ch_table[[#This Row],[Time]]))))</f>
        <v>5.8333333333333237E-2</v>
      </c>
      <c r="H1872" s="3" t="str">
        <f>IF(ch_table[[#This Row],[Subject 1]]&lt;&gt;"House rose", "",SUMIF(ch_table[Day], ch_table[[#This Row],[Day]], ch_table[Duration]))</f>
        <v/>
      </c>
      <c r="I1872" s="40">
        <f>SUM(INDEX(ch_table[Duration],1):ch_table[[#This Row],[Duration]])</f>
        <v>50.649305555555515</v>
      </c>
      <c r="J1872" s="3" cm="1">
        <f t="array" ref="J187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2" s="3" cm="1">
        <f t="array" ref="K187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5.8333333333333237E-2</v>
      </c>
      <c r="L1872" s="3" t="str">
        <f>IF(ch_table[[#This Row],[Subject 1]]&lt;&gt;"House rose", "",SUMIF(ch_table[Day], ch_table[[#This Row],[Day]], ch_table[AAT]))</f>
        <v/>
      </c>
      <c r="M1872" s="38">
        <f>SUM(INDEX(ch_table[AAT],1):ch_table[[#This Row],[AAT]])</f>
        <v>4.5833333333333304</v>
      </c>
    </row>
    <row r="1873" spans="1:13" x14ac:dyDescent="0.25">
      <c r="A1873" s="2">
        <v>150</v>
      </c>
      <c r="B1873" s="44">
        <v>44677</v>
      </c>
      <c r="C1873" s="3">
        <v>0.96597222222222223</v>
      </c>
      <c r="D1873" s="7" t="s">
        <v>61</v>
      </c>
      <c r="E1873" s="8" t="s">
        <v>1095</v>
      </c>
      <c r="G1873" s="3" cm="1">
        <f t="array" ref="G1873">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873" s="3" t="str">
        <f>IF(ch_table[[#This Row],[Subject 1]]&lt;&gt;"House rose", "",SUMIF(ch_table[Day], ch_table[[#This Row],[Day]], ch_table[Duration]))</f>
        <v/>
      </c>
      <c r="I1873" s="40">
        <f>SUM(INDEX(ch_table[Duration],1):ch_table[[#This Row],[Duration]])</f>
        <v>50.650694444444404</v>
      </c>
      <c r="J1873" s="3" cm="1">
        <f t="array" ref="J187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3" s="3" cm="1">
        <f t="array" ref="K187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873" s="3" t="str">
        <f>IF(ch_table[[#This Row],[Subject 1]]&lt;&gt;"House rose", "",SUMIF(ch_table[Day], ch_table[[#This Row],[Day]], ch_table[AAT]))</f>
        <v/>
      </c>
      <c r="M1873" s="38">
        <f>SUM(INDEX(ch_table[AAT],1):ch_table[[#This Row],[AAT]])</f>
        <v>4.5847222222222195</v>
      </c>
    </row>
    <row r="1874" spans="1:13" x14ac:dyDescent="0.25">
      <c r="A1874" s="2">
        <v>150</v>
      </c>
      <c r="B1874" s="44">
        <v>44677</v>
      </c>
      <c r="C1874" s="3">
        <v>0.96736111111111101</v>
      </c>
      <c r="D1874" s="7" t="s">
        <v>21</v>
      </c>
      <c r="E1874" s="8" t="s">
        <v>1096</v>
      </c>
      <c r="G1874" s="3" cm="1">
        <f t="array" ref="G1874">IF(MIN(ROW(ch_table[[Day]:[AAT session total (cum.)]]))+ROWS(ch_table[[Day]:[AAT session total (cum.)]])-1=ROW(),"",IF(ch_table[[#This Row],[Subject 1]]="House rose","", IF(INDEX(ch_table[[#All],[Time]],ROW()+1)="","",(IF(INDEX(ch_table[[#All],[Time]],ROW()+1)&lt;ch_table[[#This Row],[Time]],INDEX(ch_table[[#All],[Time]],ROW()+1)+1,INDEX(ch_table[[#All],[Time]],ROW()+1))-ch_table[[#This Row],[Time]]))))</f>
        <v>2.083333333333337E-2</v>
      </c>
      <c r="H1874" s="3" t="str">
        <f>IF(ch_table[[#This Row],[Subject 1]]&lt;&gt;"House rose", "",SUMIF(ch_table[Day], ch_table[[#This Row],[Day]], ch_table[Duration]))</f>
        <v/>
      </c>
      <c r="I1874" s="40">
        <f>SUM(INDEX(ch_table[Duration],1):ch_table[[#This Row],[Duration]])</f>
        <v>50.67152777777774</v>
      </c>
      <c r="J1874" s="3" cm="1">
        <f t="array" ref="J187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4" s="3" cm="1">
        <f t="array" ref="K187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2.083333333333337E-2</v>
      </c>
      <c r="L1874" s="3" t="str">
        <f>IF(ch_table[[#This Row],[Subject 1]]&lt;&gt;"House rose", "",SUMIF(ch_table[Day], ch_table[[#This Row],[Day]], ch_table[AAT]))</f>
        <v/>
      </c>
      <c r="M1874" s="38">
        <f>SUM(INDEX(ch_table[AAT],1):ch_table[[#This Row],[AAT]])</f>
        <v>4.6055555555555525</v>
      </c>
    </row>
    <row r="1875" spans="1:13" x14ac:dyDescent="0.25">
      <c r="A1875" s="2">
        <v>150</v>
      </c>
      <c r="B1875" s="44">
        <v>44677</v>
      </c>
      <c r="C1875" s="3">
        <v>0.98819444444444438</v>
      </c>
      <c r="D1875" s="7" t="s">
        <v>23</v>
      </c>
      <c r="G1875" s="3" t="str" cm="1">
        <f t="array" ref="G1875">IF(MIN(ROW(ch_table[[Day]:[AAT session total (cum.)]]))+ROWS(ch_table[[Day]:[AAT session total (cum.)]])-1=ROW(),"",IF(ch_table[[#This Row],[Subject 1]]="House rose","", IF(INDEX(ch_table[[#All],[Time]],ROW()+1)="","",(IF(INDEX(ch_table[[#All],[Time]],ROW()+1)&lt;ch_table[[#This Row],[Time]],INDEX(ch_table[[#All],[Time]],ROW()+1)+1,INDEX(ch_table[[#All],[Time]],ROW()+1))-ch_table[[#This Row],[Time]]))))</f>
        <v/>
      </c>
      <c r="H1875" s="3">
        <f>IF(ch_table[[#This Row],[Subject 1]]&lt;&gt;"House rose", "",SUMIF(ch_table[Day], ch_table[[#This Row],[Day]], ch_table[Duration]))</f>
        <v>0.50902777777777763</v>
      </c>
      <c r="I1875" s="40">
        <f>SUM(INDEX(ch_table[Duration],1):ch_table[[#This Row],[Duration]])</f>
        <v>50.67152777777774</v>
      </c>
      <c r="J1875" s="3" cm="1">
        <f t="array" ref="J187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5" s="3" t="str" cm="1">
        <f t="array" ref="K187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5" s="3">
        <f>IF(ch_table[[#This Row],[Subject 1]]&lt;&gt;"House rose", "",SUMIF(ch_table[Day], ch_table[[#This Row],[Day]], ch_table[AAT]))</f>
        <v>0.19652777777777775</v>
      </c>
      <c r="M1875" s="38">
        <f>SUM(INDEX(ch_table[AAT],1):ch_table[[#This Row],[AAT]])</f>
        <v>4.6055555555555525</v>
      </c>
    </row>
    <row r="1876" spans="1:13" x14ac:dyDescent="0.25">
      <c r="A1876" s="2">
        <v>151</v>
      </c>
      <c r="B1876" s="44">
        <v>44678</v>
      </c>
      <c r="C1876" s="3">
        <v>0.47916666666666669</v>
      </c>
      <c r="D1876" s="7" t="s">
        <v>24</v>
      </c>
      <c r="G1876" s="3" cm="1">
        <f t="array" ref="G1876">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76" s="3" t="str">
        <f>IF(ch_table[[#This Row],[Subject 1]]&lt;&gt;"House rose", "",SUMIF(ch_table[Day], ch_table[[#This Row],[Day]], ch_table[Duration]))</f>
        <v/>
      </c>
      <c r="I1876" s="40">
        <f>SUM(INDEX(ch_table[Duration],1):ch_table[[#This Row],[Duration]])</f>
        <v>50.67430555555552</v>
      </c>
      <c r="J1876" s="3" cm="1">
        <f t="array" ref="J187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6" s="3" t="str" cm="1">
        <f t="array" ref="K187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6" s="3" t="str">
        <f>IF(ch_table[[#This Row],[Subject 1]]&lt;&gt;"House rose", "",SUMIF(ch_table[Day], ch_table[[#This Row],[Day]], ch_table[AAT]))</f>
        <v/>
      </c>
      <c r="M1876" s="38">
        <f>SUM(INDEX(ch_table[AAT],1):ch_table[[#This Row],[AAT]])</f>
        <v>4.6055555555555525</v>
      </c>
    </row>
    <row r="1877" spans="1:13" x14ac:dyDescent="0.25">
      <c r="A1877" s="2">
        <v>151</v>
      </c>
      <c r="B1877" s="44">
        <v>44678</v>
      </c>
      <c r="C1877" s="3">
        <v>0.48194444444444445</v>
      </c>
      <c r="D1877" s="7" t="s">
        <v>44</v>
      </c>
      <c r="E1877" s="8" t="s">
        <v>335</v>
      </c>
      <c r="G1877" s="3" cm="1">
        <f t="array" ref="G1877">IF(MIN(ROW(ch_table[[Day]:[AAT session total (cum.)]]))+ROWS(ch_table[[Day]:[AAT session total (cum.)]])-1=ROW(),"",IF(ch_table[[#This Row],[Subject 1]]="House rose","", IF(INDEX(ch_table[[#All],[Time]],ROW()+1)="","",(IF(INDEX(ch_table[[#All],[Time]],ROW()+1)&lt;ch_table[[#This Row],[Time]],INDEX(ch_table[[#All],[Time]],ROW()+1)+1,INDEX(ch_table[[#All],[Time]],ROW()+1))-ch_table[[#This Row],[Time]]))))</f>
        <v>1.8055555555555547E-2</v>
      </c>
      <c r="H1877" s="3" t="str">
        <f>IF(ch_table[[#This Row],[Subject 1]]&lt;&gt;"House rose", "",SUMIF(ch_table[Day], ch_table[[#This Row],[Day]], ch_table[Duration]))</f>
        <v/>
      </c>
      <c r="I1877" s="40">
        <f>SUM(INDEX(ch_table[Duration],1):ch_table[[#This Row],[Duration]])</f>
        <v>50.692361111111076</v>
      </c>
      <c r="J1877" s="3" cm="1">
        <f t="array" ref="J187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7" s="3" t="str" cm="1">
        <f t="array" ref="K187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7" s="3" t="str">
        <f>IF(ch_table[[#This Row],[Subject 1]]&lt;&gt;"House rose", "",SUMIF(ch_table[Day], ch_table[[#This Row],[Day]], ch_table[AAT]))</f>
        <v/>
      </c>
      <c r="M1877" s="38">
        <f>SUM(INDEX(ch_table[AAT],1):ch_table[[#This Row],[AAT]])</f>
        <v>4.6055555555555525</v>
      </c>
    </row>
    <row r="1878" spans="1:13" x14ac:dyDescent="0.25">
      <c r="A1878" s="2">
        <v>151</v>
      </c>
      <c r="B1878" s="44">
        <v>44678</v>
      </c>
      <c r="C1878" s="3">
        <v>0.5</v>
      </c>
      <c r="D1878" s="7" t="s">
        <v>44</v>
      </c>
      <c r="E1878" s="8" t="s">
        <v>448</v>
      </c>
      <c r="G1878" s="3" cm="1">
        <f t="array" ref="G1878">IF(MIN(ROW(ch_table[[Day]:[AAT session total (cum.)]]))+ROWS(ch_table[[Day]:[AAT session total (cum.)]])-1=ROW(),"",IF(ch_table[[#This Row],[Subject 1]]="House rose","", IF(INDEX(ch_table[[#All],[Time]],ROW()+1)="","",(IF(INDEX(ch_table[[#All],[Time]],ROW()+1)&lt;ch_table[[#This Row],[Time]],INDEX(ch_table[[#All],[Time]],ROW()+1)+1,INDEX(ch_table[[#All],[Time]],ROW()+1))-ch_table[[#This Row],[Time]]))))</f>
        <v>2.777777777777779E-2</v>
      </c>
      <c r="H1878" s="3" t="str">
        <f>IF(ch_table[[#This Row],[Subject 1]]&lt;&gt;"House rose", "",SUMIF(ch_table[Day], ch_table[[#This Row],[Day]], ch_table[Duration]))</f>
        <v/>
      </c>
      <c r="I1878" s="40">
        <f>SUM(INDEX(ch_table[Duration],1):ch_table[[#This Row],[Duration]])</f>
        <v>50.720138888888854</v>
      </c>
      <c r="J1878" s="3" cm="1">
        <f t="array" ref="J187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8" s="3" t="str" cm="1">
        <f t="array" ref="K187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8" s="3" t="str">
        <f>IF(ch_table[[#This Row],[Subject 1]]&lt;&gt;"House rose", "",SUMIF(ch_table[Day], ch_table[[#This Row],[Day]], ch_table[AAT]))</f>
        <v/>
      </c>
      <c r="M1878" s="38">
        <f>SUM(INDEX(ch_table[AAT],1):ch_table[[#This Row],[AAT]])</f>
        <v>4.6055555555555525</v>
      </c>
    </row>
    <row r="1879" spans="1:13" ht="45" x14ac:dyDescent="0.25">
      <c r="A1879" s="2">
        <v>151</v>
      </c>
      <c r="B1879" s="44">
        <v>44678</v>
      </c>
      <c r="C1879" s="3">
        <v>0.52777777777777779</v>
      </c>
      <c r="D1879" s="7" t="s">
        <v>27</v>
      </c>
      <c r="E1879" s="8" t="s">
        <v>1097</v>
      </c>
      <c r="G1879" s="3" cm="1">
        <f t="array" ref="G1879">IF(MIN(ROW(ch_table[[Day]:[AAT session total (cum.)]]))+ROWS(ch_table[[Day]:[AAT session total (cum.)]])-1=ROW(),"",IF(ch_table[[#This Row],[Subject 1]]="House rose","", IF(INDEX(ch_table[[#All],[Time]],ROW()+1)="","",(IF(INDEX(ch_table[[#All],[Time]],ROW()+1)&lt;ch_table[[#This Row],[Time]],INDEX(ch_table[[#All],[Time]],ROW()+1)+1,INDEX(ch_table[[#All],[Time]],ROW()+1))-ch_table[[#This Row],[Time]]))))</f>
        <v>4.0277777777777746E-2</v>
      </c>
      <c r="H1879" s="3" t="str">
        <f>IF(ch_table[[#This Row],[Subject 1]]&lt;&gt;"House rose", "",SUMIF(ch_table[Day], ch_table[[#This Row],[Day]], ch_table[Duration]))</f>
        <v/>
      </c>
      <c r="I1879" s="40">
        <f>SUM(INDEX(ch_table[Duration],1):ch_table[[#This Row],[Duration]])</f>
        <v>50.760416666666629</v>
      </c>
      <c r="J1879" s="3" cm="1">
        <f t="array" ref="J187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79" s="3" t="str" cm="1">
        <f t="array" ref="K187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79" s="3" t="str">
        <f>IF(ch_table[[#This Row],[Subject 1]]&lt;&gt;"House rose", "",SUMIF(ch_table[Day], ch_table[[#This Row],[Day]], ch_table[AAT]))</f>
        <v/>
      </c>
      <c r="M1879" s="38">
        <f>SUM(INDEX(ch_table[AAT],1):ch_table[[#This Row],[AAT]])</f>
        <v>4.6055555555555525</v>
      </c>
    </row>
    <row r="1880" spans="1:13" ht="30" x14ac:dyDescent="0.25">
      <c r="A1880" s="2">
        <v>151</v>
      </c>
      <c r="B1880" s="44">
        <v>44678</v>
      </c>
      <c r="C1880" s="3">
        <v>0.56805555555555554</v>
      </c>
      <c r="D1880" s="7" t="s">
        <v>27</v>
      </c>
      <c r="E1880" s="8" t="s">
        <v>1098</v>
      </c>
      <c r="G1880" s="3" cm="1">
        <f t="array" ref="G1880">IF(MIN(ROW(ch_table[[Day]:[AAT session total (cum.)]]))+ROWS(ch_table[[Day]:[AAT session total (cum.)]])-1=ROW(),"",IF(ch_table[[#This Row],[Subject 1]]="House rose","", IF(INDEX(ch_table[[#All],[Time]],ROW()+1)="","",(IF(INDEX(ch_table[[#All],[Time]],ROW()+1)&lt;ch_table[[#This Row],[Time]],INDEX(ch_table[[#All],[Time]],ROW()+1)+1,INDEX(ch_table[[#All],[Time]],ROW()+1))-ch_table[[#This Row],[Time]]))))</f>
        <v>3.9583333333333415E-2</v>
      </c>
      <c r="H1880" s="3" t="str">
        <f>IF(ch_table[[#This Row],[Subject 1]]&lt;&gt;"House rose", "",SUMIF(ch_table[Day], ch_table[[#This Row],[Day]], ch_table[Duration]))</f>
        <v/>
      </c>
      <c r="I1880" s="40">
        <f>SUM(INDEX(ch_table[Duration],1):ch_table[[#This Row],[Duration]])</f>
        <v>50.799999999999962</v>
      </c>
      <c r="J1880" s="3" cm="1">
        <f t="array" ref="J188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80" s="3" t="str" cm="1">
        <f t="array" ref="K188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0" s="3" t="str">
        <f>IF(ch_table[[#This Row],[Subject 1]]&lt;&gt;"House rose", "",SUMIF(ch_table[Day], ch_table[[#This Row],[Day]], ch_table[AAT]))</f>
        <v/>
      </c>
      <c r="M1880" s="38">
        <f>SUM(INDEX(ch_table[AAT],1):ch_table[[#This Row],[AAT]])</f>
        <v>4.6055555555555525</v>
      </c>
    </row>
    <row r="1881" spans="1:13" ht="30" x14ac:dyDescent="0.25">
      <c r="A1881" s="2">
        <v>151</v>
      </c>
      <c r="B1881" s="44">
        <v>44678</v>
      </c>
      <c r="C1881" s="3">
        <v>0.60763888888888895</v>
      </c>
      <c r="D1881" s="7" t="s">
        <v>230</v>
      </c>
      <c r="E1881" s="8" t="s">
        <v>1099</v>
      </c>
      <c r="G1881" s="3" cm="1">
        <f t="array" ref="G1881">IF(MIN(ROW(ch_table[[Day]:[AAT session total (cum.)]]))+ROWS(ch_table[[Day]:[AAT session total (cum.)]])-1=ROW(),"",IF(ch_table[[#This Row],[Subject 1]]="House rose","", IF(INDEX(ch_table[[#All],[Time]],ROW()+1)="","",(IF(INDEX(ch_table[[#All],[Time]],ROW()+1)&lt;ch_table[[#This Row],[Time]],INDEX(ch_table[[#All],[Time]],ROW()+1)+1,INDEX(ch_table[[#All],[Time]],ROW()+1))-ch_table[[#This Row],[Time]]))))</f>
        <v>7.6388888888888618E-3</v>
      </c>
      <c r="H1881" s="3" t="str">
        <f>IF(ch_table[[#This Row],[Subject 1]]&lt;&gt;"House rose", "",SUMIF(ch_table[Day], ch_table[[#This Row],[Day]], ch_table[Duration]))</f>
        <v/>
      </c>
      <c r="I1881" s="40">
        <f>SUM(INDEX(ch_table[Duration],1):ch_table[[#This Row],[Duration]])</f>
        <v>50.807638888888853</v>
      </c>
      <c r="J1881" s="3" cm="1">
        <f t="array" ref="J188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81" s="3" t="str" cm="1">
        <f t="array" ref="K188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1" s="3" t="str">
        <f>IF(ch_table[[#This Row],[Subject 1]]&lt;&gt;"House rose", "",SUMIF(ch_table[Day], ch_table[[#This Row],[Day]], ch_table[AAT]))</f>
        <v/>
      </c>
      <c r="M1881" s="38">
        <f>SUM(INDEX(ch_table[AAT],1):ch_table[[#This Row],[AAT]])</f>
        <v>4.6055555555555525</v>
      </c>
    </row>
    <row r="1882" spans="1:13" x14ac:dyDescent="0.25">
      <c r="A1882" s="2">
        <v>151</v>
      </c>
      <c r="B1882" s="44">
        <v>44678</v>
      </c>
      <c r="C1882" s="3">
        <v>0.61527777777777781</v>
      </c>
      <c r="D1882" s="7" t="s">
        <v>476</v>
      </c>
      <c r="E1882" s="8" t="s">
        <v>776</v>
      </c>
      <c r="F1882" s="8" t="s">
        <v>60</v>
      </c>
      <c r="G1882" s="3" cm="1">
        <f t="array" ref="G1882">IF(MIN(ROW(ch_table[[Day]:[AAT session total (cum.)]]))+ROWS(ch_table[[Day]:[AAT session total (cum.)]])-1=ROW(),"",IF(ch_table[[#This Row],[Subject 1]]="House rose","", IF(INDEX(ch_table[[#All],[Time]],ROW()+1)="","",(IF(INDEX(ch_table[[#All],[Time]],ROW()+1)&lt;ch_table[[#This Row],[Time]],INDEX(ch_table[[#All],[Time]],ROW()+1)+1,INDEX(ch_table[[#All],[Time]],ROW()+1))-ch_table[[#This Row],[Time]]))))</f>
        <v>0.25555555555555542</v>
      </c>
      <c r="H1882" s="3" t="str">
        <f>IF(ch_table[[#This Row],[Subject 1]]&lt;&gt;"House rose", "",SUMIF(ch_table[Day], ch_table[[#This Row],[Day]], ch_table[Duration]))</f>
        <v/>
      </c>
      <c r="I1882" s="40">
        <f>SUM(INDEX(ch_table[Duration],1):ch_table[[#This Row],[Duration]])</f>
        <v>51.063194444444406</v>
      </c>
      <c r="J1882" s="3" cm="1">
        <f t="array" ref="J188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82" s="3" cm="1">
        <f t="array" ref="K188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7.9166666666666607E-2</v>
      </c>
      <c r="L1882" s="3" t="str">
        <f>IF(ch_table[[#This Row],[Subject 1]]&lt;&gt;"House rose", "",SUMIF(ch_table[Day], ch_table[[#This Row],[Day]], ch_table[AAT]))</f>
        <v/>
      </c>
      <c r="M1882" s="38">
        <f>SUM(INDEX(ch_table[AAT],1):ch_table[[#This Row],[AAT]])</f>
        <v>4.6847222222222191</v>
      </c>
    </row>
    <row r="1883" spans="1:13" x14ac:dyDescent="0.25">
      <c r="A1883" s="2">
        <v>151</v>
      </c>
      <c r="B1883" s="44">
        <v>44678</v>
      </c>
      <c r="C1883" s="3">
        <v>0.87083333333333324</v>
      </c>
      <c r="D1883" s="7" t="s">
        <v>61</v>
      </c>
      <c r="E1883" s="8" t="s">
        <v>1100</v>
      </c>
      <c r="G1883" s="3" cm="1">
        <f t="array" ref="G1883">IF(MIN(ROW(ch_table[[Day]:[AAT session total (cum.)]]))+ROWS(ch_table[[Day]:[AAT session total (cum.)]])-1=ROW(),"",IF(ch_table[[#This Row],[Subject 1]]="House rose","", IF(INDEX(ch_table[[#All],[Time]],ROW()+1)="","",(IF(INDEX(ch_table[[#All],[Time]],ROW()+1)&lt;ch_table[[#This Row],[Time]],INDEX(ch_table[[#All],[Time]],ROW()+1)+1,INDEX(ch_table[[#All],[Time]],ROW()+1))-ch_table[[#This Row],[Time]]))))</f>
        <v>1.388888888888995E-3</v>
      </c>
      <c r="H1883" s="3" t="str">
        <f>IF(ch_table[[#This Row],[Subject 1]]&lt;&gt;"House rose", "",SUMIF(ch_table[Day], ch_table[[#This Row],[Day]], ch_table[Duration]))</f>
        <v/>
      </c>
      <c r="I1883" s="40">
        <f>SUM(INDEX(ch_table[Duration],1):ch_table[[#This Row],[Duration]])</f>
        <v>51.064583333333296</v>
      </c>
      <c r="J1883" s="3" cm="1">
        <f t="array" ref="J1883">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83" s="3" cm="1">
        <f t="array" ref="K1883">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1.388888888888995E-3</v>
      </c>
      <c r="L1883" s="3" t="str">
        <f>IF(ch_table[[#This Row],[Subject 1]]&lt;&gt;"House rose", "",SUMIF(ch_table[Day], ch_table[[#This Row],[Day]], ch_table[AAT]))</f>
        <v/>
      </c>
      <c r="M1883" s="38">
        <f>SUM(INDEX(ch_table[AAT],1):ch_table[[#This Row],[AAT]])</f>
        <v>4.6861111111111082</v>
      </c>
    </row>
    <row r="1884" spans="1:13" x14ac:dyDescent="0.25">
      <c r="A1884" s="2">
        <v>151</v>
      </c>
      <c r="B1884" s="44">
        <v>44678</v>
      </c>
      <c r="C1884" s="3">
        <v>0.87222222222222223</v>
      </c>
      <c r="D1884" s="7" t="s">
        <v>61</v>
      </c>
      <c r="E1884" s="8" t="s">
        <v>1101</v>
      </c>
      <c r="G1884" s="3" cm="1">
        <f t="array" ref="G1884">IF(MIN(ROW(ch_table[[Day]:[AAT session total (cum.)]]))+ROWS(ch_table[[Day]:[AAT session total (cum.)]])-1=ROW(),"",IF(ch_table[[#This Row],[Subject 1]]="House rose","", IF(INDEX(ch_table[[#All],[Time]],ROW()+1)="","",(IF(INDEX(ch_table[[#All],[Time]],ROW()+1)&lt;ch_table[[#This Row],[Time]],INDEX(ch_table[[#All],[Time]],ROW()+1)+1,INDEX(ch_table[[#All],[Time]],ROW()+1))-ch_table[[#This Row],[Time]]))))</f>
        <v>1.3888888888887729E-3</v>
      </c>
      <c r="H1884" s="3" t="str">
        <f>IF(ch_table[[#This Row],[Subject 1]]&lt;&gt;"House rose", "",SUMIF(ch_table[Day], ch_table[[#This Row],[Day]], ch_table[Duration]))</f>
        <v/>
      </c>
      <c r="I1884" s="40">
        <f>SUM(INDEX(ch_table[Duration],1):ch_table[[#This Row],[Duration]])</f>
        <v>51.065972222222186</v>
      </c>
      <c r="J1884" s="3" cm="1">
        <f t="array" ref="J1884">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84" s="3" cm="1">
        <f t="array" ref="K1884">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1.3888888888887729E-3</v>
      </c>
      <c r="L1884" s="3" t="str">
        <f>IF(ch_table[[#This Row],[Subject 1]]&lt;&gt;"House rose", "",SUMIF(ch_table[Day], ch_table[[#This Row],[Day]], ch_table[AAT]))</f>
        <v/>
      </c>
      <c r="M1884" s="38">
        <f>SUM(INDEX(ch_table[AAT],1):ch_table[[#This Row],[AAT]])</f>
        <v>4.6874999999999973</v>
      </c>
    </row>
    <row r="1885" spans="1:13" ht="30" x14ac:dyDescent="0.25">
      <c r="A1885" s="2">
        <v>151</v>
      </c>
      <c r="B1885" s="44">
        <v>44678</v>
      </c>
      <c r="C1885" s="3">
        <v>0.87361111111111101</v>
      </c>
      <c r="D1885" s="7" t="s">
        <v>21</v>
      </c>
      <c r="E1885" s="8" t="s">
        <v>1102</v>
      </c>
      <c r="G1885" s="3" cm="1">
        <f t="array" ref="G1885">IF(MIN(ROW(ch_table[[Day]:[AAT session total (cum.)]]))+ROWS(ch_table[[Day]:[AAT session total (cum.)]])-1=ROW(),"",IF(ch_table[[#This Row],[Subject 1]]="House rose","", IF(INDEX(ch_table[[#All],[Time]],ROW()+1)="","",(IF(INDEX(ch_table[[#All],[Time]],ROW()+1)&lt;ch_table[[#This Row],[Time]],INDEX(ch_table[[#All],[Time]],ROW()+1)+1,INDEX(ch_table[[#All],[Time]],ROW()+1))-ch_table[[#This Row],[Time]]))))</f>
        <v>1.5972222222222388E-2</v>
      </c>
      <c r="H1885" s="3" t="str">
        <f>IF(ch_table[[#This Row],[Subject 1]]&lt;&gt;"House rose", "",SUMIF(ch_table[Day], ch_table[[#This Row],[Day]], ch_table[Duration]))</f>
        <v/>
      </c>
      <c r="I1885" s="40">
        <f>SUM(INDEX(ch_table[Duration],1):ch_table[[#This Row],[Duration]])</f>
        <v>51.08194444444441</v>
      </c>
      <c r="J1885" s="3" cm="1">
        <f t="array" ref="J1885">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85" s="3" cm="1">
        <f t="array" ref="K1885">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1.5972222222222388E-2</v>
      </c>
      <c r="L1885" s="3" t="str">
        <f>IF(ch_table[[#This Row],[Subject 1]]&lt;&gt;"House rose", "",SUMIF(ch_table[Day], ch_table[[#This Row],[Day]], ch_table[AAT]))</f>
        <v/>
      </c>
      <c r="M1885" s="38">
        <f>SUM(INDEX(ch_table[AAT],1):ch_table[[#This Row],[AAT]])</f>
        <v>4.7034722222222198</v>
      </c>
    </row>
    <row r="1886" spans="1:13" x14ac:dyDescent="0.25">
      <c r="A1886" s="2">
        <v>151</v>
      </c>
      <c r="B1886" s="44">
        <v>44678</v>
      </c>
      <c r="C1886" s="3">
        <v>0.88958333333333339</v>
      </c>
      <c r="D1886" s="7" t="s">
        <v>23</v>
      </c>
      <c r="G1886" s="3" t="str" cm="1">
        <f t="array" ref="G1886">IF(MIN(ROW(ch_table[[Day]:[AAT session total (cum.)]]))+ROWS(ch_table[[Day]:[AAT session total (cum.)]])-1=ROW(),"",IF(ch_table[[#This Row],[Subject 1]]="House rose","", IF(INDEX(ch_table[[#All],[Time]],ROW()+1)="","",(IF(INDEX(ch_table[[#All],[Time]],ROW()+1)&lt;ch_table[[#This Row],[Time]],INDEX(ch_table[[#All],[Time]],ROW()+1)+1,INDEX(ch_table[[#All],[Time]],ROW()+1))-ch_table[[#This Row],[Time]]))))</f>
        <v/>
      </c>
      <c r="H1886" s="3">
        <f>IF(ch_table[[#This Row],[Subject 1]]&lt;&gt;"House rose", "",SUMIF(ch_table[Day], ch_table[[#This Row],[Day]], ch_table[Duration]))</f>
        <v>0.41041666666666671</v>
      </c>
      <c r="I1886" s="40">
        <f>SUM(INDEX(ch_table[Duration],1):ch_table[[#This Row],[Duration]])</f>
        <v>51.08194444444441</v>
      </c>
      <c r="J1886" s="3" cm="1">
        <f t="array" ref="J1886">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0.79166666666666663</v>
      </c>
      <c r="K1886" s="3" t="str" cm="1">
        <f t="array" ref="K1886">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6" s="3">
        <f>IF(ch_table[[#This Row],[Subject 1]]&lt;&gt;"House rose", "",SUMIF(ch_table[Day], ch_table[[#This Row],[Day]], ch_table[AAT]))</f>
        <v>9.7916666666666763E-2</v>
      </c>
      <c r="M1886" s="38">
        <f>SUM(INDEX(ch_table[AAT],1):ch_table[[#This Row],[AAT]])</f>
        <v>4.7034722222222198</v>
      </c>
    </row>
    <row r="1887" spans="1:13" x14ac:dyDescent="0.25">
      <c r="A1887" s="2">
        <v>152</v>
      </c>
      <c r="B1887" s="44">
        <v>44679</v>
      </c>
      <c r="C1887" s="3">
        <v>0.39583333333333331</v>
      </c>
      <c r="D1887" s="7" t="s">
        <v>24</v>
      </c>
      <c r="G1887" s="3" cm="1">
        <f t="array" ref="G1887">IF(MIN(ROW(ch_table[[Day]:[AAT session total (cum.)]]))+ROWS(ch_table[[Day]:[AAT session total (cum.)]])-1=ROW(),"",IF(ch_table[[#This Row],[Subject 1]]="House rose","", IF(INDEX(ch_table[[#All],[Time]],ROW()+1)="","",(IF(INDEX(ch_table[[#All],[Time]],ROW()+1)&lt;ch_table[[#This Row],[Time]],INDEX(ch_table[[#All],[Time]],ROW()+1)+1,INDEX(ch_table[[#All],[Time]],ROW()+1))-ch_table[[#This Row],[Time]]))))</f>
        <v>2.7777777777777679E-3</v>
      </c>
      <c r="H1887" s="3" t="str">
        <f>IF(ch_table[[#This Row],[Subject 1]]&lt;&gt;"House rose", "",SUMIF(ch_table[Day], ch_table[[#This Row],[Day]], ch_table[Duration]))</f>
        <v/>
      </c>
      <c r="I1887" s="40">
        <f>SUM(INDEX(ch_table[Duration],1):ch_table[[#This Row],[Duration]])</f>
        <v>51.08472222222219</v>
      </c>
      <c r="J1887" s="3" cm="1">
        <f t="array" ref="J1887">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7" s="3" t="str" cm="1">
        <f t="array" ref="K1887">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7" s="3" t="str">
        <f>IF(ch_table[[#This Row],[Subject 1]]&lt;&gt;"House rose", "",SUMIF(ch_table[Day], ch_table[[#This Row],[Day]], ch_table[AAT]))</f>
        <v/>
      </c>
      <c r="M1887" s="38">
        <f>SUM(INDEX(ch_table[AAT],1):ch_table[[#This Row],[AAT]])</f>
        <v>4.7034722222222198</v>
      </c>
    </row>
    <row r="1888" spans="1:13" x14ac:dyDescent="0.25">
      <c r="A1888" s="2">
        <v>152</v>
      </c>
      <c r="B1888" s="44">
        <v>44679</v>
      </c>
      <c r="C1888" s="3">
        <v>0.39861111111111108</v>
      </c>
      <c r="D1888" s="7" t="s">
        <v>44</v>
      </c>
      <c r="E1888" s="8" t="s">
        <v>350</v>
      </c>
      <c r="G1888" s="3" cm="1">
        <f t="array" ref="G1888">IF(MIN(ROW(ch_table[[Day]:[AAT session total (cum.)]]))+ROWS(ch_table[[Day]:[AAT session total (cum.)]])-1=ROW(),"",IF(ch_table[[#This Row],[Subject 1]]="House rose","", IF(INDEX(ch_table[[#All],[Time]],ROW()+1)="","",(IF(INDEX(ch_table[[#All],[Time]],ROW()+1)&lt;ch_table[[#This Row],[Time]],INDEX(ch_table[[#All],[Time]],ROW()+1)+1,INDEX(ch_table[[#All],[Time]],ROW()+1))-ch_table[[#This Row],[Time]]))))</f>
        <v>1.9444444444444486E-2</v>
      </c>
      <c r="H1888" s="3" t="str">
        <f>IF(ch_table[[#This Row],[Subject 1]]&lt;&gt;"House rose", "",SUMIF(ch_table[Day], ch_table[[#This Row],[Day]], ch_table[Duration]))</f>
        <v/>
      </c>
      <c r="I1888" s="40">
        <f>SUM(INDEX(ch_table[Duration],1):ch_table[[#This Row],[Duration]])</f>
        <v>51.104166666666636</v>
      </c>
      <c r="J1888" s="3" cm="1">
        <f t="array" ref="J1888">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8" s="3" t="str" cm="1">
        <f t="array" ref="K1888">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8" s="3" t="str">
        <f>IF(ch_table[[#This Row],[Subject 1]]&lt;&gt;"House rose", "",SUMIF(ch_table[Day], ch_table[[#This Row],[Day]], ch_table[AAT]))</f>
        <v/>
      </c>
      <c r="M1888" s="38">
        <f>SUM(INDEX(ch_table[AAT],1):ch_table[[#This Row],[AAT]])</f>
        <v>4.7034722222222198</v>
      </c>
    </row>
    <row r="1889" spans="1:13" x14ac:dyDescent="0.25">
      <c r="A1889" s="2">
        <v>152</v>
      </c>
      <c r="B1889" s="44">
        <v>44679</v>
      </c>
      <c r="C1889" s="3">
        <v>0.41805555555555557</v>
      </c>
      <c r="D1889" s="7" t="s">
        <v>53</v>
      </c>
      <c r="E1889" s="8" t="s">
        <v>350</v>
      </c>
      <c r="G1889" s="3" cm="1">
        <f t="array" ref="G1889">IF(MIN(ROW(ch_table[[Day]:[AAT session total (cum.)]]))+ROWS(ch_table[[Day]:[AAT session total (cum.)]])-1=ROW(),"",IF(ch_table[[#This Row],[Subject 1]]="House rose","", IF(INDEX(ch_table[[#All],[Time]],ROW()+1)="","",(IF(INDEX(ch_table[[#All],[Time]],ROW()+1)&lt;ch_table[[#This Row],[Time]],INDEX(ch_table[[#All],[Time]],ROW()+1)+1,INDEX(ch_table[[#All],[Time]],ROW()+1))-ch_table[[#This Row],[Time]]))))</f>
        <v>2.0138888888888928E-2</v>
      </c>
      <c r="H1889" s="3" t="str">
        <f>IF(ch_table[[#This Row],[Subject 1]]&lt;&gt;"House rose", "",SUMIF(ch_table[Day], ch_table[[#This Row],[Day]], ch_table[Duration]))</f>
        <v/>
      </c>
      <c r="I1889" s="40">
        <f>SUM(INDEX(ch_table[Duration],1):ch_table[[#This Row],[Duration]])</f>
        <v>51.124305555555523</v>
      </c>
      <c r="J1889" s="3" cm="1">
        <f t="array" ref="J1889">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89" s="3" t="str" cm="1">
        <f t="array" ref="K1889">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89" s="3" t="str">
        <f>IF(ch_table[[#This Row],[Subject 1]]&lt;&gt;"House rose", "",SUMIF(ch_table[Day], ch_table[[#This Row],[Day]], ch_table[AAT]))</f>
        <v/>
      </c>
      <c r="M1889" s="38">
        <f>SUM(INDEX(ch_table[AAT],1):ch_table[[#This Row],[AAT]])</f>
        <v>4.7034722222222198</v>
      </c>
    </row>
    <row r="1890" spans="1:13" ht="60" x14ac:dyDescent="0.25">
      <c r="A1890" s="2">
        <v>152</v>
      </c>
      <c r="B1890" s="44">
        <v>44679</v>
      </c>
      <c r="C1890" s="3">
        <v>0.4381944444444445</v>
      </c>
      <c r="D1890" s="7" t="s">
        <v>27</v>
      </c>
      <c r="E1890" s="8" t="s">
        <v>1103</v>
      </c>
      <c r="G1890" s="3" cm="1">
        <f t="array" ref="G1890">IF(MIN(ROW(ch_table[[Day]:[AAT session total (cum.)]]))+ROWS(ch_table[[Day]:[AAT session total (cum.)]])-1=ROW(),"",IF(ch_table[[#This Row],[Subject 1]]="House rose","", IF(INDEX(ch_table[[#All],[Time]],ROW()+1)="","",(IF(INDEX(ch_table[[#All],[Time]],ROW()+1)&lt;ch_table[[#This Row],[Time]],INDEX(ch_table[[#All],[Time]],ROW()+1)+1,INDEX(ch_table[[#All],[Time]],ROW()+1))-ch_table[[#This Row],[Time]]))))</f>
        <v>8.1249999999999989E-2</v>
      </c>
      <c r="H1890" s="3" t="str">
        <f>IF(ch_table[[#This Row],[Subject 1]]&lt;&gt;"House rose", "",SUMIF(ch_table[Day], ch_table[[#This Row],[Day]], ch_table[Duration]))</f>
        <v/>
      </c>
      <c r="I1890" s="40">
        <f>SUM(INDEX(ch_table[Duration],1):ch_table[[#This Row],[Duration]])</f>
        <v>51.20555555555552</v>
      </c>
      <c r="J1890" s="3" cm="1">
        <f t="array" ref="J1890">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90" s="3" t="str" cm="1">
        <f t="array" ref="K1890">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0" s="3" t="str">
        <f>IF(ch_table[[#This Row],[Subject 1]]&lt;&gt;"House rose", "",SUMIF(ch_table[Day], ch_table[[#This Row],[Day]], ch_table[AAT]))</f>
        <v/>
      </c>
      <c r="M1890" s="38">
        <f>SUM(INDEX(ch_table[AAT],1):ch_table[[#This Row],[AAT]])</f>
        <v>4.7034722222222198</v>
      </c>
    </row>
    <row r="1891" spans="1:13" x14ac:dyDescent="0.25">
      <c r="A1891" s="2">
        <v>152</v>
      </c>
      <c r="B1891" s="44">
        <v>44679</v>
      </c>
      <c r="C1891" s="3">
        <v>0.51944444444444449</v>
      </c>
      <c r="D1891" s="7" t="s">
        <v>13</v>
      </c>
      <c r="G1891" s="3" cm="1">
        <f t="array" ref="G1891">IF(MIN(ROW(ch_table[[Day]:[AAT session total (cum.)]]))+ROWS(ch_table[[Day]:[AAT session total (cum.)]])-1=ROW(),"",IF(ch_table[[#This Row],[Subject 1]]="House rose","", IF(INDEX(ch_table[[#All],[Time]],ROW()+1)="","",(IF(INDEX(ch_table[[#All],[Time]],ROW()+1)&lt;ch_table[[#This Row],[Time]],INDEX(ch_table[[#All],[Time]],ROW()+1)+1,INDEX(ch_table[[#All],[Time]],ROW()+1))-ch_table[[#This Row],[Time]]))))</f>
        <v>1.8055555555555491E-2</v>
      </c>
      <c r="H1891" s="3" t="str">
        <f>IF(ch_table[[#This Row],[Subject 1]]&lt;&gt;"House rose", "",SUMIF(ch_table[Day], ch_table[[#This Row],[Day]], ch_table[Duration]))</f>
        <v/>
      </c>
      <c r="I1891" s="40">
        <f>SUM(INDEX(ch_table[Duration],1):ch_table[[#This Row],[Duration]])</f>
        <v>51.223611111111076</v>
      </c>
      <c r="J1891" s="3" cm="1">
        <f t="array" ref="J1891">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0.70833333333333337</v>
      </c>
      <c r="K1891" s="3" t="str" cm="1">
        <f t="array" ref="K1891">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1" s="3" t="str">
        <f>IF(ch_table[[#This Row],[Subject 1]]&lt;&gt;"House rose", "",SUMIF(ch_table[Day], ch_table[[#This Row],[Day]], ch_table[AAT]))</f>
        <v/>
      </c>
      <c r="M1891" s="38">
        <f>SUM(INDEX(ch_table[AAT],1):ch_table[[#This Row],[AAT]])</f>
        <v>4.7034722222222198</v>
      </c>
    </row>
    <row r="1892" spans="1:13" x14ac:dyDescent="0.25">
      <c r="A1892" s="2">
        <v>152</v>
      </c>
      <c r="B1892" s="44">
        <v>44679</v>
      </c>
      <c r="C1892" s="3">
        <v>0.53749999999999998</v>
      </c>
      <c r="D1892" s="7" t="s">
        <v>23</v>
      </c>
      <c r="G1892" s="3" t="str" cm="1">
        <f t="array" ref="G1892">IF(MIN(ROW(ch_table[[Day]:[AAT session total (cum.)]]))+ROWS(ch_table[[Day]:[AAT session total (cum.)]])-1=ROW(),"",IF(ch_table[[#This Row],[Subject 1]]="House rose","", IF(INDEX(ch_table[[#All],[Time]],ROW()+1)="","",(IF(INDEX(ch_table[[#All],[Time]],ROW()+1)&lt;ch_table[[#This Row],[Time]],INDEX(ch_table[[#All],[Time]],ROW()+1)+1,INDEX(ch_table[[#All],[Time]],ROW()+1))-ch_table[[#This Row],[Time]]))))</f>
        <v/>
      </c>
      <c r="H1892" s="3">
        <f>IF(ch_table[[#This Row],[Subject 1]]&lt;&gt;"House rose", "",SUMIF(ch_table[Day], ch_table[[#This Row],[Day]], ch_table[Duration]))</f>
        <v>0.14166666666666666</v>
      </c>
      <c r="I1892" s="40">
        <f>SUM(INDEX(ch_table[Duration],1):ch_table[[#This Row],[Duration]])</f>
        <v>51.223611111111076</v>
      </c>
      <c r="J1892" s="3" t="str" cm="1">
        <f t="array" ref="J1892">IF(ch_table[[#This Row],[Day]]="","",IF(MIN(ROW(ch_table[[Day]:[AAT session total (cum.)]]))+ROWS(ch_table[[Day]:[AAT session total (cum.)]])-1=ROW(),"",IF(COUNTIF(moi_table[[#All],[Day value]],ch_table[[#This Row],[Day]]),_xlfn.XLOOKUP(ch_table[[#This Row],[Day]],moi_table[[#All],[Day value]],moi_table[[#All],[MoI times]]),IF(WEEKDAY(ch_table[[#This Row],[Date]])=6,INDEX(moi_table[[#All],[MoI times]],5),IF(INDEX(ch_table[Time],MATCH(ch_table[[#This Row],[Day]],ch_table[Day],0))=INDEX(moi_table[[#All],[MoI times]],3),INDEX(moi_table[[#All],[MoI times]],6),IF(INDEX(ch_table[Time],MATCH(ch_table[[#This Row],[Day]],ch_table[Day],0))=INDEX(moi_table[[#All],[MoI times]],4),INDEX(moi_table[[#All],[MoI times]],7),IF(INDEX(ch_table[Time],MATCH(ch_table[[#This Row],[Day]],ch_table[Day],0))=INDEX(moi_table[[#All],[MoI times]],5),INDEX(moi_table[[#All],[MoI times]],8),"")))))))</f>
        <v/>
      </c>
      <c r="K1892" s="3" t="str" cm="1">
        <f t="array" ref="K1892">IF(MIN(ROW(ch_table[[Day]:[AAT session total (cum.)]]))+ROWS(ch_table[[Day]:[AAT session total (cum.)]])-1=ROW(),"",IF(ch_table[[#This Row],[Day]]&lt;&gt;INDEX(ch_table[[#All],[Day]],ROW()-1),"",IF(ch_table[[#This Row],[Day]]&lt;&gt;INDEX(ch_table[[#All],[Day]], ROW()+1),"",IF(ch_table[[#This Row],[MoI]]="","",IF(ch_table[[#This Row],[Subject 1]]="Adjournment",IF(ch_table[[#This Row],[Time]]&gt;=ch_table[[#This Row],[MoI]],ch_table[[#This Row],[Duration]],IF(ch_table[[#This Row],[Time]]&lt;MoI!$A$2,ch_table[[#This Row],[Duration]],IF(INDEX(ch_table[[#All],[Time]], ROW()+1)&gt;ch_table[[#This Row],[MoI]],INDEX(ch_table[[#All],[Time]],ROW()+1)-ch_table[[#This Row],[MoI]],""))),IF(INDEX(ch_table[[#All],[AAT]], ROW()-1)="",IF(INDEX(ch_table[[#All],[Time]], ROW()+1)&gt;ch_table[[#This Row],[MoI]],INDEX(ch_table[[#All],[Time]], ROW()+1)-ch_table[[#This Row],[MoI]],""),ch_table[[#This Row],[Duration]]))))))</f>
        <v/>
      </c>
      <c r="L1892" s="3">
        <f>IF(ch_table[[#This Row],[Subject 1]]&lt;&gt;"House rose", "",SUMIF(ch_table[Day], ch_table[[#This Row],[Day]], ch_table[AAT]))</f>
        <v>0</v>
      </c>
      <c r="M1892" s="38">
        <f>SUM(INDEX(ch_table[AAT],1):ch_table[[#This Row],[AAT]])</f>
        <v>4.7034722222222198</v>
      </c>
    </row>
    <row r="1893" spans="1:13" x14ac:dyDescent="0.25">
      <c r="A1893" s="45" t="s">
        <v>1104</v>
      </c>
      <c r="B1893" s="45"/>
      <c r="C1893" s="45"/>
      <c r="D1893" s="46"/>
      <c r="E1893" s="47"/>
      <c r="F1893" s="47"/>
      <c r="G1893" s="48">
        <f>SUBTOTAL(109,ch_table[Duration])</f>
        <v>51.223611111111076</v>
      </c>
      <c r="H1893" s="49">
        <f>SUBTOTAL(109,ch_table[Daily total])</f>
        <v>51.223611111111111</v>
      </c>
      <c r="I1893" s="45"/>
      <c r="J1893" s="49"/>
      <c r="K1893" s="48">
        <f>SUBTOTAL(109,ch_table[AAT])</f>
        <v>4.7034722222222198</v>
      </c>
      <c r="L1893" s="49">
        <f>SUBTOTAL(101,ch_table[AAT daily total])</f>
        <v>3.0943896198830395E-2</v>
      </c>
      <c r="M1893" s="50"/>
    </row>
  </sheetData>
  <phoneticPr fontId="3" type="noConversion"/>
  <conditionalFormatting sqref="A2:M1892">
    <cfRule type="expression" dxfId="53" priority="2">
      <formula>INDIRECT("ch_table[@Subject 1]")="House rose"</formula>
    </cfRule>
  </conditionalFormatting>
  <pageMargins left="0.75" right="0.75" top="1" bottom="1" header="0.5" footer="0.5"/>
  <pageSetup paperSize="9"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5E7308-D537-4131-BC57-EF878C498CAC}">
          <x14:formula1>
            <xm:f>'Subject list - Chamber'!$A$2:$A$60</xm:f>
          </x14:formula1>
          <xm:sqref>D2:D1892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1A1A4-09A3-824D-9F78-407D1C5298CD}">
  <sheetPr codeName="Sheet2">
    <outlinePr summaryRight="0"/>
  </sheetPr>
  <dimension ref="A1:K742"/>
  <sheetViews>
    <sheetView workbookViewId="0">
      <pane ySplit="1" topLeftCell="A2" activePane="bottomLeft" state="frozen"/>
      <selection pane="bottomLeft" activeCell="B2" sqref="B2"/>
    </sheetView>
  </sheetViews>
  <sheetFormatPr defaultColWidth="11.42578125" defaultRowHeight="15" customHeight="1" x14ac:dyDescent="0.25"/>
  <cols>
    <col min="1" max="1" width="6.42578125" style="15" customWidth="1"/>
    <col min="2" max="2" width="12.7109375" style="15" customWidth="1"/>
    <col min="3" max="3" width="11" style="13" customWidth="1"/>
    <col min="4" max="4" width="29.7109375" style="16" customWidth="1"/>
    <col min="5" max="5" width="83.42578125" style="17" customWidth="1"/>
    <col min="6" max="6" width="21.140625" style="16" customWidth="1"/>
    <col min="7" max="7" width="12" style="13" customWidth="1"/>
    <col min="8" max="8" width="12.140625" style="13" customWidth="1"/>
    <col min="9" max="9" width="10.28515625" style="18" customWidth="1"/>
    <col min="10" max="10" width="9" style="13" customWidth="1"/>
    <col min="11" max="11" width="9" style="31" customWidth="1"/>
    <col min="12" max="16384" width="11.42578125" style="16"/>
  </cols>
  <sheetData>
    <row r="1" spans="1:11" s="14" customFormat="1" ht="75" customHeight="1" x14ac:dyDescent="0.25">
      <c r="A1" s="25" t="s">
        <v>0</v>
      </c>
      <c r="B1" s="25" t="s">
        <v>1</v>
      </c>
      <c r="C1" s="26" t="s">
        <v>2</v>
      </c>
      <c r="D1" s="27" t="s">
        <v>3</v>
      </c>
      <c r="E1" s="28" t="s">
        <v>4</v>
      </c>
      <c r="F1" s="27" t="s">
        <v>5</v>
      </c>
      <c r="G1" s="29" t="s">
        <v>6</v>
      </c>
      <c r="H1" s="29" t="s">
        <v>7</v>
      </c>
      <c r="I1" s="30" t="s">
        <v>8</v>
      </c>
      <c r="J1" s="29" t="s">
        <v>1105</v>
      </c>
      <c r="K1" s="30" t="s">
        <v>1106</v>
      </c>
    </row>
    <row r="2" spans="1:11" ht="15" customHeight="1" x14ac:dyDescent="0.25">
      <c r="A2" s="24">
        <v>1</v>
      </c>
      <c r="B2" s="20">
        <v>44340</v>
      </c>
      <c r="C2" s="21">
        <v>0.6875</v>
      </c>
      <c r="D2" s="19" t="s">
        <v>1107</v>
      </c>
      <c r="E2" s="22" t="s">
        <v>1108</v>
      </c>
      <c r="F2" s="19"/>
      <c r="G2" s="21" cm="1">
        <f t="array" ref="G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2" s="21" t="str">
        <f>IF(wh_table[[#This Row],[Subject 1]]&lt;&gt;"Sitting Adjourned", "", SUMIF(wh_table[Day], wh_table[[#This Row],[Day]],wh_table[Duration]))</f>
        <v/>
      </c>
      <c r="I2" s="23">
        <f>SUM(INDEX(wh_table[Duration],1):wh_table[[#This Row],[Duration]])</f>
        <v>5.9722222222222232E-2</v>
      </c>
      <c r="J2" s="21" t="str">
        <f>IF(wh_table[[#This Row],[Subject 1]]&lt;&gt;"Sitting Adjourned", "", SUMIFS(wh_table[Duration], wh_table[Day], wh_table[[#This Row],[Day]], wh_table[Tags], "&lt;&gt;[Questions]", wh_table[Tags], "&lt;&gt;[Questions][Divisions]"))</f>
        <v/>
      </c>
      <c r="K2" s="23">
        <f>IF(wh_table[[#This Row],[Tags]]="[Questions]","",IF(wh_table[[#This Row],[Tags]]="[Questions][Divisions]","",SUMIFS(INDEX(wh_table[Duration],1):wh_table[[#This Row],[Duration]], INDEX(wh_table[Tags],1):wh_table[[#This Row],[Tags]], "&lt;&gt;[Questions]",INDEX(wh_table[Tags],1):wh_table[[#This Row],[Tags]], "&lt;&gt;[Questions][Divisions]")))</f>
        <v>5.9722222222222232E-2</v>
      </c>
    </row>
    <row r="3" spans="1:11" ht="15" customHeight="1" x14ac:dyDescent="0.25">
      <c r="A3" s="24">
        <v>1</v>
      </c>
      <c r="B3" s="20">
        <v>44340</v>
      </c>
      <c r="C3" s="21">
        <v>0.74722222222222223</v>
      </c>
      <c r="D3" s="19" t="s">
        <v>16</v>
      </c>
      <c r="E3" s="22"/>
      <c r="F3" s="19"/>
      <c r="G3" s="21" cm="1">
        <f t="array" ref="G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3" s="21" t="str">
        <f>IF(wh_table[[#This Row],[Subject 1]]&lt;&gt;"Sitting Adjourned", "", SUMIF(wh_table[Day], wh_table[[#This Row],[Day]],wh_table[Duration]))</f>
        <v/>
      </c>
      <c r="I3" s="23">
        <f>SUM(INDEX(wh_table[Duration],1):wh_table[[#This Row],[Duration]])</f>
        <v>7.291666666666663E-2</v>
      </c>
      <c r="J3" s="21" t="str">
        <f>IF(wh_table[[#This Row],[Subject 1]]&lt;&gt;"Sitting Adjourned", "", SUMIFS(wh_table[Duration], wh_table[Day], wh_table[[#This Row],[Day]], wh_table[Tags], "&lt;&gt;[Questions]", wh_table[Tags], "&lt;&gt;[Questions][Divisions]"))</f>
        <v/>
      </c>
      <c r="K3" s="23">
        <f>IF(wh_table[[#This Row],[Tags]]="[Questions]","",IF(wh_table[[#This Row],[Tags]]="[Questions][Divisions]","",SUMIFS(INDEX(wh_table[Duration],1):wh_table[[#This Row],[Duration]], INDEX(wh_table[Tags],1):wh_table[[#This Row],[Tags]], "&lt;&gt;[Questions]",INDEX(wh_table[Tags],1):wh_table[[#This Row],[Tags]], "&lt;&gt;[Questions][Divisions]")))</f>
        <v>7.291666666666663E-2</v>
      </c>
    </row>
    <row r="4" spans="1:11" ht="15" customHeight="1" x14ac:dyDescent="0.25">
      <c r="A4" s="24">
        <v>1</v>
      </c>
      <c r="B4" s="20">
        <v>44340</v>
      </c>
      <c r="C4" s="21">
        <v>0.76041666666666663</v>
      </c>
      <c r="D4" s="19" t="s">
        <v>1109</v>
      </c>
      <c r="E4" s="22" t="s">
        <v>1110</v>
      </c>
      <c r="F4" s="19"/>
      <c r="G4" s="21" cm="1">
        <f t="array" ref="G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4" s="21" t="str">
        <f>IF(wh_table[[#This Row],[Subject 1]]&lt;&gt;"Sitting Adjourned", "", SUMIF(wh_table[Day], wh_table[[#This Row],[Day]],wh_table[Duration]))</f>
        <v/>
      </c>
      <c r="I4" s="23">
        <f>SUM(INDEX(wh_table[Duration],1):wh_table[[#This Row],[Duration]])</f>
        <v>0.13472222222222219</v>
      </c>
      <c r="J4" s="21" t="str">
        <f>IF(wh_table[[#This Row],[Subject 1]]&lt;&gt;"Sitting Adjourned", "", SUMIFS(wh_table[Duration], wh_table[Day], wh_table[[#This Row],[Day]], wh_table[Tags], "&lt;&gt;[Questions]", wh_table[Tags], "&lt;&gt;[Questions][Divisions]"))</f>
        <v/>
      </c>
      <c r="K4" s="23">
        <f>IF(wh_table[[#This Row],[Tags]]="[Questions]","",IF(wh_table[[#This Row],[Tags]]="[Questions][Divisions]","",SUMIFS(INDEX(wh_table[Duration],1):wh_table[[#This Row],[Duration]], INDEX(wh_table[Tags],1):wh_table[[#This Row],[Tags]], "&lt;&gt;[Questions]",INDEX(wh_table[Tags],1):wh_table[[#This Row],[Tags]], "&lt;&gt;[Questions][Divisions]")))</f>
        <v>0.13472222222222219</v>
      </c>
    </row>
    <row r="5" spans="1:11" ht="15" customHeight="1" x14ac:dyDescent="0.25">
      <c r="A5" s="15">
        <v>1</v>
      </c>
      <c r="B5" s="43">
        <v>44340</v>
      </c>
      <c r="C5" s="13">
        <v>0.82222222222222219</v>
      </c>
      <c r="D5" s="16" t="s">
        <v>1111</v>
      </c>
      <c r="G5" s="13" t="str" cm="1">
        <f t="array" ref="G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 s="13">
        <f>IF(wh_table[[#This Row],[Subject 1]]&lt;&gt;"Sitting Adjourned", "", SUMIF(wh_table[Day], wh_table[[#This Row],[Day]],wh_table[Duration]))</f>
        <v>0.13472222222222219</v>
      </c>
      <c r="I5" s="18">
        <f>SUM(INDEX(wh_table[Duration],1):wh_table[[#This Row],[Duration]])</f>
        <v>0.13472222222222219</v>
      </c>
      <c r="J5" s="13">
        <f>IF(wh_table[[#This Row],[Subject 1]]&lt;&gt;"Sitting Adjourned", "", SUMIFS(wh_table[Duration], wh_table[Day], wh_table[[#This Row],[Day]], wh_table[Tags], "&lt;&gt;[Questions]", wh_table[Tags], "&lt;&gt;[Questions][Divisions]"))</f>
        <v>0.13472222222222219</v>
      </c>
      <c r="K5" s="18">
        <f>IF(wh_table[[#This Row],[Tags]]="[Questions]","",IF(wh_table[[#This Row],[Tags]]="[Questions][Divisions]","",SUMIFS(INDEX(wh_table[Duration],1):wh_table[[#This Row],[Duration]], INDEX(wh_table[Tags],1):wh_table[[#This Row],[Tags]], "&lt;&gt;[Questions]",INDEX(wh_table[Tags],1):wh_table[[#This Row],[Tags]], "&lt;&gt;[Questions][Divisions]")))</f>
        <v>0.13472222222222219</v>
      </c>
    </row>
    <row r="6" spans="1:11" ht="15" customHeight="1" x14ac:dyDescent="0.25">
      <c r="A6" s="15">
        <v>2</v>
      </c>
      <c r="B6" s="43">
        <v>44341</v>
      </c>
      <c r="C6" s="13">
        <v>0.39305555555555549</v>
      </c>
      <c r="D6" s="16" t="s">
        <v>1112</v>
      </c>
      <c r="E6" s="17" t="s">
        <v>1113</v>
      </c>
      <c r="G6" s="13" cm="1">
        <f t="array" ref="G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6.1805555555555614E-2</v>
      </c>
      <c r="H6" s="13" t="str">
        <f>IF(wh_table[[#This Row],[Subject 1]]&lt;&gt;"Sitting Adjourned", "", SUMIF(wh_table[Day], wh_table[[#This Row],[Day]],wh_table[Duration]))</f>
        <v/>
      </c>
      <c r="I6" s="18">
        <f>SUM(INDEX(wh_table[Duration],1):wh_table[[#This Row],[Duration]])</f>
        <v>0.1965277777777778</v>
      </c>
      <c r="J6" s="13" t="str">
        <f>IF(wh_table[[#This Row],[Subject 1]]&lt;&gt;"Sitting Adjourned", "", SUMIFS(wh_table[Duration], wh_table[Day], wh_table[[#This Row],[Day]], wh_table[Tags], "&lt;&gt;[Questions]", wh_table[Tags], "&lt;&gt;[Questions][Divisions]"))</f>
        <v/>
      </c>
      <c r="K6" s="18">
        <f>IF(wh_table[[#This Row],[Tags]]="[Questions]","",IF(wh_table[[#This Row],[Tags]]="[Questions][Divisions]","",SUMIFS(INDEX(wh_table[Duration],1):wh_table[[#This Row],[Duration]], INDEX(wh_table[Tags],1):wh_table[[#This Row],[Tags]], "&lt;&gt;[Questions]",INDEX(wh_table[Tags],1):wh_table[[#This Row],[Tags]], "&lt;&gt;[Questions][Divisions]")))</f>
        <v>0.1965277777777778</v>
      </c>
    </row>
    <row r="7" spans="1:11" ht="15" customHeight="1" x14ac:dyDescent="0.25">
      <c r="A7" s="15">
        <v>2</v>
      </c>
      <c r="B7" s="43">
        <v>44341</v>
      </c>
      <c r="C7" s="13">
        <v>0.4548611111111111</v>
      </c>
      <c r="D7" s="16" t="s">
        <v>16</v>
      </c>
      <c r="G7" s="13" cm="1">
        <f t="array" ref="G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7" s="13" t="str">
        <f>IF(wh_table[[#This Row],[Subject 1]]&lt;&gt;"Sitting Adjourned", "", SUMIF(wh_table[Day], wh_table[[#This Row],[Day]],wh_table[Duration]))</f>
        <v/>
      </c>
      <c r="I7" s="18">
        <f>SUM(INDEX(wh_table[Duration],1):wh_table[[#This Row],[Duration]])</f>
        <v>0.2</v>
      </c>
      <c r="J7" s="13" t="str">
        <f>IF(wh_table[[#This Row],[Subject 1]]&lt;&gt;"Sitting Adjourned", "", SUMIFS(wh_table[Duration], wh_table[Day], wh_table[[#This Row],[Day]], wh_table[Tags], "&lt;&gt;[Questions]", wh_table[Tags], "&lt;&gt;[Questions][Divisions]"))</f>
        <v/>
      </c>
      <c r="K7" s="18">
        <f>IF(wh_table[[#This Row],[Tags]]="[Questions]","",IF(wh_table[[#This Row],[Tags]]="[Questions][Divisions]","",SUMIFS(INDEX(wh_table[Duration],1):wh_table[[#This Row],[Duration]], INDEX(wh_table[Tags],1):wh_table[[#This Row],[Tags]], "&lt;&gt;[Questions]",INDEX(wh_table[Tags],1):wh_table[[#This Row],[Tags]], "&lt;&gt;[Questions][Divisions]")))</f>
        <v>0.2</v>
      </c>
    </row>
    <row r="8" spans="1:11" ht="15" customHeight="1" x14ac:dyDescent="0.25">
      <c r="A8" s="15">
        <v>2</v>
      </c>
      <c r="B8" s="43">
        <v>44341</v>
      </c>
      <c r="C8" s="13">
        <v>0.45833333333333331</v>
      </c>
      <c r="D8" s="16" t="s">
        <v>1112</v>
      </c>
      <c r="E8" s="17" t="s">
        <v>1114</v>
      </c>
      <c r="G8" s="13" cm="1">
        <f t="array" ref="G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8" s="13" t="str">
        <f>IF(wh_table[[#This Row],[Subject 1]]&lt;&gt;"Sitting Adjourned", "", SUMIF(wh_table[Day], wh_table[[#This Row],[Day]],wh_table[Duration]))</f>
        <v/>
      </c>
      <c r="I8" s="18">
        <f>SUM(INDEX(wh_table[Duration],1):wh_table[[#This Row],[Duration]])</f>
        <v>0.2194444444444445</v>
      </c>
      <c r="J8" s="13" t="str">
        <f>IF(wh_table[[#This Row],[Subject 1]]&lt;&gt;"Sitting Adjourned", "", SUMIFS(wh_table[Duration], wh_table[Day], wh_table[[#This Row],[Day]], wh_table[Tags], "&lt;&gt;[Questions]", wh_table[Tags], "&lt;&gt;[Questions][Divisions]"))</f>
        <v/>
      </c>
      <c r="K8" s="18">
        <f>IF(wh_table[[#This Row],[Tags]]="[Questions]","",IF(wh_table[[#This Row],[Tags]]="[Questions][Divisions]","",SUMIFS(INDEX(wh_table[Duration],1):wh_table[[#This Row],[Duration]], INDEX(wh_table[Tags],1):wh_table[[#This Row],[Tags]], "&lt;&gt;[Questions]",INDEX(wh_table[Tags],1):wh_table[[#This Row],[Tags]], "&lt;&gt;[Questions][Divisions]")))</f>
        <v>0.2194444444444445</v>
      </c>
    </row>
    <row r="9" spans="1:11" ht="15" customHeight="1" x14ac:dyDescent="0.25">
      <c r="A9" s="15">
        <v>2</v>
      </c>
      <c r="B9" s="43">
        <v>44341</v>
      </c>
      <c r="C9" s="13">
        <v>0.4777777777777778</v>
      </c>
      <c r="D9" s="16" t="s">
        <v>16</v>
      </c>
      <c r="F9" s="16" t="s">
        <v>1115</v>
      </c>
      <c r="G9" s="13" cm="1">
        <f t="array" ref="G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9" s="13" t="str">
        <f>IF(wh_table[[#This Row],[Subject 1]]&lt;&gt;"Sitting Adjourned", "", SUMIF(wh_table[Day], wh_table[[#This Row],[Day]],wh_table[Duration]))</f>
        <v/>
      </c>
      <c r="I9" s="18">
        <f>SUM(INDEX(wh_table[Duration],1):wh_table[[#This Row],[Duration]])</f>
        <v>0.34583333333333333</v>
      </c>
      <c r="J9" s="13" t="str">
        <f>IF(wh_table[[#This Row],[Subject 1]]&lt;&gt;"Sitting Adjourned", "", SUMIFS(wh_table[Duration], wh_table[Day], wh_table[[#This Row],[Day]], wh_table[Tags], "&lt;&gt;[Questions]", wh_table[Tags], "&lt;&gt;[Questions][Divisions]"))</f>
        <v/>
      </c>
      <c r="K9" s="18" t="str">
        <f>IF(wh_table[[#This Row],[Tags]]="[Questions]","",IF(wh_table[[#This Row],[Tags]]="[Questions][Divisions]","",SUMIFS(INDEX(wh_table[Duration],1):wh_table[[#This Row],[Duration]], INDEX(wh_table[Tags],1):wh_table[[#This Row],[Tags]], "&lt;&gt;[Questions]",INDEX(wh_table[Tags],1):wh_table[[#This Row],[Tags]], "&lt;&gt;[Questions][Divisions]")))</f>
        <v/>
      </c>
    </row>
    <row r="10" spans="1:11" ht="15" customHeight="1" x14ac:dyDescent="0.25">
      <c r="A10" s="15">
        <v>2</v>
      </c>
      <c r="B10" s="43">
        <v>44341</v>
      </c>
      <c r="C10" s="13">
        <v>0.60416666666666663</v>
      </c>
      <c r="D10" s="16" t="s">
        <v>1112</v>
      </c>
      <c r="E10" s="17" t="s">
        <v>1116</v>
      </c>
      <c r="G10" s="13" cm="1">
        <f t="array" ref="G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10" s="13" t="str">
        <f>IF(wh_table[[#This Row],[Subject 1]]&lt;&gt;"Sitting Adjourned", "", SUMIF(wh_table[Day], wh_table[[#This Row],[Day]],wh_table[Duration]))</f>
        <v/>
      </c>
      <c r="I10" s="18">
        <f>SUM(INDEX(wh_table[Duration],1):wh_table[[#This Row],[Duration]])</f>
        <v>0.38611111111111118</v>
      </c>
      <c r="J10" s="13" t="str">
        <f>IF(wh_table[[#This Row],[Subject 1]]&lt;&gt;"Sitting Adjourned", "", SUMIFS(wh_table[Duration], wh_table[Day], wh_table[[#This Row],[Day]], wh_table[Tags], "&lt;&gt;[Questions]", wh_table[Tags], "&lt;&gt;[Questions][Divisions]"))</f>
        <v/>
      </c>
      <c r="K10" s="18">
        <f>IF(wh_table[[#This Row],[Tags]]="[Questions]","",IF(wh_table[[#This Row],[Tags]]="[Questions][Divisions]","",SUMIFS(INDEX(wh_table[Duration],1):wh_table[[#This Row],[Duration]], INDEX(wh_table[Tags],1):wh_table[[#This Row],[Tags]], "&lt;&gt;[Questions]",INDEX(wh_table[Tags],1):wh_table[[#This Row],[Tags]], "&lt;&gt;[Questions][Divisions]")))</f>
        <v>0.25972222222222235</v>
      </c>
    </row>
    <row r="11" spans="1:11" ht="15" customHeight="1" x14ac:dyDescent="0.25">
      <c r="A11" s="15">
        <v>2</v>
      </c>
      <c r="B11" s="43">
        <v>44341</v>
      </c>
      <c r="C11" s="13">
        <v>0.64444444444444449</v>
      </c>
      <c r="D11" s="16" t="s">
        <v>16</v>
      </c>
      <c r="G11" s="13" cm="1">
        <f t="array" ref="G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2.5694444444444353E-2</v>
      </c>
      <c r="H11" s="13" t="str">
        <f>IF(wh_table[[#This Row],[Subject 1]]&lt;&gt;"Sitting Adjourned", "", SUMIF(wh_table[Day], wh_table[[#This Row],[Day]],wh_table[Duration]))</f>
        <v/>
      </c>
      <c r="I11" s="18">
        <f>SUM(INDEX(wh_table[Duration],1):wh_table[[#This Row],[Duration]])</f>
        <v>0.41180555555555554</v>
      </c>
      <c r="J11" s="13" t="str">
        <f>IF(wh_table[[#This Row],[Subject 1]]&lt;&gt;"Sitting Adjourned", "", SUMIFS(wh_table[Duration], wh_table[Day], wh_table[[#This Row],[Day]], wh_table[Tags], "&lt;&gt;[Questions]", wh_table[Tags], "&lt;&gt;[Questions][Divisions]"))</f>
        <v/>
      </c>
      <c r="K11" s="18">
        <f>IF(wh_table[[#This Row],[Tags]]="[Questions]","",IF(wh_table[[#This Row],[Tags]]="[Questions][Divisions]","",SUMIFS(INDEX(wh_table[Duration],1):wh_table[[#This Row],[Duration]], INDEX(wh_table[Tags],1):wh_table[[#This Row],[Tags]], "&lt;&gt;[Questions]",INDEX(wh_table[Tags],1):wh_table[[#This Row],[Tags]], "&lt;&gt;[Questions][Divisions]")))</f>
        <v>0.28541666666666671</v>
      </c>
    </row>
    <row r="12" spans="1:11" ht="15" customHeight="1" x14ac:dyDescent="0.25">
      <c r="A12" s="15">
        <v>2</v>
      </c>
      <c r="B12" s="43">
        <v>44341</v>
      </c>
      <c r="C12" s="13">
        <v>0.67013888888888884</v>
      </c>
      <c r="D12" s="16" t="s">
        <v>1112</v>
      </c>
      <c r="E12" s="17" t="s">
        <v>1117</v>
      </c>
      <c r="G12" s="13" cm="1">
        <f t="array" ref="G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1.3194444444444509E-2</v>
      </c>
      <c r="H12" s="13" t="str">
        <f>IF(wh_table[[#This Row],[Subject 1]]&lt;&gt;"Sitting Adjourned", "", SUMIF(wh_table[Day], wh_table[[#This Row],[Day]],wh_table[Duration]))</f>
        <v/>
      </c>
      <c r="I12" s="18">
        <f>SUM(INDEX(wh_table[Duration],1):wh_table[[#This Row],[Duration]])</f>
        <v>0.42500000000000004</v>
      </c>
      <c r="J12" s="13" t="str">
        <f>IF(wh_table[[#This Row],[Subject 1]]&lt;&gt;"Sitting Adjourned", "", SUMIFS(wh_table[Duration], wh_table[Day], wh_table[[#This Row],[Day]], wh_table[Tags], "&lt;&gt;[Questions]", wh_table[Tags], "&lt;&gt;[Questions][Divisions]"))</f>
        <v/>
      </c>
      <c r="K12" s="18">
        <f>IF(wh_table[[#This Row],[Tags]]="[Questions]","",IF(wh_table[[#This Row],[Tags]]="[Questions][Divisions]","",SUMIFS(INDEX(wh_table[Duration],1):wh_table[[#This Row],[Duration]], INDEX(wh_table[Tags],1):wh_table[[#This Row],[Tags]], "&lt;&gt;[Questions]",INDEX(wh_table[Tags],1):wh_table[[#This Row],[Tags]], "&lt;&gt;[Questions][Divisions]")))</f>
        <v>0.29861111111111122</v>
      </c>
    </row>
    <row r="13" spans="1:11" ht="15" customHeight="1" x14ac:dyDescent="0.25">
      <c r="A13" s="15">
        <v>2</v>
      </c>
      <c r="B13" s="43">
        <v>44341</v>
      </c>
      <c r="C13" s="13">
        <v>0.68333333333333335</v>
      </c>
      <c r="D13" s="16" t="s">
        <v>16</v>
      </c>
      <c r="G13" s="13" cm="1">
        <f t="array" ref="G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13" s="13" t="str">
        <f>IF(wh_table[[#This Row],[Subject 1]]&lt;&gt;"Sitting Adjourned", "", SUMIF(wh_table[Day], wh_table[[#This Row],[Day]],wh_table[Duration]))</f>
        <v/>
      </c>
      <c r="I13" s="18">
        <f>SUM(INDEX(wh_table[Duration],1):wh_table[[#This Row],[Duration]])</f>
        <v>0.45069444444444451</v>
      </c>
      <c r="J13" s="13" t="str">
        <f>IF(wh_table[[#This Row],[Subject 1]]&lt;&gt;"Sitting Adjourned", "", SUMIFS(wh_table[Duration], wh_table[Day], wh_table[[#This Row],[Day]], wh_table[Tags], "&lt;&gt;[Questions]", wh_table[Tags], "&lt;&gt;[Questions][Divisions]"))</f>
        <v/>
      </c>
      <c r="K13" s="18">
        <f>IF(wh_table[[#This Row],[Tags]]="[Questions]","",IF(wh_table[[#This Row],[Tags]]="[Questions][Divisions]","",SUMIFS(INDEX(wh_table[Duration],1):wh_table[[#This Row],[Duration]], INDEX(wh_table[Tags],1):wh_table[[#This Row],[Tags]], "&lt;&gt;[Questions]",INDEX(wh_table[Tags],1):wh_table[[#This Row],[Tags]], "&lt;&gt;[Questions][Divisions]")))</f>
        <v>0.32430555555555568</v>
      </c>
    </row>
    <row r="14" spans="1:11" ht="15" customHeight="1" x14ac:dyDescent="0.25">
      <c r="A14" s="15">
        <v>2</v>
      </c>
      <c r="B14" s="43">
        <v>44341</v>
      </c>
      <c r="C14" s="13">
        <v>0.70902777777777781</v>
      </c>
      <c r="D14" s="16" t="s">
        <v>1112</v>
      </c>
      <c r="E14" s="17" t="s">
        <v>1118</v>
      </c>
      <c r="G14" s="13" cm="1">
        <f t="array" ref="G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14" s="13" t="str">
        <f>IF(wh_table[[#This Row],[Subject 1]]&lt;&gt;"Sitting Adjourned", "", SUMIF(wh_table[Day], wh_table[[#This Row],[Day]],wh_table[Duration]))</f>
        <v/>
      </c>
      <c r="I14" s="18">
        <f>SUM(INDEX(wh_table[Duration],1):wh_table[[#This Row],[Duration]])</f>
        <v>0.48472222222222228</v>
      </c>
      <c r="J14" s="13" t="str">
        <f>IF(wh_table[[#This Row],[Subject 1]]&lt;&gt;"Sitting Adjourned", "", SUMIFS(wh_table[Duration], wh_table[Day], wh_table[[#This Row],[Day]], wh_table[Tags], "&lt;&gt;[Questions]", wh_table[Tags], "&lt;&gt;[Questions][Divisions]"))</f>
        <v/>
      </c>
      <c r="K14" s="18">
        <f>IF(wh_table[[#This Row],[Tags]]="[Questions]","",IF(wh_table[[#This Row],[Tags]]="[Questions][Divisions]","",SUMIFS(INDEX(wh_table[Duration],1):wh_table[[#This Row],[Duration]], INDEX(wh_table[Tags],1):wh_table[[#This Row],[Tags]], "&lt;&gt;[Questions]",INDEX(wh_table[Tags],1):wh_table[[#This Row],[Tags]], "&lt;&gt;[Questions][Divisions]")))</f>
        <v>0.35833333333333345</v>
      </c>
    </row>
    <row r="15" spans="1:11" ht="15" customHeight="1" x14ac:dyDescent="0.25">
      <c r="A15" s="15">
        <v>2</v>
      </c>
      <c r="B15" s="43">
        <v>44341</v>
      </c>
      <c r="C15" s="13">
        <v>0.74305555555555558</v>
      </c>
      <c r="D15" s="16" t="s">
        <v>1111</v>
      </c>
      <c r="G15" s="13" t="str" cm="1">
        <f t="array" ref="G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 s="13">
        <f>IF(wh_table[[#This Row],[Subject 1]]&lt;&gt;"Sitting Adjourned", "", SUMIF(wh_table[Day], wh_table[[#This Row],[Day]],wh_table[Duration]))</f>
        <v>0.35000000000000009</v>
      </c>
      <c r="I15" s="18">
        <f>SUM(INDEX(wh_table[Duration],1):wh_table[[#This Row],[Duration]])</f>
        <v>0.48472222222222228</v>
      </c>
      <c r="J15" s="13">
        <f>IF(wh_table[[#This Row],[Subject 1]]&lt;&gt;"Sitting Adjourned", "", SUMIFS(wh_table[Duration], wh_table[Day], wh_table[[#This Row],[Day]], wh_table[Tags], "&lt;&gt;[Questions]", wh_table[Tags], "&lt;&gt;[Questions][Divisions]"))</f>
        <v>0.22361111111111126</v>
      </c>
      <c r="K15" s="18">
        <f>IF(wh_table[[#This Row],[Tags]]="[Questions]","",IF(wh_table[[#This Row],[Tags]]="[Questions][Divisions]","",SUMIFS(INDEX(wh_table[Duration],1):wh_table[[#This Row],[Duration]], INDEX(wh_table[Tags],1):wh_table[[#This Row],[Tags]], "&lt;&gt;[Questions]",INDEX(wh_table[Tags],1):wh_table[[#This Row],[Tags]], "&lt;&gt;[Questions][Divisions]")))</f>
        <v>0.35833333333333345</v>
      </c>
    </row>
    <row r="16" spans="1:11" ht="15" customHeight="1" x14ac:dyDescent="0.25">
      <c r="A16" s="15">
        <v>3</v>
      </c>
      <c r="B16" s="43">
        <v>44342</v>
      </c>
      <c r="C16" s="13">
        <v>0.3923611111111111</v>
      </c>
      <c r="D16" s="16" t="s">
        <v>1112</v>
      </c>
      <c r="E16" s="17" t="s">
        <v>1119</v>
      </c>
      <c r="G16" s="13" cm="1">
        <f t="array" ref="G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4.1666666666666685E-2</v>
      </c>
      <c r="H16" s="13" t="str">
        <f>IF(wh_table[[#This Row],[Subject 1]]&lt;&gt;"Sitting Adjourned", "", SUMIF(wh_table[Day], wh_table[[#This Row],[Day]],wh_table[Duration]))</f>
        <v/>
      </c>
      <c r="I16" s="18">
        <f>SUM(INDEX(wh_table[Duration],1):wh_table[[#This Row],[Duration]])</f>
        <v>0.52638888888888902</v>
      </c>
      <c r="J16" s="13" t="str">
        <f>IF(wh_table[[#This Row],[Subject 1]]&lt;&gt;"Sitting Adjourned", "", SUMIFS(wh_table[Duration], wh_table[Day], wh_table[[#This Row],[Day]], wh_table[Tags], "&lt;&gt;[Questions]", wh_table[Tags], "&lt;&gt;[Questions][Divisions]"))</f>
        <v/>
      </c>
      <c r="K16" s="18">
        <f>IF(wh_table[[#This Row],[Tags]]="[Questions]","",IF(wh_table[[#This Row],[Tags]]="[Questions][Divisions]","",SUMIFS(INDEX(wh_table[Duration],1):wh_table[[#This Row],[Duration]], INDEX(wh_table[Tags],1):wh_table[[#This Row],[Tags]], "&lt;&gt;[Questions]",INDEX(wh_table[Tags],1):wh_table[[#This Row],[Tags]], "&lt;&gt;[Questions][Divisions]")))</f>
        <v>0.40000000000000013</v>
      </c>
    </row>
    <row r="17" spans="1:11" ht="15" customHeight="1" x14ac:dyDescent="0.25">
      <c r="A17" s="15">
        <v>3</v>
      </c>
      <c r="B17" s="43">
        <v>44342</v>
      </c>
      <c r="C17" s="13">
        <v>0.43402777777777779</v>
      </c>
      <c r="D17" s="16" t="s">
        <v>16</v>
      </c>
      <c r="G17" s="13" cm="1">
        <f t="array" ref="G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2.4305555555555525E-2</v>
      </c>
      <c r="H17" s="13" t="str">
        <f>IF(wh_table[[#This Row],[Subject 1]]&lt;&gt;"Sitting Adjourned", "", SUMIF(wh_table[Day], wh_table[[#This Row],[Day]],wh_table[Duration]))</f>
        <v/>
      </c>
      <c r="I17" s="18">
        <f>SUM(INDEX(wh_table[Duration],1):wh_table[[#This Row],[Duration]])</f>
        <v>0.5506944444444446</v>
      </c>
      <c r="J17" s="13" t="str">
        <f>IF(wh_table[[#This Row],[Subject 1]]&lt;&gt;"Sitting Adjourned", "", SUMIFS(wh_table[Duration], wh_table[Day], wh_table[[#This Row],[Day]], wh_table[Tags], "&lt;&gt;[Questions]", wh_table[Tags], "&lt;&gt;[Questions][Divisions]"))</f>
        <v/>
      </c>
      <c r="K17" s="18">
        <f>IF(wh_table[[#This Row],[Tags]]="[Questions]","",IF(wh_table[[#This Row],[Tags]]="[Questions][Divisions]","",SUMIFS(INDEX(wh_table[Duration],1):wh_table[[#This Row],[Duration]], INDEX(wh_table[Tags],1):wh_table[[#This Row],[Tags]], "&lt;&gt;[Questions]",INDEX(wh_table[Tags],1):wh_table[[#This Row],[Tags]], "&lt;&gt;[Questions][Divisions]")))</f>
        <v>0.42430555555555566</v>
      </c>
    </row>
    <row r="18" spans="1:11" ht="15" customHeight="1" x14ac:dyDescent="0.25">
      <c r="A18" s="15">
        <v>3</v>
      </c>
      <c r="B18" s="43">
        <v>44342</v>
      </c>
      <c r="C18" s="13">
        <v>0.45833333333333331</v>
      </c>
      <c r="D18" s="16" t="s">
        <v>1112</v>
      </c>
      <c r="E18" s="17" t="s">
        <v>1120</v>
      </c>
      <c r="G18" s="13" cm="1">
        <f t="array" ref="G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8" s="13" t="str">
        <f>IF(wh_table[[#This Row],[Subject 1]]&lt;&gt;"Sitting Adjourned", "", SUMIF(wh_table[Day], wh_table[[#This Row],[Day]],wh_table[Duration]))</f>
        <v/>
      </c>
      <c r="I18" s="18">
        <f>SUM(INDEX(wh_table[Duration],1):wh_table[[#This Row],[Duration]])</f>
        <v>0.57013888888888908</v>
      </c>
      <c r="J18" s="13" t="str">
        <f>IF(wh_table[[#This Row],[Subject 1]]&lt;&gt;"Sitting Adjourned", "", SUMIFS(wh_table[Duration], wh_table[Day], wh_table[[#This Row],[Day]], wh_table[Tags], "&lt;&gt;[Questions]", wh_table[Tags], "&lt;&gt;[Questions][Divisions]"))</f>
        <v/>
      </c>
      <c r="K18" s="18">
        <f>IF(wh_table[[#This Row],[Tags]]="[Questions]","",IF(wh_table[[#This Row],[Tags]]="[Questions][Divisions]","",SUMIFS(INDEX(wh_table[Duration],1):wh_table[[#This Row],[Duration]], INDEX(wh_table[Tags],1):wh_table[[#This Row],[Tags]], "&lt;&gt;[Questions]",INDEX(wh_table[Tags],1):wh_table[[#This Row],[Tags]], "&lt;&gt;[Questions][Divisions]")))</f>
        <v>0.44375000000000014</v>
      </c>
    </row>
    <row r="19" spans="1:11" ht="15" customHeight="1" x14ac:dyDescent="0.25">
      <c r="A19" s="15">
        <v>3</v>
      </c>
      <c r="B19" s="43">
        <v>44342</v>
      </c>
      <c r="C19" s="13">
        <v>0.4777777777777778</v>
      </c>
      <c r="D19" s="16" t="s">
        <v>16</v>
      </c>
      <c r="F19" s="16" t="s">
        <v>1115</v>
      </c>
      <c r="G19" s="13" cm="1">
        <f t="array" ref="G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19" s="13" t="str">
        <f>IF(wh_table[[#This Row],[Subject 1]]&lt;&gt;"Sitting Adjourned", "", SUMIF(wh_table[Day], wh_table[[#This Row],[Day]],wh_table[Duration]))</f>
        <v/>
      </c>
      <c r="I19" s="18">
        <f>SUM(INDEX(wh_table[Duration],1):wh_table[[#This Row],[Duration]])</f>
        <v>0.69652777777777786</v>
      </c>
      <c r="J19" s="13" t="str">
        <f>IF(wh_table[[#This Row],[Subject 1]]&lt;&gt;"Sitting Adjourned", "", SUMIFS(wh_table[Duration], wh_table[Day], wh_table[[#This Row],[Day]], wh_table[Tags], "&lt;&gt;[Questions]", wh_table[Tags], "&lt;&gt;[Questions][Divisions]"))</f>
        <v/>
      </c>
      <c r="K19" s="18" t="str">
        <f>IF(wh_table[[#This Row],[Tags]]="[Questions]","",IF(wh_table[[#This Row],[Tags]]="[Questions][Divisions]","",SUMIFS(INDEX(wh_table[Duration],1):wh_table[[#This Row],[Duration]], INDEX(wh_table[Tags],1):wh_table[[#This Row],[Tags]], "&lt;&gt;[Questions]",INDEX(wh_table[Tags],1):wh_table[[#This Row],[Tags]], "&lt;&gt;[Questions][Divisions]")))</f>
        <v/>
      </c>
    </row>
    <row r="20" spans="1:11" ht="15" customHeight="1" x14ac:dyDescent="0.25">
      <c r="A20" s="15">
        <v>3</v>
      </c>
      <c r="B20" s="43">
        <v>44342</v>
      </c>
      <c r="C20" s="13">
        <v>0.60416666666666663</v>
      </c>
      <c r="D20" s="16" t="s">
        <v>1112</v>
      </c>
      <c r="E20" s="17" t="s">
        <v>1121</v>
      </c>
      <c r="G20" s="13" cm="1">
        <f t="array" ref="G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20" s="13" t="str">
        <f>IF(wh_table[[#This Row],[Subject 1]]&lt;&gt;"Sitting Adjourned", "", SUMIF(wh_table[Day], wh_table[[#This Row],[Day]],wh_table[Duration]))</f>
        <v/>
      </c>
      <c r="I20" s="18">
        <f>SUM(INDEX(wh_table[Duration],1):wh_table[[#This Row],[Duration]])</f>
        <v>0.74861111111111123</v>
      </c>
      <c r="J20" s="13" t="str">
        <f>IF(wh_table[[#This Row],[Subject 1]]&lt;&gt;"Sitting Adjourned", "", SUMIFS(wh_table[Duration], wh_table[Day], wh_table[[#This Row],[Day]], wh_table[Tags], "&lt;&gt;[Questions]", wh_table[Tags], "&lt;&gt;[Questions][Divisions]"))</f>
        <v/>
      </c>
      <c r="K20" s="18">
        <f>IF(wh_table[[#This Row],[Tags]]="[Questions]","",IF(wh_table[[#This Row],[Tags]]="[Questions][Divisions]","",SUMIFS(INDEX(wh_table[Duration],1):wh_table[[#This Row],[Duration]], INDEX(wh_table[Tags],1):wh_table[[#This Row],[Tags]], "&lt;&gt;[Questions]",INDEX(wh_table[Tags],1):wh_table[[#This Row],[Tags]], "&lt;&gt;[Questions][Divisions]")))</f>
        <v>0.49583333333333351</v>
      </c>
    </row>
    <row r="21" spans="1:11" ht="15" customHeight="1" x14ac:dyDescent="0.25">
      <c r="A21" s="15">
        <v>3</v>
      </c>
      <c r="B21" s="43">
        <v>44342</v>
      </c>
      <c r="C21" s="13">
        <v>0.65625</v>
      </c>
      <c r="D21" s="16" t="s">
        <v>16</v>
      </c>
      <c r="G21" s="13" cm="1">
        <f t="array" ref="G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21" s="13" t="str">
        <f>IF(wh_table[[#This Row],[Subject 1]]&lt;&gt;"Sitting Adjourned", "", SUMIF(wh_table[Day], wh_table[[#This Row],[Day]],wh_table[Duration]))</f>
        <v/>
      </c>
      <c r="I21" s="18">
        <f>SUM(INDEX(wh_table[Duration],1):wh_table[[#This Row],[Duration]])</f>
        <v>0.76250000000000007</v>
      </c>
      <c r="J21" s="13" t="str">
        <f>IF(wh_table[[#This Row],[Subject 1]]&lt;&gt;"Sitting Adjourned", "", SUMIFS(wh_table[Duration], wh_table[Day], wh_table[[#This Row],[Day]], wh_table[Tags], "&lt;&gt;[Questions]", wh_table[Tags], "&lt;&gt;[Questions][Divisions]"))</f>
        <v/>
      </c>
      <c r="K21" s="18">
        <f>IF(wh_table[[#This Row],[Tags]]="[Questions]","",IF(wh_table[[#This Row],[Tags]]="[Questions][Divisions]","",SUMIFS(INDEX(wh_table[Duration],1):wh_table[[#This Row],[Duration]], INDEX(wh_table[Tags],1):wh_table[[#This Row],[Tags]], "&lt;&gt;[Questions]",INDEX(wh_table[Tags],1):wh_table[[#This Row],[Tags]], "&lt;&gt;[Questions][Divisions]")))</f>
        <v>0.50972222222222241</v>
      </c>
    </row>
    <row r="22" spans="1:11" ht="15" customHeight="1" x14ac:dyDescent="0.25">
      <c r="A22" s="15">
        <v>3</v>
      </c>
      <c r="B22" s="43">
        <v>44342</v>
      </c>
      <c r="C22" s="13">
        <v>0.67013888888888884</v>
      </c>
      <c r="D22" s="16" t="s">
        <v>1112</v>
      </c>
      <c r="E22" s="17" t="s">
        <v>1122</v>
      </c>
      <c r="G22" s="13" cm="1">
        <f t="array" ref="G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22" s="13" t="str">
        <f>IF(wh_table[[#This Row],[Subject 1]]&lt;&gt;"Sitting Adjourned", "", SUMIF(wh_table[Day], wh_table[[#This Row],[Day]],wh_table[Duration]))</f>
        <v/>
      </c>
      <c r="I22" s="18">
        <f>SUM(INDEX(wh_table[Duration],1):wh_table[[#This Row],[Duration]])</f>
        <v>0.78263888888888899</v>
      </c>
      <c r="J22" s="13" t="str">
        <f>IF(wh_table[[#This Row],[Subject 1]]&lt;&gt;"Sitting Adjourned", "", SUMIFS(wh_table[Duration], wh_table[Day], wh_table[[#This Row],[Day]], wh_table[Tags], "&lt;&gt;[Questions]", wh_table[Tags], "&lt;&gt;[Questions][Divisions]"))</f>
        <v/>
      </c>
      <c r="K22" s="18">
        <f>IF(wh_table[[#This Row],[Tags]]="[Questions]","",IF(wh_table[[#This Row],[Tags]]="[Questions][Divisions]","",SUMIFS(INDEX(wh_table[Duration],1):wh_table[[#This Row],[Duration]], INDEX(wh_table[Tags],1):wh_table[[#This Row],[Tags]], "&lt;&gt;[Questions]",INDEX(wh_table[Tags],1):wh_table[[#This Row],[Tags]], "&lt;&gt;[Questions][Divisions]")))</f>
        <v>0.52986111111111134</v>
      </c>
    </row>
    <row r="23" spans="1:11" ht="15" customHeight="1" x14ac:dyDescent="0.25">
      <c r="A23" s="15">
        <v>3</v>
      </c>
      <c r="B23" s="43">
        <v>44342</v>
      </c>
      <c r="C23" s="13">
        <v>0.69027777777777777</v>
      </c>
      <c r="D23" s="16" t="s">
        <v>16</v>
      </c>
      <c r="G23" s="13" cm="1">
        <f t="array" ref="G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23" s="13" t="str">
        <f>IF(wh_table[[#This Row],[Subject 1]]&lt;&gt;"Sitting Adjourned", "", SUMIF(wh_table[Day], wh_table[[#This Row],[Day]],wh_table[Duration]))</f>
        <v/>
      </c>
      <c r="I23" s="18">
        <f>SUM(INDEX(wh_table[Duration],1):wh_table[[#This Row],[Duration]])</f>
        <v>0.79375000000000007</v>
      </c>
      <c r="J23" s="13" t="str">
        <f>IF(wh_table[[#This Row],[Subject 1]]&lt;&gt;"Sitting Adjourned", "", SUMIFS(wh_table[Duration], wh_table[Day], wh_table[[#This Row],[Day]], wh_table[Tags], "&lt;&gt;[Questions]", wh_table[Tags], "&lt;&gt;[Questions][Divisions]"))</f>
        <v/>
      </c>
      <c r="K23" s="18">
        <f>IF(wh_table[[#This Row],[Tags]]="[Questions]","",IF(wh_table[[#This Row],[Tags]]="[Questions][Divisions]","",SUMIFS(INDEX(wh_table[Duration],1):wh_table[[#This Row],[Duration]], INDEX(wh_table[Tags],1):wh_table[[#This Row],[Tags]], "&lt;&gt;[Questions]",INDEX(wh_table[Tags],1):wh_table[[#This Row],[Tags]], "&lt;&gt;[Questions][Divisions]")))</f>
        <v>0.54097222222222241</v>
      </c>
    </row>
    <row r="24" spans="1:11" ht="15" customHeight="1" x14ac:dyDescent="0.25">
      <c r="A24" s="15">
        <v>3</v>
      </c>
      <c r="B24" s="43">
        <v>44342</v>
      </c>
      <c r="C24" s="13">
        <v>0.70138888888888884</v>
      </c>
      <c r="D24" s="16" t="s">
        <v>1112</v>
      </c>
      <c r="E24" s="17" t="s">
        <v>1123</v>
      </c>
      <c r="G24" s="13" cm="1">
        <f t="array" ref="G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24" s="13" t="str">
        <f>IF(wh_table[[#This Row],[Subject 1]]&lt;&gt;"Sitting Adjourned", "", SUMIF(wh_table[Day], wh_table[[#This Row],[Day]],wh_table[Duration]))</f>
        <v/>
      </c>
      <c r="I24" s="18">
        <f>SUM(INDEX(wh_table[Duration],1):wh_table[[#This Row],[Duration]])</f>
        <v>0.81527777777777788</v>
      </c>
      <c r="J24" s="13" t="str">
        <f>IF(wh_table[[#This Row],[Subject 1]]&lt;&gt;"Sitting Adjourned", "", SUMIFS(wh_table[Duration], wh_table[Day], wh_table[[#This Row],[Day]], wh_table[Tags], "&lt;&gt;[Questions]", wh_table[Tags], "&lt;&gt;[Questions][Divisions]"))</f>
        <v/>
      </c>
      <c r="K24" s="18">
        <f>IF(wh_table[[#This Row],[Tags]]="[Questions]","",IF(wh_table[[#This Row],[Tags]]="[Questions][Divisions]","",SUMIFS(INDEX(wh_table[Duration],1):wh_table[[#This Row],[Duration]], INDEX(wh_table[Tags],1):wh_table[[#This Row],[Tags]], "&lt;&gt;[Questions]",INDEX(wh_table[Tags],1):wh_table[[#This Row],[Tags]], "&lt;&gt;[Questions][Divisions]")))</f>
        <v>0.56250000000000022</v>
      </c>
    </row>
    <row r="25" spans="1:11" ht="15" customHeight="1" x14ac:dyDescent="0.25">
      <c r="A25" s="15">
        <v>3</v>
      </c>
      <c r="B25" s="43">
        <v>44342</v>
      </c>
      <c r="C25" s="13">
        <v>0.72291666666666665</v>
      </c>
      <c r="D25" s="16" t="s">
        <v>16</v>
      </c>
      <c r="F25" s="16" t="s">
        <v>60</v>
      </c>
      <c r="G25" s="13" cm="1">
        <f t="array" ref="G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25" s="13" t="str">
        <f>IF(wh_table[[#This Row],[Subject 1]]&lt;&gt;"Sitting Adjourned", "", SUMIF(wh_table[Day], wh_table[[#This Row],[Day]],wh_table[Duration]))</f>
        <v/>
      </c>
      <c r="I25" s="18">
        <f>SUM(INDEX(wh_table[Duration],1):wh_table[[#This Row],[Duration]])</f>
        <v>0.82500000000000007</v>
      </c>
      <c r="J25" s="13" t="str">
        <f>IF(wh_table[[#This Row],[Subject 1]]&lt;&gt;"Sitting Adjourned", "", SUMIFS(wh_table[Duration], wh_table[Day], wh_table[[#This Row],[Day]], wh_table[Tags], "&lt;&gt;[Questions]", wh_table[Tags], "&lt;&gt;[Questions][Divisions]"))</f>
        <v/>
      </c>
      <c r="K25" s="18">
        <f>IF(wh_table[[#This Row],[Tags]]="[Questions]","",IF(wh_table[[#This Row],[Tags]]="[Questions][Divisions]","",SUMIFS(INDEX(wh_table[Duration],1):wh_table[[#This Row],[Duration]], INDEX(wh_table[Tags],1):wh_table[[#This Row],[Tags]], "&lt;&gt;[Questions]",INDEX(wh_table[Tags],1):wh_table[[#This Row],[Tags]], "&lt;&gt;[Questions][Divisions]")))</f>
        <v>0.57222222222222241</v>
      </c>
    </row>
    <row r="26" spans="1:11" ht="15" customHeight="1" x14ac:dyDescent="0.25">
      <c r="A26" s="15">
        <v>3</v>
      </c>
      <c r="B26" s="43">
        <v>44342</v>
      </c>
      <c r="C26" s="13">
        <v>0.73263888888888884</v>
      </c>
      <c r="D26" s="16" t="s">
        <v>1112</v>
      </c>
      <c r="E26" s="17" t="s">
        <v>1123</v>
      </c>
      <c r="G26" s="13" cm="1">
        <f t="array" ref="G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26" s="13" t="str">
        <f>IF(wh_table[[#This Row],[Subject 1]]&lt;&gt;"Sitting Adjourned", "", SUMIF(wh_table[Day], wh_table[[#This Row],[Day]],wh_table[Duration]))</f>
        <v/>
      </c>
      <c r="I26" s="18">
        <f>SUM(INDEX(wh_table[Duration],1):wh_table[[#This Row],[Duration]])</f>
        <v>0.84097222222222234</v>
      </c>
      <c r="J26" s="13" t="str">
        <f>IF(wh_table[[#This Row],[Subject 1]]&lt;&gt;"Sitting Adjourned", "", SUMIFS(wh_table[Duration], wh_table[Day], wh_table[[#This Row],[Day]], wh_table[Tags], "&lt;&gt;[Questions]", wh_table[Tags], "&lt;&gt;[Questions][Divisions]"))</f>
        <v/>
      </c>
      <c r="K26" s="18">
        <f>IF(wh_table[[#This Row],[Tags]]="[Questions]","",IF(wh_table[[#This Row],[Tags]]="[Questions][Divisions]","",SUMIFS(INDEX(wh_table[Duration],1):wh_table[[#This Row],[Duration]], INDEX(wh_table[Tags],1):wh_table[[#This Row],[Tags]], "&lt;&gt;[Questions]",INDEX(wh_table[Tags],1):wh_table[[#This Row],[Tags]], "&lt;&gt;[Questions][Divisions]")))</f>
        <v>0.58819444444444469</v>
      </c>
    </row>
    <row r="27" spans="1:11" ht="15" customHeight="1" x14ac:dyDescent="0.25">
      <c r="A27" s="15">
        <v>3</v>
      </c>
      <c r="B27" s="43">
        <v>44342</v>
      </c>
      <c r="C27" s="13">
        <v>0.74861111111111112</v>
      </c>
      <c r="D27" s="16" t="s">
        <v>1111</v>
      </c>
      <c r="G27" s="13" t="str" cm="1">
        <f t="array" ref="G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7" s="13">
        <f>IF(wh_table[[#This Row],[Subject 1]]&lt;&gt;"Sitting Adjourned", "", SUMIF(wh_table[Day], wh_table[[#This Row],[Day]],wh_table[Duration]))</f>
        <v>0.35625000000000001</v>
      </c>
      <c r="I27" s="18">
        <f>SUM(INDEX(wh_table[Duration],1):wh_table[[#This Row],[Duration]])</f>
        <v>0.84097222222222234</v>
      </c>
      <c r="J27" s="13">
        <f>IF(wh_table[[#This Row],[Subject 1]]&lt;&gt;"Sitting Adjourned", "", SUMIFS(wh_table[Duration], wh_table[Day], wh_table[[#This Row],[Day]], wh_table[Tags], "&lt;&gt;[Questions]", wh_table[Tags], "&lt;&gt;[Questions][Divisions]"))</f>
        <v>0.22986111111111118</v>
      </c>
      <c r="K27" s="18">
        <f>IF(wh_table[[#This Row],[Tags]]="[Questions]","",IF(wh_table[[#This Row],[Tags]]="[Questions][Divisions]","",SUMIFS(INDEX(wh_table[Duration],1):wh_table[[#This Row],[Duration]], INDEX(wh_table[Tags],1):wh_table[[#This Row],[Tags]], "&lt;&gt;[Questions]",INDEX(wh_table[Tags],1):wh_table[[#This Row],[Tags]], "&lt;&gt;[Questions][Divisions]")))</f>
        <v>0.58819444444444469</v>
      </c>
    </row>
    <row r="28" spans="1:11" ht="15" customHeight="1" x14ac:dyDescent="0.25">
      <c r="A28" s="15">
        <v>4</v>
      </c>
      <c r="B28" s="43">
        <v>44343</v>
      </c>
      <c r="C28" s="13">
        <v>0.5625</v>
      </c>
      <c r="D28" s="16" t="s">
        <v>1112</v>
      </c>
      <c r="E28" s="17" t="s">
        <v>1124</v>
      </c>
      <c r="G28" s="13" cm="1">
        <f t="array" ref="G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28" s="13" t="str">
        <f>IF(wh_table[[#This Row],[Subject 1]]&lt;&gt;"Sitting Adjourned", "", SUMIF(wh_table[Day], wh_table[[#This Row],[Day]],wh_table[Duration]))</f>
        <v/>
      </c>
      <c r="I28" s="18">
        <f>SUM(INDEX(wh_table[Duration],1):wh_table[[#This Row],[Duration]])</f>
        <v>0.89861111111111125</v>
      </c>
      <c r="J28" s="13" t="str">
        <f>IF(wh_table[[#This Row],[Subject 1]]&lt;&gt;"Sitting Adjourned", "", SUMIFS(wh_table[Duration], wh_table[Day], wh_table[[#This Row],[Day]], wh_table[Tags], "&lt;&gt;[Questions]", wh_table[Tags], "&lt;&gt;[Questions][Divisions]"))</f>
        <v/>
      </c>
      <c r="K28" s="18">
        <f>IF(wh_table[[#This Row],[Tags]]="[Questions]","",IF(wh_table[[#This Row],[Tags]]="[Questions][Divisions]","",SUMIFS(INDEX(wh_table[Duration],1):wh_table[[#This Row],[Duration]], INDEX(wh_table[Tags],1):wh_table[[#This Row],[Tags]], "&lt;&gt;[Questions]",INDEX(wh_table[Tags],1):wh_table[[#This Row],[Tags]], "&lt;&gt;[Questions][Divisions]")))</f>
        <v>0.64583333333333359</v>
      </c>
    </row>
    <row r="29" spans="1:11" ht="15" customHeight="1" x14ac:dyDescent="0.25">
      <c r="A29" s="15">
        <v>4</v>
      </c>
      <c r="B29" s="43">
        <v>44343</v>
      </c>
      <c r="C29" s="13">
        <v>0.62013888888888891</v>
      </c>
      <c r="D29" s="16" t="s">
        <v>16</v>
      </c>
      <c r="G29" s="13" cm="1">
        <f t="array" ref="G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29" s="13" t="str">
        <f>IF(wh_table[[#This Row],[Subject 1]]&lt;&gt;"Sitting Adjourned", "", SUMIF(wh_table[Day], wh_table[[#This Row],[Day]],wh_table[Duration]))</f>
        <v/>
      </c>
      <c r="I29" s="18">
        <f>SUM(INDEX(wh_table[Duration],1):wh_table[[#This Row],[Duration]])</f>
        <v>0.9159722222222223</v>
      </c>
      <c r="J29" s="13" t="str">
        <f>IF(wh_table[[#This Row],[Subject 1]]&lt;&gt;"Sitting Adjourned", "", SUMIFS(wh_table[Duration], wh_table[Day], wh_table[[#This Row],[Day]], wh_table[Tags], "&lt;&gt;[Questions]", wh_table[Tags], "&lt;&gt;[Questions][Divisions]"))</f>
        <v/>
      </c>
      <c r="K29" s="18">
        <f>IF(wh_table[[#This Row],[Tags]]="[Questions]","",IF(wh_table[[#This Row],[Tags]]="[Questions][Divisions]","",SUMIFS(INDEX(wh_table[Duration],1):wh_table[[#This Row],[Duration]], INDEX(wh_table[Tags],1):wh_table[[#This Row],[Tags]], "&lt;&gt;[Questions]",INDEX(wh_table[Tags],1):wh_table[[#This Row],[Tags]], "&lt;&gt;[Questions][Divisions]")))</f>
        <v>0.66319444444444464</v>
      </c>
    </row>
    <row r="30" spans="1:11" ht="15" customHeight="1" x14ac:dyDescent="0.25">
      <c r="A30" s="15">
        <v>4</v>
      </c>
      <c r="B30" s="43">
        <v>44343</v>
      </c>
      <c r="C30" s="13">
        <v>0.63749999999999996</v>
      </c>
      <c r="D30" s="16" t="s">
        <v>1112</v>
      </c>
      <c r="E30" s="17" t="s">
        <v>1125</v>
      </c>
      <c r="G30" s="13" cm="1">
        <f t="array" ref="G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30" s="13" t="str">
        <f>IF(wh_table[[#This Row],[Subject 1]]&lt;&gt;"Sitting Adjourned", "", SUMIF(wh_table[Day], wh_table[[#This Row],[Day]],wh_table[Duration]))</f>
        <v/>
      </c>
      <c r="I30" s="18">
        <f>SUM(INDEX(wh_table[Duration],1):wh_table[[#This Row],[Duration]])</f>
        <v>0.96875000000000011</v>
      </c>
      <c r="J30" s="13" t="str">
        <f>IF(wh_table[[#This Row],[Subject 1]]&lt;&gt;"Sitting Adjourned", "", SUMIFS(wh_table[Duration], wh_table[Day], wh_table[[#This Row],[Day]], wh_table[Tags], "&lt;&gt;[Questions]", wh_table[Tags], "&lt;&gt;[Questions][Divisions]"))</f>
        <v/>
      </c>
      <c r="K30" s="18">
        <f>IF(wh_table[[#This Row],[Tags]]="[Questions]","",IF(wh_table[[#This Row],[Tags]]="[Questions][Divisions]","",SUMIFS(INDEX(wh_table[Duration],1):wh_table[[#This Row],[Duration]], INDEX(wh_table[Tags],1):wh_table[[#This Row],[Tags]], "&lt;&gt;[Questions]",INDEX(wh_table[Tags],1):wh_table[[#This Row],[Tags]], "&lt;&gt;[Questions][Divisions]")))</f>
        <v>0.71597222222222245</v>
      </c>
    </row>
    <row r="31" spans="1:11" ht="15" customHeight="1" x14ac:dyDescent="0.25">
      <c r="A31" s="15">
        <v>4</v>
      </c>
      <c r="B31" s="43">
        <v>44343</v>
      </c>
      <c r="C31" s="13">
        <v>0.69027777777777777</v>
      </c>
      <c r="D31" s="16" t="s">
        <v>1111</v>
      </c>
      <c r="G31" s="13" t="str" cm="1">
        <f t="array" ref="G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1" s="13">
        <f>IF(wh_table[[#This Row],[Subject 1]]&lt;&gt;"Sitting Adjourned", "", SUMIF(wh_table[Day], wh_table[[#This Row],[Day]],wh_table[Duration]))</f>
        <v>0.12777777777777777</v>
      </c>
      <c r="I31" s="18">
        <f>SUM(INDEX(wh_table[Duration],1):wh_table[[#This Row],[Duration]])</f>
        <v>0.96875000000000011</v>
      </c>
      <c r="J31" s="13">
        <f>IF(wh_table[[#This Row],[Subject 1]]&lt;&gt;"Sitting Adjourned", "", SUMIFS(wh_table[Duration], wh_table[Day], wh_table[[#This Row],[Day]], wh_table[Tags], "&lt;&gt;[Questions]", wh_table[Tags], "&lt;&gt;[Questions][Divisions]"))</f>
        <v>0.12777777777777777</v>
      </c>
      <c r="K31" s="18">
        <f>IF(wh_table[[#This Row],[Tags]]="[Questions]","",IF(wh_table[[#This Row],[Tags]]="[Questions][Divisions]","",SUMIFS(INDEX(wh_table[Duration],1):wh_table[[#This Row],[Duration]], INDEX(wh_table[Tags],1):wh_table[[#This Row],[Tags]], "&lt;&gt;[Questions]",INDEX(wh_table[Tags],1):wh_table[[#This Row],[Tags]], "&lt;&gt;[Questions][Divisions]")))</f>
        <v>0.71597222222222245</v>
      </c>
    </row>
    <row r="32" spans="1:11" ht="15" customHeight="1" x14ac:dyDescent="0.25">
      <c r="A32" s="15">
        <v>5</v>
      </c>
      <c r="B32" s="43">
        <v>44354</v>
      </c>
      <c r="C32" s="13">
        <v>0.6875</v>
      </c>
      <c r="D32" s="16" t="s">
        <v>1107</v>
      </c>
      <c r="E32" s="17" t="s">
        <v>1126</v>
      </c>
      <c r="G32" s="13" cm="1">
        <f t="array" ref="G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32" s="13" t="str">
        <f>IF(wh_table[[#This Row],[Subject 1]]&lt;&gt;"Sitting Adjourned", "", SUMIF(wh_table[Day], wh_table[[#This Row],[Day]],wh_table[Duration]))</f>
        <v/>
      </c>
      <c r="I32" s="18">
        <f>SUM(INDEX(wh_table[Duration],1):wh_table[[#This Row],[Duration]])</f>
        <v>1.0305555555555557</v>
      </c>
      <c r="J32" s="13" t="str">
        <f>IF(wh_table[[#This Row],[Subject 1]]&lt;&gt;"Sitting Adjourned", "", SUMIFS(wh_table[Duration], wh_table[Day], wh_table[[#This Row],[Day]], wh_table[Tags], "&lt;&gt;[Questions]", wh_table[Tags], "&lt;&gt;[Questions][Divisions]"))</f>
        <v/>
      </c>
      <c r="K32" s="18">
        <f>IF(wh_table[[#This Row],[Tags]]="[Questions]","",IF(wh_table[[#This Row],[Tags]]="[Questions][Divisions]","",SUMIFS(INDEX(wh_table[Duration],1):wh_table[[#This Row],[Duration]], INDEX(wh_table[Tags],1):wh_table[[#This Row],[Tags]], "&lt;&gt;[Questions]",INDEX(wh_table[Tags],1):wh_table[[#This Row],[Tags]], "&lt;&gt;[Questions][Divisions]")))</f>
        <v>0.77777777777777801</v>
      </c>
    </row>
    <row r="33" spans="1:11" ht="15" customHeight="1" x14ac:dyDescent="0.25">
      <c r="A33" s="15">
        <v>5</v>
      </c>
      <c r="B33" s="43">
        <v>44354</v>
      </c>
      <c r="C33" s="13">
        <v>0.74930555555555556</v>
      </c>
      <c r="D33" s="16" t="s">
        <v>16</v>
      </c>
      <c r="G33" s="13" cm="1">
        <f t="array" ref="G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33" s="13" t="str">
        <f>IF(wh_table[[#This Row],[Subject 1]]&lt;&gt;"Sitting Adjourned", "", SUMIF(wh_table[Day], wh_table[[#This Row],[Day]],wh_table[Duration]))</f>
        <v/>
      </c>
      <c r="I33" s="18">
        <f>SUM(INDEX(wh_table[Duration],1):wh_table[[#This Row],[Duration]])</f>
        <v>1.0416666666666667</v>
      </c>
      <c r="J33" s="13" t="str">
        <f>IF(wh_table[[#This Row],[Subject 1]]&lt;&gt;"Sitting Adjourned", "", SUMIFS(wh_table[Duration], wh_table[Day], wh_table[[#This Row],[Day]], wh_table[Tags], "&lt;&gt;[Questions]", wh_table[Tags], "&lt;&gt;[Questions][Divisions]"))</f>
        <v/>
      </c>
      <c r="K33" s="18">
        <f>IF(wh_table[[#This Row],[Tags]]="[Questions]","",IF(wh_table[[#This Row],[Tags]]="[Questions][Divisions]","",SUMIFS(INDEX(wh_table[Duration],1):wh_table[[#This Row],[Duration]], INDEX(wh_table[Tags],1):wh_table[[#This Row],[Tags]], "&lt;&gt;[Questions]",INDEX(wh_table[Tags],1):wh_table[[#This Row],[Tags]], "&lt;&gt;[Questions][Divisions]")))</f>
        <v>0.78888888888888908</v>
      </c>
    </row>
    <row r="34" spans="1:11" ht="15" customHeight="1" x14ac:dyDescent="0.25">
      <c r="A34" s="15">
        <v>5</v>
      </c>
      <c r="B34" s="43">
        <v>44354</v>
      </c>
      <c r="C34" s="13">
        <v>0.76041666666666663</v>
      </c>
      <c r="D34" s="16" t="s">
        <v>1107</v>
      </c>
      <c r="E34" s="17" t="s">
        <v>1127</v>
      </c>
      <c r="G34" s="13" cm="1">
        <f t="array" ref="G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34" s="13" t="str">
        <f>IF(wh_table[[#This Row],[Subject 1]]&lt;&gt;"Sitting Adjourned", "", SUMIF(wh_table[Day], wh_table[[#This Row],[Day]],wh_table[Duration]))</f>
        <v/>
      </c>
      <c r="I34" s="18">
        <f>SUM(INDEX(wh_table[Duration],1):wh_table[[#This Row],[Duration]])</f>
        <v>1.1020833333333333</v>
      </c>
      <c r="J34" s="13" t="str">
        <f>IF(wh_table[[#This Row],[Subject 1]]&lt;&gt;"Sitting Adjourned", "", SUMIFS(wh_table[Duration], wh_table[Day], wh_table[[#This Row],[Day]], wh_table[Tags], "&lt;&gt;[Questions]", wh_table[Tags], "&lt;&gt;[Questions][Divisions]"))</f>
        <v/>
      </c>
      <c r="K34" s="18">
        <f>IF(wh_table[[#This Row],[Tags]]="[Questions]","",IF(wh_table[[#This Row],[Tags]]="[Questions][Divisions]","",SUMIFS(INDEX(wh_table[Duration],1):wh_table[[#This Row],[Duration]], INDEX(wh_table[Tags],1):wh_table[[#This Row],[Tags]], "&lt;&gt;[Questions]",INDEX(wh_table[Tags],1):wh_table[[#This Row],[Tags]], "&lt;&gt;[Questions][Divisions]")))</f>
        <v>0.84930555555555576</v>
      </c>
    </row>
    <row r="35" spans="1:11" ht="15" customHeight="1" x14ac:dyDescent="0.25">
      <c r="A35" s="15">
        <v>5</v>
      </c>
      <c r="B35" s="43">
        <v>44354</v>
      </c>
      <c r="C35" s="13">
        <v>0.8208333333333333</v>
      </c>
      <c r="D35" s="16" t="s">
        <v>1111</v>
      </c>
      <c r="G35" s="13" t="str" cm="1">
        <f t="array" ref="G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5" s="13">
        <f>IF(wh_table[[#This Row],[Subject 1]]&lt;&gt;"Sitting Adjourned", "", SUMIF(wh_table[Day], wh_table[[#This Row],[Day]],wh_table[Duration]))</f>
        <v>0.1333333333333333</v>
      </c>
      <c r="I35" s="18">
        <f>SUM(INDEX(wh_table[Duration],1):wh_table[[#This Row],[Duration]])</f>
        <v>1.1020833333333333</v>
      </c>
      <c r="J35" s="13">
        <f>IF(wh_table[[#This Row],[Subject 1]]&lt;&gt;"Sitting Adjourned", "", SUMIFS(wh_table[Duration], wh_table[Day], wh_table[[#This Row],[Day]], wh_table[Tags], "&lt;&gt;[Questions]", wh_table[Tags], "&lt;&gt;[Questions][Divisions]"))</f>
        <v>0.1333333333333333</v>
      </c>
      <c r="K35" s="18">
        <f>IF(wh_table[[#This Row],[Tags]]="[Questions]","",IF(wh_table[[#This Row],[Tags]]="[Questions][Divisions]","",SUMIFS(INDEX(wh_table[Duration],1):wh_table[[#This Row],[Duration]], INDEX(wh_table[Tags],1):wh_table[[#This Row],[Tags]], "&lt;&gt;[Questions]",INDEX(wh_table[Tags],1):wh_table[[#This Row],[Tags]], "&lt;&gt;[Questions][Divisions]")))</f>
        <v>0.84930555555555576</v>
      </c>
    </row>
    <row r="36" spans="1:11" ht="15" customHeight="1" x14ac:dyDescent="0.25">
      <c r="A36" s="15">
        <v>6</v>
      </c>
      <c r="B36" s="43">
        <v>44355</v>
      </c>
      <c r="C36" s="13">
        <v>0.3923611111111111</v>
      </c>
      <c r="D36" s="16" t="s">
        <v>1112</v>
      </c>
      <c r="E36" s="17" t="s">
        <v>1128</v>
      </c>
      <c r="G36" s="13" cm="1">
        <f t="array" ref="G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5.9722222222222177E-2</v>
      </c>
      <c r="H36" s="13" t="str">
        <f>IF(wh_table[[#This Row],[Subject 1]]&lt;&gt;"Sitting Adjourned", "", SUMIF(wh_table[Day], wh_table[[#This Row],[Day]],wh_table[Duration]))</f>
        <v/>
      </c>
      <c r="I36" s="18">
        <f>SUM(INDEX(wh_table[Duration],1):wh_table[[#This Row],[Duration]])</f>
        <v>1.1618055555555555</v>
      </c>
      <c r="J36" s="13" t="str">
        <f>IF(wh_table[[#This Row],[Subject 1]]&lt;&gt;"Sitting Adjourned", "", SUMIFS(wh_table[Duration], wh_table[Day], wh_table[[#This Row],[Day]], wh_table[Tags], "&lt;&gt;[Questions]", wh_table[Tags], "&lt;&gt;[Questions][Divisions]"))</f>
        <v/>
      </c>
      <c r="K36" s="18">
        <f>IF(wh_table[[#This Row],[Tags]]="[Questions]","",IF(wh_table[[#This Row],[Tags]]="[Questions][Divisions]","",SUMIFS(INDEX(wh_table[Duration],1):wh_table[[#This Row],[Duration]], INDEX(wh_table[Tags],1):wh_table[[#This Row],[Tags]], "&lt;&gt;[Questions]",INDEX(wh_table[Tags],1):wh_table[[#This Row],[Tags]], "&lt;&gt;[Questions][Divisions]")))</f>
        <v>0.90902777777777799</v>
      </c>
    </row>
    <row r="37" spans="1:11" ht="15" customHeight="1" x14ac:dyDescent="0.25">
      <c r="A37" s="15">
        <v>6</v>
      </c>
      <c r="B37" s="43">
        <v>44355</v>
      </c>
      <c r="C37" s="13">
        <v>0.45208333333333328</v>
      </c>
      <c r="D37" s="16" t="s">
        <v>16</v>
      </c>
      <c r="G37" s="13" cm="1">
        <f t="array" ref="G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6.2500000000000333E-3</v>
      </c>
      <c r="H37" s="13" t="str">
        <f>IF(wh_table[[#This Row],[Subject 1]]&lt;&gt;"Sitting Adjourned", "", SUMIF(wh_table[Day], wh_table[[#This Row],[Day]],wh_table[Duration]))</f>
        <v/>
      </c>
      <c r="I37" s="18">
        <f>SUM(INDEX(wh_table[Duration],1):wh_table[[#This Row],[Duration]])</f>
        <v>1.1680555555555556</v>
      </c>
      <c r="J37" s="13" t="str">
        <f>IF(wh_table[[#This Row],[Subject 1]]&lt;&gt;"Sitting Adjourned", "", SUMIFS(wh_table[Duration], wh_table[Day], wh_table[[#This Row],[Day]], wh_table[Tags], "&lt;&gt;[Questions]", wh_table[Tags], "&lt;&gt;[Questions][Divisions]"))</f>
        <v/>
      </c>
      <c r="K37" s="18">
        <f>IF(wh_table[[#This Row],[Tags]]="[Questions]","",IF(wh_table[[#This Row],[Tags]]="[Questions][Divisions]","",SUMIFS(INDEX(wh_table[Duration],1):wh_table[[#This Row],[Duration]], INDEX(wh_table[Tags],1):wh_table[[#This Row],[Tags]], "&lt;&gt;[Questions]",INDEX(wh_table[Tags],1):wh_table[[#This Row],[Tags]], "&lt;&gt;[Questions][Divisions]")))</f>
        <v>0.91527777777777808</v>
      </c>
    </row>
    <row r="38" spans="1:11" ht="15" customHeight="1" x14ac:dyDescent="0.25">
      <c r="A38" s="15">
        <v>6</v>
      </c>
      <c r="B38" s="43">
        <v>44355</v>
      </c>
      <c r="C38" s="13">
        <v>0.45833333333333331</v>
      </c>
      <c r="D38" s="16" t="s">
        <v>1112</v>
      </c>
      <c r="E38" s="17" t="s">
        <v>1129</v>
      </c>
      <c r="G38" s="13" cm="1">
        <f t="array" ref="G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38" s="13" t="str">
        <f>IF(wh_table[[#This Row],[Subject 1]]&lt;&gt;"Sitting Adjourned", "", SUMIF(wh_table[Day], wh_table[[#This Row],[Day]],wh_table[Duration]))</f>
        <v/>
      </c>
      <c r="I38" s="18">
        <f>SUM(INDEX(wh_table[Duration],1):wh_table[[#This Row],[Duration]])</f>
        <v>1.1875</v>
      </c>
      <c r="J38" s="13" t="str">
        <f>IF(wh_table[[#This Row],[Subject 1]]&lt;&gt;"Sitting Adjourned", "", SUMIFS(wh_table[Duration], wh_table[Day], wh_table[[#This Row],[Day]], wh_table[Tags], "&lt;&gt;[Questions]", wh_table[Tags], "&lt;&gt;[Questions][Divisions]"))</f>
        <v/>
      </c>
      <c r="K38" s="18">
        <f>IF(wh_table[[#This Row],[Tags]]="[Questions]","",IF(wh_table[[#This Row],[Tags]]="[Questions][Divisions]","",SUMIFS(INDEX(wh_table[Duration],1):wh_table[[#This Row],[Duration]], INDEX(wh_table[Tags],1):wh_table[[#This Row],[Tags]], "&lt;&gt;[Questions]",INDEX(wh_table[Tags],1):wh_table[[#This Row],[Tags]], "&lt;&gt;[Questions][Divisions]")))</f>
        <v>0.93472222222222257</v>
      </c>
    </row>
    <row r="39" spans="1:11" ht="15" customHeight="1" x14ac:dyDescent="0.25">
      <c r="A39" s="15">
        <v>6</v>
      </c>
      <c r="B39" s="43">
        <v>44355</v>
      </c>
      <c r="C39" s="13">
        <v>0.4777777777777778</v>
      </c>
      <c r="D39" s="16" t="s">
        <v>16</v>
      </c>
      <c r="F39" s="16" t="s">
        <v>1115</v>
      </c>
      <c r="G39" s="13" cm="1">
        <f t="array" ref="G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39" s="13" t="str">
        <f>IF(wh_table[[#This Row],[Subject 1]]&lt;&gt;"Sitting Adjourned", "", SUMIF(wh_table[Day], wh_table[[#This Row],[Day]],wh_table[Duration]))</f>
        <v/>
      </c>
      <c r="I39" s="18">
        <f>SUM(INDEX(wh_table[Duration],1):wh_table[[#This Row],[Duration]])</f>
        <v>1.3138888888888889</v>
      </c>
      <c r="J39" s="13" t="str">
        <f>IF(wh_table[[#This Row],[Subject 1]]&lt;&gt;"Sitting Adjourned", "", SUMIFS(wh_table[Duration], wh_table[Day], wh_table[[#This Row],[Day]], wh_table[Tags], "&lt;&gt;[Questions]", wh_table[Tags], "&lt;&gt;[Questions][Divisions]"))</f>
        <v/>
      </c>
      <c r="K39" s="18" t="str">
        <f>IF(wh_table[[#This Row],[Tags]]="[Questions]","",IF(wh_table[[#This Row],[Tags]]="[Questions][Divisions]","",SUMIFS(INDEX(wh_table[Duration],1):wh_table[[#This Row],[Duration]], INDEX(wh_table[Tags],1):wh_table[[#This Row],[Tags]], "&lt;&gt;[Questions]",INDEX(wh_table[Tags],1):wh_table[[#This Row],[Tags]], "&lt;&gt;[Questions][Divisions]")))</f>
        <v/>
      </c>
    </row>
    <row r="40" spans="1:11" ht="15" customHeight="1" x14ac:dyDescent="0.25">
      <c r="A40" s="15">
        <v>6</v>
      </c>
      <c r="B40" s="43">
        <v>44355</v>
      </c>
      <c r="C40" s="13">
        <v>0.60416666666666663</v>
      </c>
      <c r="D40" s="16" t="s">
        <v>1112</v>
      </c>
      <c r="E40" s="17" t="s">
        <v>1130</v>
      </c>
      <c r="G40" s="13" cm="1">
        <f t="array" ref="G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40" s="13" t="str">
        <f>IF(wh_table[[#This Row],[Subject 1]]&lt;&gt;"Sitting Adjourned", "", SUMIF(wh_table[Day], wh_table[[#This Row],[Day]],wh_table[Duration]))</f>
        <v/>
      </c>
      <c r="I40" s="18">
        <f>SUM(INDEX(wh_table[Duration],1):wh_table[[#This Row],[Duration]])</f>
        <v>1.375</v>
      </c>
      <c r="J40" s="13" t="str">
        <f>IF(wh_table[[#This Row],[Subject 1]]&lt;&gt;"Sitting Adjourned", "", SUMIFS(wh_table[Duration], wh_table[Day], wh_table[[#This Row],[Day]], wh_table[Tags], "&lt;&gt;[Questions]", wh_table[Tags], "&lt;&gt;[Questions][Divisions]"))</f>
        <v/>
      </c>
      <c r="K40" s="18">
        <f>IF(wh_table[[#This Row],[Tags]]="[Questions]","",IF(wh_table[[#This Row],[Tags]]="[Questions][Divisions]","",SUMIFS(INDEX(wh_table[Duration],1):wh_table[[#This Row],[Duration]], INDEX(wh_table[Tags],1):wh_table[[#This Row],[Tags]], "&lt;&gt;[Questions]",INDEX(wh_table[Tags],1):wh_table[[#This Row],[Tags]], "&lt;&gt;[Questions][Divisions]")))</f>
        <v>0.99583333333333368</v>
      </c>
    </row>
    <row r="41" spans="1:11" ht="15" customHeight="1" x14ac:dyDescent="0.25">
      <c r="A41" s="15">
        <v>6</v>
      </c>
      <c r="B41" s="43">
        <v>44355</v>
      </c>
      <c r="C41" s="13">
        <v>0.66527777777777775</v>
      </c>
      <c r="D41" s="16" t="s">
        <v>16</v>
      </c>
      <c r="G41" s="13" cm="1">
        <f t="array" ref="G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41" s="13" t="str">
        <f>IF(wh_table[[#This Row],[Subject 1]]&lt;&gt;"Sitting Adjourned", "", SUMIF(wh_table[Day], wh_table[[#This Row],[Day]],wh_table[Duration]))</f>
        <v/>
      </c>
      <c r="I41" s="18">
        <f>SUM(INDEX(wh_table[Duration],1):wh_table[[#This Row],[Duration]])</f>
        <v>1.379861111111111</v>
      </c>
      <c r="J41" s="13" t="str">
        <f>IF(wh_table[[#This Row],[Subject 1]]&lt;&gt;"Sitting Adjourned", "", SUMIFS(wh_table[Duration], wh_table[Day], wh_table[[#This Row],[Day]], wh_table[Tags], "&lt;&gt;[Questions]", wh_table[Tags], "&lt;&gt;[Questions][Divisions]"))</f>
        <v/>
      </c>
      <c r="K41" s="18">
        <f>IF(wh_table[[#This Row],[Tags]]="[Questions]","",IF(wh_table[[#This Row],[Tags]]="[Questions][Divisions]","",SUMIFS(INDEX(wh_table[Duration],1):wh_table[[#This Row],[Duration]], INDEX(wh_table[Tags],1):wh_table[[#This Row],[Tags]], "&lt;&gt;[Questions]",INDEX(wh_table[Tags],1):wh_table[[#This Row],[Tags]], "&lt;&gt;[Questions][Divisions]")))</f>
        <v>1.0006944444444448</v>
      </c>
    </row>
    <row r="42" spans="1:11" ht="15" customHeight="1" x14ac:dyDescent="0.25">
      <c r="A42" s="15">
        <v>6</v>
      </c>
      <c r="B42" s="43">
        <v>44355</v>
      </c>
      <c r="C42" s="13">
        <v>0.67013888888888884</v>
      </c>
      <c r="D42" s="16" t="s">
        <v>1112</v>
      </c>
      <c r="E42" s="17" t="s">
        <v>1131</v>
      </c>
      <c r="G42" s="13" cm="1">
        <f t="array" ref="G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42" s="13" t="str">
        <f>IF(wh_table[[#This Row],[Subject 1]]&lt;&gt;"Sitting Adjourned", "", SUMIF(wh_table[Day], wh_table[[#This Row],[Day]],wh_table[Duration]))</f>
        <v/>
      </c>
      <c r="I42" s="18">
        <f>SUM(INDEX(wh_table[Duration],1):wh_table[[#This Row],[Duration]])</f>
        <v>1.3923611111111112</v>
      </c>
      <c r="J42" s="13" t="str">
        <f>IF(wh_table[[#This Row],[Subject 1]]&lt;&gt;"Sitting Adjourned", "", SUMIFS(wh_table[Duration], wh_table[Day], wh_table[[#This Row],[Day]], wh_table[Tags], "&lt;&gt;[Questions]", wh_table[Tags], "&lt;&gt;[Questions][Divisions]"))</f>
        <v/>
      </c>
      <c r="K42" s="18">
        <f>IF(wh_table[[#This Row],[Tags]]="[Questions]","",IF(wh_table[[#This Row],[Tags]]="[Questions][Divisions]","",SUMIFS(INDEX(wh_table[Duration],1):wh_table[[#This Row],[Duration]], INDEX(wh_table[Tags],1):wh_table[[#This Row],[Tags]], "&lt;&gt;[Questions]",INDEX(wh_table[Tags],1):wh_table[[#This Row],[Tags]], "&lt;&gt;[Questions][Divisions]")))</f>
        <v>1.0131944444444447</v>
      </c>
    </row>
    <row r="43" spans="1:11" ht="15" customHeight="1" x14ac:dyDescent="0.25">
      <c r="A43" s="15">
        <v>6</v>
      </c>
      <c r="B43" s="43">
        <v>44355</v>
      </c>
      <c r="C43" s="13">
        <v>0.68263888888888891</v>
      </c>
      <c r="D43" s="16" t="s">
        <v>16</v>
      </c>
      <c r="G43" s="13" cm="1">
        <f t="array" ref="G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43" s="13" t="str">
        <f>IF(wh_table[[#This Row],[Subject 1]]&lt;&gt;"Sitting Adjourned", "", SUMIF(wh_table[Day], wh_table[[#This Row],[Day]],wh_table[Duration]))</f>
        <v/>
      </c>
      <c r="I43" s="18">
        <f>SUM(INDEX(wh_table[Duration],1):wh_table[[#This Row],[Duration]])</f>
        <v>1.4118055555555555</v>
      </c>
      <c r="J43" s="13" t="str">
        <f>IF(wh_table[[#This Row],[Subject 1]]&lt;&gt;"Sitting Adjourned", "", SUMIFS(wh_table[Duration], wh_table[Day], wh_table[[#This Row],[Day]], wh_table[Tags], "&lt;&gt;[Questions]", wh_table[Tags], "&lt;&gt;[Questions][Divisions]"))</f>
        <v/>
      </c>
      <c r="K43" s="18">
        <f>IF(wh_table[[#This Row],[Tags]]="[Questions]","",IF(wh_table[[#This Row],[Tags]]="[Questions][Divisions]","",SUMIFS(INDEX(wh_table[Duration],1):wh_table[[#This Row],[Duration]], INDEX(wh_table[Tags],1):wh_table[[#This Row],[Tags]], "&lt;&gt;[Questions]",INDEX(wh_table[Tags],1):wh_table[[#This Row],[Tags]], "&lt;&gt;[Questions][Divisions]")))</f>
        <v>1.0326388888888891</v>
      </c>
    </row>
    <row r="44" spans="1:11" ht="15" customHeight="1" x14ac:dyDescent="0.25">
      <c r="A44" s="15">
        <v>6</v>
      </c>
      <c r="B44" s="43">
        <v>44355</v>
      </c>
      <c r="C44" s="13">
        <v>0.70208333333333328</v>
      </c>
      <c r="D44" s="16" t="s">
        <v>1112</v>
      </c>
      <c r="E44" s="17" t="s">
        <v>1132</v>
      </c>
      <c r="G44" s="13" cm="1">
        <f t="array" ref="G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44" s="13" t="str">
        <f>IF(wh_table[[#This Row],[Subject 1]]&lt;&gt;"Sitting Adjourned", "", SUMIF(wh_table[Day], wh_table[[#This Row],[Day]],wh_table[Duration]))</f>
        <v/>
      </c>
      <c r="I44" s="18">
        <f>SUM(INDEX(wh_table[Duration],1):wh_table[[#This Row],[Duration]])</f>
        <v>1.4527777777777779</v>
      </c>
      <c r="J44" s="13" t="str">
        <f>IF(wh_table[[#This Row],[Subject 1]]&lt;&gt;"Sitting Adjourned", "", SUMIFS(wh_table[Duration], wh_table[Day], wh_table[[#This Row],[Day]], wh_table[Tags], "&lt;&gt;[Questions]", wh_table[Tags], "&lt;&gt;[Questions][Divisions]"))</f>
        <v/>
      </c>
      <c r="K44" s="18">
        <f>IF(wh_table[[#This Row],[Tags]]="[Questions]","",IF(wh_table[[#This Row],[Tags]]="[Questions][Divisions]","",SUMIFS(INDEX(wh_table[Duration],1):wh_table[[#This Row],[Duration]], INDEX(wh_table[Tags],1):wh_table[[#This Row],[Tags]], "&lt;&gt;[Questions]",INDEX(wh_table[Tags],1):wh_table[[#This Row],[Tags]], "&lt;&gt;[Questions][Divisions]")))</f>
        <v>1.0736111111111115</v>
      </c>
    </row>
    <row r="45" spans="1:11" ht="15" customHeight="1" x14ac:dyDescent="0.25">
      <c r="A45" s="15">
        <v>6</v>
      </c>
      <c r="B45" s="43">
        <v>44355</v>
      </c>
      <c r="C45" s="13">
        <v>0.74305555555555558</v>
      </c>
      <c r="D45" s="16" t="s">
        <v>1111</v>
      </c>
      <c r="G45" s="13" t="str" cm="1">
        <f t="array" ref="G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5" s="13">
        <f>IF(wh_table[[#This Row],[Subject 1]]&lt;&gt;"Sitting Adjourned", "", SUMIF(wh_table[Day], wh_table[[#This Row],[Day]],wh_table[Duration]))</f>
        <v>0.35069444444444448</v>
      </c>
      <c r="I45" s="18">
        <f>SUM(INDEX(wh_table[Duration],1):wh_table[[#This Row],[Duration]])</f>
        <v>1.4527777777777779</v>
      </c>
      <c r="J45" s="13">
        <f>IF(wh_table[[#This Row],[Subject 1]]&lt;&gt;"Sitting Adjourned", "", SUMIFS(wh_table[Duration], wh_table[Day], wh_table[[#This Row],[Day]], wh_table[Tags], "&lt;&gt;[Questions]", wh_table[Tags], "&lt;&gt;[Questions][Divisions]"))</f>
        <v>0.22430555555555565</v>
      </c>
      <c r="K45" s="18">
        <f>IF(wh_table[[#This Row],[Tags]]="[Questions]","",IF(wh_table[[#This Row],[Tags]]="[Questions][Divisions]","",SUMIFS(INDEX(wh_table[Duration],1):wh_table[[#This Row],[Duration]], INDEX(wh_table[Tags],1):wh_table[[#This Row],[Tags]], "&lt;&gt;[Questions]",INDEX(wh_table[Tags],1):wh_table[[#This Row],[Tags]], "&lt;&gt;[Questions][Divisions]")))</f>
        <v>1.0736111111111115</v>
      </c>
    </row>
    <row r="46" spans="1:11" ht="15" customHeight="1" x14ac:dyDescent="0.25">
      <c r="A46" s="15">
        <v>7</v>
      </c>
      <c r="B46" s="43">
        <v>44356</v>
      </c>
      <c r="C46" s="13">
        <v>0.3923611111111111</v>
      </c>
      <c r="D46" s="16" t="s">
        <v>1112</v>
      </c>
      <c r="E46" s="17" t="s">
        <v>1133</v>
      </c>
      <c r="G46" s="13" cm="1">
        <f t="array" ref="G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6" s="13" t="str">
        <f>IF(wh_table[[#This Row],[Subject 1]]&lt;&gt;"Sitting Adjourned", "", SUMIF(wh_table[Day], wh_table[[#This Row],[Day]],wh_table[Duration]))</f>
        <v/>
      </c>
      <c r="I46" s="18">
        <f>SUM(INDEX(wh_table[Duration],1):wh_table[[#This Row],[Duration]])</f>
        <v>1.5152777777777779</v>
      </c>
      <c r="J46" s="13" t="str">
        <f>IF(wh_table[[#This Row],[Subject 1]]&lt;&gt;"Sitting Adjourned", "", SUMIFS(wh_table[Duration], wh_table[Day], wh_table[[#This Row],[Day]], wh_table[Tags], "&lt;&gt;[Questions]", wh_table[Tags], "&lt;&gt;[Questions][Divisions]"))</f>
        <v/>
      </c>
      <c r="K46" s="18">
        <f>IF(wh_table[[#This Row],[Tags]]="[Questions]","",IF(wh_table[[#This Row],[Tags]]="[Questions][Divisions]","",SUMIFS(INDEX(wh_table[Duration],1):wh_table[[#This Row],[Duration]], INDEX(wh_table[Tags],1):wh_table[[#This Row],[Tags]], "&lt;&gt;[Questions]",INDEX(wh_table[Tags],1):wh_table[[#This Row],[Tags]], "&lt;&gt;[Questions][Divisions]")))</f>
        <v>1.1361111111111115</v>
      </c>
    </row>
    <row r="47" spans="1:11" ht="15" customHeight="1" x14ac:dyDescent="0.25">
      <c r="A47" s="15">
        <v>7</v>
      </c>
      <c r="B47" s="43">
        <v>44356</v>
      </c>
      <c r="C47" s="13">
        <v>0.4548611111111111</v>
      </c>
      <c r="D47" s="16" t="s">
        <v>16</v>
      </c>
      <c r="G47" s="13" cm="1">
        <f t="array" ref="G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47" s="13" t="str">
        <f>IF(wh_table[[#This Row],[Subject 1]]&lt;&gt;"Sitting Adjourned", "", SUMIF(wh_table[Day], wh_table[[#This Row],[Day]],wh_table[Duration]))</f>
        <v/>
      </c>
      <c r="I47" s="18">
        <f>SUM(INDEX(wh_table[Duration],1):wh_table[[#This Row],[Duration]])</f>
        <v>1.5187500000000003</v>
      </c>
      <c r="J47" s="13" t="str">
        <f>IF(wh_table[[#This Row],[Subject 1]]&lt;&gt;"Sitting Adjourned", "", SUMIFS(wh_table[Duration], wh_table[Day], wh_table[[#This Row],[Day]], wh_table[Tags], "&lt;&gt;[Questions]", wh_table[Tags], "&lt;&gt;[Questions][Divisions]"))</f>
        <v/>
      </c>
      <c r="K47" s="18">
        <f>IF(wh_table[[#This Row],[Tags]]="[Questions]","",IF(wh_table[[#This Row],[Tags]]="[Questions][Divisions]","",SUMIFS(INDEX(wh_table[Duration],1):wh_table[[#This Row],[Duration]], INDEX(wh_table[Tags],1):wh_table[[#This Row],[Tags]], "&lt;&gt;[Questions]",INDEX(wh_table[Tags],1):wh_table[[#This Row],[Tags]], "&lt;&gt;[Questions][Divisions]")))</f>
        <v>1.1395833333333338</v>
      </c>
    </row>
    <row r="48" spans="1:11" ht="15" customHeight="1" x14ac:dyDescent="0.25">
      <c r="A48" s="15">
        <v>7</v>
      </c>
      <c r="B48" s="43">
        <v>44356</v>
      </c>
      <c r="C48" s="13">
        <v>0.45833333333333331</v>
      </c>
      <c r="D48" s="16" t="s">
        <v>1112</v>
      </c>
      <c r="E48" s="17" t="s">
        <v>1134</v>
      </c>
      <c r="G48" s="13" cm="1">
        <f t="array" ref="G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8" s="13" t="str">
        <f>IF(wh_table[[#This Row],[Subject 1]]&lt;&gt;"Sitting Adjourned", "", SUMIF(wh_table[Day], wh_table[[#This Row],[Day]],wh_table[Duration]))</f>
        <v/>
      </c>
      <c r="I48" s="18">
        <f>SUM(INDEX(wh_table[Duration],1):wh_table[[#This Row],[Duration]])</f>
        <v>1.5395833333333337</v>
      </c>
      <c r="J48" s="13" t="str">
        <f>IF(wh_table[[#This Row],[Subject 1]]&lt;&gt;"Sitting Adjourned", "", SUMIFS(wh_table[Duration], wh_table[Day], wh_table[[#This Row],[Day]], wh_table[Tags], "&lt;&gt;[Questions]", wh_table[Tags], "&lt;&gt;[Questions][Divisions]"))</f>
        <v/>
      </c>
      <c r="K48" s="18">
        <f>IF(wh_table[[#This Row],[Tags]]="[Questions]","",IF(wh_table[[#This Row],[Tags]]="[Questions][Divisions]","",SUMIFS(INDEX(wh_table[Duration],1):wh_table[[#This Row],[Duration]], INDEX(wh_table[Tags],1):wh_table[[#This Row],[Tags]], "&lt;&gt;[Questions]",INDEX(wh_table[Tags],1):wh_table[[#This Row],[Tags]], "&lt;&gt;[Questions][Divisions]")))</f>
        <v>1.1604166666666673</v>
      </c>
    </row>
    <row r="49" spans="1:11" ht="15" customHeight="1" x14ac:dyDescent="0.25">
      <c r="A49" s="15">
        <v>7</v>
      </c>
      <c r="B49" s="43">
        <v>44356</v>
      </c>
      <c r="C49" s="13">
        <v>0.47916666666666669</v>
      </c>
      <c r="D49" s="16" t="s">
        <v>16</v>
      </c>
      <c r="F49" s="16" t="s">
        <v>1115</v>
      </c>
      <c r="G49" s="13" cm="1">
        <f t="array" ref="G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9" s="13" t="str">
        <f>IF(wh_table[[#This Row],[Subject 1]]&lt;&gt;"Sitting Adjourned", "", SUMIF(wh_table[Day], wh_table[[#This Row],[Day]],wh_table[Duration]))</f>
        <v/>
      </c>
      <c r="I49" s="18">
        <f>SUM(INDEX(wh_table[Duration],1):wh_table[[#This Row],[Duration]])</f>
        <v>1.6645833333333337</v>
      </c>
      <c r="J49" s="13" t="str">
        <f>IF(wh_table[[#This Row],[Subject 1]]&lt;&gt;"Sitting Adjourned", "", SUMIFS(wh_table[Duration], wh_table[Day], wh_table[[#This Row],[Day]], wh_table[Tags], "&lt;&gt;[Questions]", wh_table[Tags], "&lt;&gt;[Questions][Divisions]"))</f>
        <v/>
      </c>
      <c r="K49" s="18" t="str">
        <f>IF(wh_table[[#This Row],[Tags]]="[Questions]","",IF(wh_table[[#This Row],[Tags]]="[Questions][Divisions]","",SUMIFS(INDEX(wh_table[Duration],1):wh_table[[#This Row],[Duration]], INDEX(wh_table[Tags],1):wh_table[[#This Row],[Tags]], "&lt;&gt;[Questions]",INDEX(wh_table[Tags],1):wh_table[[#This Row],[Tags]], "&lt;&gt;[Questions][Divisions]")))</f>
        <v/>
      </c>
    </row>
    <row r="50" spans="1:11" ht="15" customHeight="1" x14ac:dyDescent="0.25">
      <c r="A50" s="15">
        <v>7</v>
      </c>
      <c r="B50" s="43">
        <v>44356</v>
      </c>
      <c r="C50" s="13">
        <v>0.60416666666666663</v>
      </c>
      <c r="D50" s="16" t="s">
        <v>1112</v>
      </c>
      <c r="E50" s="17" t="s">
        <v>1135</v>
      </c>
      <c r="G50" s="13" cm="1">
        <f t="array" ref="G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50" s="13" t="str">
        <f>IF(wh_table[[#This Row],[Subject 1]]&lt;&gt;"Sitting Adjourned", "", SUMIF(wh_table[Day], wh_table[[#This Row],[Day]],wh_table[Duration]))</f>
        <v/>
      </c>
      <c r="I50" s="18">
        <f>SUM(INDEX(wh_table[Duration],1):wh_table[[#This Row],[Duration]])</f>
        <v>1.6833333333333338</v>
      </c>
      <c r="J50" s="13" t="str">
        <f>IF(wh_table[[#This Row],[Subject 1]]&lt;&gt;"Sitting Adjourned", "", SUMIFS(wh_table[Duration], wh_table[Day], wh_table[[#This Row],[Day]], wh_table[Tags], "&lt;&gt;[Questions]", wh_table[Tags], "&lt;&gt;[Questions][Divisions]"))</f>
        <v/>
      </c>
      <c r="K50" s="18">
        <f>IF(wh_table[[#This Row],[Tags]]="[Questions]","",IF(wh_table[[#This Row],[Tags]]="[Questions][Divisions]","",SUMIFS(INDEX(wh_table[Duration],1):wh_table[[#This Row],[Duration]], INDEX(wh_table[Tags],1):wh_table[[#This Row],[Tags]], "&lt;&gt;[Questions]",INDEX(wh_table[Tags],1):wh_table[[#This Row],[Tags]], "&lt;&gt;[Questions][Divisions]")))</f>
        <v>1.1791666666666674</v>
      </c>
    </row>
    <row r="51" spans="1:11" ht="15" customHeight="1" x14ac:dyDescent="0.25">
      <c r="A51" s="15">
        <v>7</v>
      </c>
      <c r="B51" s="43">
        <v>44356</v>
      </c>
      <c r="C51" s="13">
        <v>0.62291666666666667</v>
      </c>
      <c r="D51" s="16" t="s">
        <v>1136</v>
      </c>
      <c r="F51" s="16" t="s">
        <v>15</v>
      </c>
      <c r="G51" s="13" cm="1">
        <f t="array" ref="G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51" s="13" t="str">
        <f>IF(wh_table[[#This Row],[Subject 1]]&lt;&gt;"Sitting Adjourned", "", SUMIF(wh_table[Day], wh_table[[#This Row],[Day]],wh_table[Duration]))</f>
        <v/>
      </c>
      <c r="I51" s="18">
        <f>SUM(INDEX(wh_table[Duration],1):wh_table[[#This Row],[Duration]])</f>
        <v>1.6840277777777781</v>
      </c>
      <c r="J51" s="13" t="str">
        <f>IF(wh_table[[#This Row],[Subject 1]]&lt;&gt;"Sitting Adjourned", "", SUMIFS(wh_table[Duration], wh_table[Day], wh_table[[#This Row],[Day]], wh_table[Tags], "&lt;&gt;[Questions]", wh_table[Tags], "&lt;&gt;[Questions][Divisions]"))</f>
        <v/>
      </c>
      <c r="K51" s="18">
        <f>IF(wh_table[[#This Row],[Tags]]="[Questions]","",IF(wh_table[[#This Row],[Tags]]="[Questions][Divisions]","",SUMIFS(INDEX(wh_table[Duration],1):wh_table[[#This Row],[Duration]], INDEX(wh_table[Tags],1):wh_table[[#This Row],[Tags]], "&lt;&gt;[Questions]",INDEX(wh_table[Tags],1):wh_table[[#This Row],[Tags]], "&lt;&gt;[Questions][Divisions]")))</f>
        <v>1.1798611111111117</v>
      </c>
    </row>
    <row r="52" spans="1:11" ht="15" customHeight="1" x14ac:dyDescent="0.25">
      <c r="A52" s="15">
        <v>7</v>
      </c>
      <c r="B52" s="43">
        <v>44356</v>
      </c>
      <c r="C52" s="21">
        <v>0.62361111111111112</v>
      </c>
      <c r="D52" s="19" t="s">
        <v>1112</v>
      </c>
      <c r="E52" s="22" t="s">
        <v>1135</v>
      </c>
      <c r="F52" s="19"/>
      <c r="G52" s="21" cm="1">
        <f t="array" ref="G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4.3055555555555514E-2</v>
      </c>
      <c r="H52" s="21" t="str">
        <f>IF(wh_table[[#This Row],[Subject 1]]&lt;&gt;"Sitting Adjourned", "", SUMIF(wh_table[Day], wh_table[[#This Row],[Day]],wh_table[Duration]))</f>
        <v/>
      </c>
      <c r="I52" s="23">
        <f>SUM(INDEX(wh_table[Duration],1):wh_table[[#This Row],[Duration]])</f>
        <v>1.7270833333333337</v>
      </c>
      <c r="J52" s="21" t="str">
        <f>IF(wh_table[[#This Row],[Subject 1]]&lt;&gt;"Sitting Adjourned", "", SUMIFS(wh_table[Duration], wh_table[Day], wh_table[[#This Row],[Day]], wh_table[Tags], "&lt;&gt;[Questions]", wh_table[Tags], "&lt;&gt;[Questions][Divisions]"))</f>
        <v/>
      </c>
      <c r="K52" s="23">
        <f>IF(wh_table[[#This Row],[Tags]]="[Questions]","",IF(wh_table[[#This Row],[Tags]]="[Questions][Divisions]","",SUMIFS(INDEX(wh_table[Duration],1):wh_table[[#This Row],[Duration]], INDEX(wh_table[Tags],1):wh_table[[#This Row],[Tags]], "&lt;&gt;[Questions]",INDEX(wh_table[Tags],1):wh_table[[#This Row],[Tags]], "&lt;&gt;[Questions][Divisions]")))</f>
        <v>1.2229166666666673</v>
      </c>
    </row>
    <row r="53" spans="1:11" ht="15" customHeight="1" x14ac:dyDescent="0.25">
      <c r="A53" s="15">
        <v>7</v>
      </c>
      <c r="B53" s="43">
        <v>44356</v>
      </c>
      <c r="C53" s="13">
        <v>0.66666666666666663</v>
      </c>
      <c r="D53" s="16" t="s">
        <v>16</v>
      </c>
      <c r="G53" s="13" cm="1">
        <f t="array" ref="G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53" s="13" t="str">
        <f>IF(wh_table[[#This Row],[Subject 1]]&lt;&gt;"Sitting Adjourned", "", SUMIF(wh_table[Day], wh_table[[#This Row],[Day]],wh_table[Duration]))</f>
        <v/>
      </c>
      <c r="I53" s="18">
        <f>SUM(INDEX(wh_table[Duration],1):wh_table[[#This Row],[Duration]])</f>
        <v>1.7305555555555561</v>
      </c>
      <c r="J53" s="13" t="str">
        <f>IF(wh_table[[#This Row],[Subject 1]]&lt;&gt;"Sitting Adjourned", "", SUMIFS(wh_table[Duration], wh_table[Day], wh_table[[#This Row],[Day]], wh_table[Tags], "&lt;&gt;[Questions]", wh_table[Tags], "&lt;&gt;[Questions][Divisions]"))</f>
        <v/>
      </c>
      <c r="K53" s="18">
        <f>IF(wh_table[[#This Row],[Tags]]="[Questions]","",IF(wh_table[[#This Row],[Tags]]="[Questions][Divisions]","",SUMIFS(INDEX(wh_table[Duration],1):wh_table[[#This Row],[Duration]], INDEX(wh_table[Tags],1):wh_table[[#This Row],[Tags]], "&lt;&gt;[Questions]",INDEX(wh_table[Tags],1):wh_table[[#This Row],[Tags]], "&lt;&gt;[Questions][Divisions]")))</f>
        <v>1.2263888888888896</v>
      </c>
    </row>
    <row r="54" spans="1:11" ht="15" customHeight="1" x14ac:dyDescent="0.25">
      <c r="A54" s="15">
        <v>7</v>
      </c>
      <c r="B54" s="43">
        <v>44356</v>
      </c>
      <c r="C54" s="13">
        <v>0.67013888888888884</v>
      </c>
      <c r="D54" s="16" t="s">
        <v>1112</v>
      </c>
      <c r="E54" s="17" t="s">
        <v>1137</v>
      </c>
      <c r="G54" s="13" cm="1">
        <f t="array" ref="G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54" s="13" t="str">
        <f>IF(wh_table[[#This Row],[Subject 1]]&lt;&gt;"Sitting Adjourned", "", SUMIF(wh_table[Day], wh_table[[#This Row],[Day]],wh_table[Duration]))</f>
        <v/>
      </c>
      <c r="I54" s="18">
        <f>SUM(INDEX(wh_table[Duration],1):wh_table[[#This Row],[Duration]])</f>
        <v>1.7500000000000004</v>
      </c>
      <c r="J54" s="13" t="str">
        <f>IF(wh_table[[#This Row],[Subject 1]]&lt;&gt;"Sitting Adjourned", "", SUMIFS(wh_table[Duration], wh_table[Day], wh_table[[#This Row],[Day]], wh_table[Tags], "&lt;&gt;[Questions]", wh_table[Tags], "&lt;&gt;[Questions][Divisions]"))</f>
        <v/>
      </c>
      <c r="K54" s="18">
        <f>IF(wh_table[[#This Row],[Tags]]="[Questions]","",IF(wh_table[[#This Row],[Tags]]="[Questions][Divisions]","",SUMIFS(INDEX(wh_table[Duration],1):wh_table[[#This Row],[Duration]], INDEX(wh_table[Tags],1):wh_table[[#This Row],[Tags]], "&lt;&gt;[Questions]",INDEX(wh_table[Tags],1):wh_table[[#This Row],[Tags]], "&lt;&gt;[Questions][Divisions]")))</f>
        <v>1.245833333333334</v>
      </c>
    </row>
    <row r="55" spans="1:11" ht="15" customHeight="1" x14ac:dyDescent="0.25">
      <c r="A55" s="15">
        <v>7</v>
      </c>
      <c r="B55" s="43">
        <v>44356</v>
      </c>
      <c r="C55" s="13">
        <v>0.68958333333333333</v>
      </c>
      <c r="D55" s="16" t="s">
        <v>16</v>
      </c>
      <c r="G55" s="13" cm="1">
        <f t="array" ref="G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55" s="13" t="str">
        <f>IF(wh_table[[#This Row],[Subject 1]]&lt;&gt;"Sitting Adjourned", "", SUMIF(wh_table[Day], wh_table[[#This Row],[Day]],wh_table[Duration]))</f>
        <v/>
      </c>
      <c r="I55" s="18">
        <f>SUM(INDEX(wh_table[Duration],1):wh_table[[#This Row],[Duration]])</f>
        <v>1.7618055555555561</v>
      </c>
      <c r="J55" s="13" t="str">
        <f>IF(wh_table[[#This Row],[Subject 1]]&lt;&gt;"Sitting Adjourned", "", SUMIFS(wh_table[Duration], wh_table[Day], wh_table[[#This Row],[Day]], wh_table[Tags], "&lt;&gt;[Questions]", wh_table[Tags], "&lt;&gt;[Questions][Divisions]"))</f>
        <v/>
      </c>
      <c r="K55" s="18">
        <f>IF(wh_table[[#This Row],[Tags]]="[Questions]","",IF(wh_table[[#This Row],[Tags]]="[Questions][Divisions]","",SUMIFS(INDEX(wh_table[Duration],1):wh_table[[#This Row],[Duration]], INDEX(wh_table[Tags],1):wh_table[[#This Row],[Tags]], "&lt;&gt;[Questions]",INDEX(wh_table[Tags],1):wh_table[[#This Row],[Tags]], "&lt;&gt;[Questions][Divisions]")))</f>
        <v>1.2576388888888896</v>
      </c>
    </row>
    <row r="56" spans="1:11" ht="15" customHeight="1" x14ac:dyDescent="0.25">
      <c r="A56" s="15">
        <v>7</v>
      </c>
      <c r="B56" s="43">
        <v>44356</v>
      </c>
      <c r="C56" s="13">
        <v>0.70138888888888884</v>
      </c>
      <c r="D56" s="16" t="s">
        <v>1112</v>
      </c>
      <c r="E56" s="17" t="s">
        <v>1138</v>
      </c>
      <c r="G56" s="13" cm="1">
        <f t="array" ref="G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56" s="13" t="str">
        <f>IF(wh_table[[#This Row],[Subject 1]]&lt;&gt;"Sitting Adjourned", "", SUMIF(wh_table[Day], wh_table[[#This Row],[Day]],wh_table[Duration]))</f>
        <v/>
      </c>
      <c r="I56" s="18">
        <f>SUM(INDEX(wh_table[Duration],1):wh_table[[#This Row],[Duration]])</f>
        <v>1.7722222222222228</v>
      </c>
      <c r="J56" s="13" t="str">
        <f>IF(wh_table[[#This Row],[Subject 1]]&lt;&gt;"Sitting Adjourned", "", SUMIFS(wh_table[Duration], wh_table[Day], wh_table[[#This Row],[Day]], wh_table[Tags], "&lt;&gt;[Questions]", wh_table[Tags], "&lt;&gt;[Questions][Divisions]"))</f>
        <v/>
      </c>
      <c r="K56" s="18">
        <f>IF(wh_table[[#This Row],[Tags]]="[Questions]","",IF(wh_table[[#This Row],[Tags]]="[Questions][Divisions]","",SUMIFS(INDEX(wh_table[Duration],1):wh_table[[#This Row],[Duration]], INDEX(wh_table[Tags],1):wh_table[[#This Row],[Tags]], "&lt;&gt;[Questions]",INDEX(wh_table[Tags],1):wh_table[[#This Row],[Tags]], "&lt;&gt;[Questions][Divisions]")))</f>
        <v>1.2680555555555564</v>
      </c>
    </row>
    <row r="57" spans="1:11" ht="15" customHeight="1" x14ac:dyDescent="0.25">
      <c r="A57" s="15">
        <v>7</v>
      </c>
      <c r="B57" s="43">
        <v>44356</v>
      </c>
      <c r="C57" s="13">
        <v>0.71180555555555558</v>
      </c>
      <c r="D57" s="16" t="s">
        <v>1136</v>
      </c>
      <c r="G57" s="13" cm="1">
        <f t="array" ref="G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57" s="13" t="str">
        <f>IF(wh_table[[#This Row],[Subject 1]]&lt;&gt;"Sitting Adjourned", "", SUMIF(wh_table[Day], wh_table[[#This Row],[Day]],wh_table[Duration]))</f>
        <v/>
      </c>
      <c r="I57" s="18">
        <f>SUM(INDEX(wh_table[Duration],1):wh_table[[#This Row],[Duration]])</f>
        <v>1.7729166666666671</v>
      </c>
      <c r="J57" s="13" t="str">
        <f>IF(wh_table[[#This Row],[Subject 1]]&lt;&gt;"Sitting Adjourned", "", SUMIFS(wh_table[Duration], wh_table[Day], wh_table[[#This Row],[Day]], wh_table[Tags], "&lt;&gt;[Questions]", wh_table[Tags], "&lt;&gt;[Questions][Divisions]"))</f>
        <v/>
      </c>
      <c r="K57" s="18">
        <f>IF(wh_table[[#This Row],[Tags]]="[Questions]","",IF(wh_table[[#This Row],[Tags]]="[Questions][Divisions]","",SUMIFS(INDEX(wh_table[Duration],1):wh_table[[#This Row],[Duration]], INDEX(wh_table[Tags],1):wh_table[[#This Row],[Tags]], "&lt;&gt;[Questions]",INDEX(wh_table[Tags],1):wh_table[[#This Row],[Tags]], "&lt;&gt;[Questions][Divisions]")))</f>
        <v>1.2687500000000007</v>
      </c>
    </row>
    <row r="58" spans="1:11" ht="15" customHeight="1" x14ac:dyDescent="0.25">
      <c r="A58" s="15">
        <v>7</v>
      </c>
      <c r="B58" s="43">
        <v>44356</v>
      </c>
      <c r="C58" s="21">
        <v>0.71250000000000002</v>
      </c>
      <c r="D58" s="19" t="s">
        <v>1112</v>
      </c>
      <c r="E58" s="22" t="s">
        <v>1138</v>
      </c>
      <c r="F58" s="19"/>
      <c r="G58" s="21" cm="1">
        <f t="array" ref="G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58" s="21" t="str">
        <f>IF(wh_table[[#This Row],[Subject 1]]&lt;&gt;"Sitting Adjourned", "", SUMIF(wh_table[Day], wh_table[[#This Row],[Day]],wh_table[Duration]))</f>
        <v/>
      </c>
      <c r="I58" s="23">
        <f>SUM(INDEX(wh_table[Duration],1):wh_table[[#This Row],[Duration]])</f>
        <v>1.8013888888888894</v>
      </c>
      <c r="J58" s="21" t="str">
        <f>IF(wh_table[[#This Row],[Subject 1]]&lt;&gt;"Sitting Adjourned", "", SUMIFS(wh_table[Duration], wh_table[Day], wh_table[[#This Row],[Day]], wh_table[Tags], "&lt;&gt;[Questions]", wh_table[Tags], "&lt;&gt;[Questions][Divisions]"))</f>
        <v/>
      </c>
      <c r="K58" s="23">
        <f>IF(wh_table[[#This Row],[Tags]]="[Questions]","",IF(wh_table[[#This Row],[Tags]]="[Questions][Divisions]","",SUMIFS(INDEX(wh_table[Duration],1):wh_table[[#This Row],[Duration]], INDEX(wh_table[Tags],1):wh_table[[#This Row],[Tags]], "&lt;&gt;[Questions]",INDEX(wh_table[Tags],1):wh_table[[#This Row],[Tags]], "&lt;&gt;[Questions][Divisions]")))</f>
        <v>1.2972222222222229</v>
      </c>
    </row>
    <row r="59" spans="1:11" ht="15" customHeight="1" x14ac:dyDescent="0.25">
      <c r="A59" s="15">
        <v>7</v>
      </c>
      <c r="B59" s="43">
        <v>44356</v>
      </c>
      <c r="C59" s="13">
        <v>0.74097222222222225</v>
      </c>
      <c r="D59" s="16" t="s">
        <v>1111</v>
      </c>
      <c r="G59" s="13" t="str" cm="1">
        <f t="array" ref="G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9" s="13">
        <f>IF(wh_table[[#This Row],[Subject 1]]&lt;&gt;"Sitting Adjourned", "", SUMIF(wh_table[Day], wh_table[[#This Row],[Day]],wh_table[Duration]))</f>
        <v>0.34861111111111115</v>
      </c>
      <c r="I59" s="18">
        <f>SUM(INDEX(wh_table[Duration],1):wh_table[[#This Row],[Duration]])</f>
        <v>1.8013888888888894</v>
      </c>
      <c r="J59" s="13">
        <f>IF(wh_table[[#This Row],[Subject 1]]&lt;&gt;"Sitting Adjourned", "", SUMIFS(wh_table[Duration], wh_table[Day], wh_table[[#This Row],[Day]], wh_table[Tags], "&lt;&gt;[Questions]", wh_table[Tags], "&lt;&gt;[Questions][Divisions]"))</f>
        <v>0.2236111111111112</v>
      </c>
      <c r="K59" s="18">
        <f>IF(wh_table[[#This Row],[Tags]]="[Questions]","",IF(wh_table[[#This Row],[Tags]]="[Questions][Divisions]","",SUMIFS(INDEX(wh_table[Duration],1):wh_table[[#This Row],[Duration]], INDEX(wh_table[Tags],1):wh_table[[#This Row],[Tags]], "&lt;&gt;[Questions]",INDEX(wh_table[Tags],1):wh_table[[#This Row],[Tags]], "&lt;&gt;[Questions][Divisions]")))</f>
        <v>1.2972222222222229</v>
      </c>
    </row>
    <row r="60" spans="1:11" ht="15" customHeight="1" x14ac:dyDescent="0.25">
      <c r="A60" s="15">
        <v>8</v>
      </c>
      <c r="B60" s="43">
        <v>44357</v>
      </c>
      <c r="C60" s="13">
        <v>0.5625</v>
      </c>
      <c r="D60" s="16" t="s">
        <v>1112</v>
      </c>
      <c r="E60" s="17" t="s">
        <v>1139</v>
      </c>
      <c r="G60" s="13" cm="1">
        <f t="array" ref="G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0" s="13" t="str">
        <f>IF(wh_table[[#This Row],[Subject 1]]&lt;&gt;"Sitting Adjourned", "", SUMIF(wh_table[Day], wh_table[[#This Row],[Day]],wh_table[Duration]))</f>
        <v/>
      </c>
      <c r="I60" s="18">
        <f>SUM(INDEX(wh_table[Duration],1):wh_table[[#This Row],[Duration]])</f>
        <v>1.8638888888888894</v>
      </c>
      <c r="J60" s="13" t="str">
        <f>IF(wh_table[[#This Row],[Subject 1]]&lt;&gt;"Sitting Adjourned", "", SUMIFS(wh_table[Duration], wh_table[Day], wh_table[[#This Row],[Day]], wh_table[Tags], "&lt;&gt;[Questions]", wh_table[Tags], "&lt;&gt;[Questions][Divisions]"))</f>
        <v/>
      </c>
      <c r="K60" s="18">
        <f>IF(wh_table[[#This Row],[Tags]]="[Questions]","",IF(wh_table[[#This Row],[Tags]]="[Questions][Divisions]","",SUMIFS(INDEX(wh_table[Duration],1):wh_table[[#This Row],[Duration]], INDEX(wh_table[Tags],1):wh_table[[#This Row],[Tags]], "&lt;&gt;[Questions]",INDEX(wh_table[Tags],1):wh_table[[#This Row],[Tags]], "&lt;&gt;[Questions][Divisions]")))</f>
        <v>1.3597222222222229</v>
      </c>
    </row>
    <row r="61" spans="1:11" ht="15" customHeight="1" x14ac:dyDescent="0.25">
      <c r="A61" s="15">
        <v>8</v>
      </c>
      <c r="B61" s="43">
        <v>44357</v>
      </c>
      <c r="C61" s="13">
        <v>0.625</v>
      </c>
      <c r="D61" s="16" t="s">
        <v>16</v>
      </c>
      <c r="G61" s="13" cm="1">
        <f t="array" ref="G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61" s="13" t="str">
        <f>IF(wh_table[[#This Row],[Subject 1]]&lt;&gt;"Sitting Adjourned", "", SUMIF(wh_table[Day], wh_table[[#This Row],[Day]],wh_table[Duration]))</f>
        <v/>
      </c>
      <c r="I61" s="18">
        <f>SUM(INDEX(wh_table[Duration],1):wh_table[[#This Row],[Duration]])</f>
        <v>1.8750000000000004</v>
      </c>
      <c r="J61" s="13" t="str">
        <f>IF(wh_table[[#This Row],[Subject 1]]&lt;&gt;"Sitting Adjourned", "", SUMIFS(wh_table[Duration], wh_table[Day], wh_table[[#This Row],[Day]], wh_table[Tags], "&lt;&gt;[Questions]", wh_table[Tags], "&lt;&gt;[Questions][Divisions]"))</f>
        <v/>
      </c>
      <c r="K61" s="18">
        <f>IF(wh_table[[#This Row],[Tags]]="[Questions]","",IF(wh_table[[#This Row],[Tags]]="[Questions][Divisions]","",SUMIFS(INDEX(wh_table[Duration],1):wh_table[[#This Row],[Duration]], INDEX(wh_table[Tags],1):wh_table[[#This Row],[Tags]], "&lt;&gt;[Questions]",INDEX(wh_table[Tags],1):wh_table[[#This Row],[Tags]], "&lt;&gt;[Questions][Divisions]")))</f>
        <v>1.370833333333334</v>
      </c>
    </row>
    <row r="62" spans="1:11" ht="15" customHeight="1" x14ac:dyDescent="0.25">
      <c r="A62" s="15">
        <v>8</v>
      </c>
      <c r="B62" s="43">
        <v>44357</v>
      </c>
      <c r="C62" s="13">
        <v>0.63611111111111107</v>
      </c>
      <c r="D62" s="16" t="s">
        <v>1112</v>
      </c>
      <c r="E62" s="17" t="s">
        <v>1140</v>
      </c>
      <c r="G62" s="13" cm="1">
        <f t="array" ref="G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62" s="13" t="str">
        <f>IF(wh_table[[#This Row],[Subject 1]]&lt;&gt;"Sitting Adjourned", "", SUMIF(wh_table[Day], wh_table[[#This Row],[Day]],wh_table[Duration]))</f>
        <v/>
      </c>
      <c r="I62" s="18">
        <f>SUM(INDEX(wh_table[Duration],1):wh_table[[#This Row],[Duration]])</f>
        <v>1.9361111111111116</v>
      </c>
      <c r="J62" s="13" t="str">
        <f>IF(wh_table[[#This Row],[Subject 1]]&lt;&gt;"Sitting Adjourned", "", SUMIFS(wh_table[Duration], wh_table[Day], wh_table[[#This Row],[Day]], wh_table[Tags], "&lt;&gt;[Questions]", wh_table[Tags], "&lt;&gt;[Questions][Divisions]"))</f>
        <v/>
      </c>
      <c r="K62" s="18">
        <f>IF(wh_table[[#This Row],[Tags]]="[Questions]","",IF(wh_table[[#This Row],[Tags]]="[Questions][Divisions]","",SUMIFS(INDEX(wh_table[Duration],1):wh_table[[#This Row],[Duration]], INDEX(wh_table[Tags],1):wh_table[[#This Row],[Tags]], "&lt;&gt;[Questions]",INDEX(wh_table[Tags],1):wh_table[[#This Row],[Tags]], "&lt;&gt;[Questions][Divisions]")))</f>
        <v>1.4319444444444451</v>
      </c>
    </row>
    <row r="63" spans="1:11" ht="15" customHeight="1" x14ac:dyDescent="0.25">
      <c r="A63" s="15">
        <v>8</v>
      </c>
      <c r="B63" s="43">
        <v>44357</v>
      </c>
      <c r="C63" s="13">
        <v>0.69722222222222219</v>
      </c>
      <c r="D63" s="16" t="s">
        <v>1111</v>
      </c>
      <c r="G63" s="13" t="str" cm="1">
        <f t="array" ref="G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3" s="13">
        <f>IF(wh_table[[#This Row],[Subject 1]]&lt;&gt;"Sitting Adjourned", "", SUMIF(wh_table[Day], wh_table[[#This Row],[Day]],wh_table[Duration]))</f>
        <v>0.13472222222222219</v>
      </c>
      <c r="I63" s="18">
        <f>SUM(INDEX(wh_table[Duration],1):wh_table[[#This Row],[Duration]])</f>
        <v>1.9361111111111116</v>
      </c>
      <c r="J63" s="13">
        <f>IF(wh_table[[#This Row],[Subject 1]]&lt;&gt;"Sitting Adjourned", "", SUMIFS(wh_table[Duration], wh_table[Day], wh_table[[#This Row],[Day]], wh_table[Tags], "&lt;&gt;[Questions]", wh_table[Tags], "&lt;&gt;[Questions][Divisions]"))</f>
        <v>0.13472222222222219</v>
      </c>
      <c r="K63" s="18">
        <f>IF(wh_table[[#This Row],[Tags]]="[Questions]","",IF(wh_table[[#This Row],[Tags]]="[Questions][Divisions]","",SUMIFS(INDEX(wh_table[Duration],1):wh_table[[#This Row],[Duration]], INDEX(wh_table[Tags],1):wh_table[[#This Row],[Tags]], "&lt;&gt;[Questions]",INDEX(wh_table[Tags],1):wh_table[[#This Row],[Tags]], "&lt;&gt;[Questions][Divisions]")))</f>
        <v>1.4319444444444451</v>
      </c>
    </row>
    <row r="64" spans="1:11" ht="15" customHeight="1" x14ac:dyDescent="0.25">
      <c r="A64" s="15">
        <v>9</v>
      </c>
      <c r="B64" s="43">
        <v>44361</v>
      </c>
      <c r="C64" s="13">
        <v>0.6875</v>
      </c>
      <c r="D64" s="16" t="s">
        <v>1107</v>
      </c>
      <c r="E64" s="17" t="s">
        <v>1141</v>
      </c>
      <c r="G64" s="13" cm="1">
        <f t="array" ref="G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64" s="13" t="str">
        <f>IF(wh_table[[#This Row],[Subject 1]]&lt;&gt;"Sitting Adjourned", "", SUMIF(wh_table[Day], wh_table[[#This Row],[Day]],wh_table[Duration]))</f>
        <v/>
      </c>
      <c r="I64" s="18">
        <f>SUM(INDEX(wh_table[Duration],1):wh_table[[#This Row],[Duration]])</f>
        <v>1.9916666666666671</v>
      </c>
      <c r="J64" s="13" t="str">
        <f>IF(wh_table[[#This Row],[Subject 1]]&lt;&gt;"Sitting Adjourned", "", SUMIFS(wh_table[Duration], wh_table[Day], wh_table[[#This Row],[Day]], wh_table[Tags], "&lt;&gt;[Questions]", wh_table[Tags], "&lt;&gt;[Questions][Divisions]"))</f>
        <v/>
      </c>
      <c r="K64" s="18">
        <f>IF(wh_table[[#This Row],[Tags]]="[Questions]","",IF(wh_table[[#This Row],[Tags]]="[Questions][Divisions]","",SUMIFS(INDEX(wh_table[Duration],1):wh_table[[#This Row],[Duration]], INDEX(wh_table[Tags],1):wh_table[[#This Row],[Tags]], "&lt;&gt;[Questions]",INDEX(wh_table[Tags],1):wh_table[[#This Row],[Tags]], "&lt;&gt;[Questions][Divisions]")))</f>
        <v>1.4875000000000007</v>
      </c>
    </row>
    <row r="65" spans="1:11" ht="15" customHeight="1" x14ac:dyDescent="0.25">
      <c r="A65" s="15">
        <v>9</v>
      </c>
      <c r="B65" s="43">
        <v>44361</v>
      </c>
      <c r="C65" s="13">
        <v>0.74305555555555558</v>
      </c>
      <c r="D65" s="16" t="s">
        <v>16</v>
      </c>
      <c r="G65" s="13" cm="1">
        <f t="array" ref="G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65" s="13" t="str">
        <f>IF(wh_table[[#This Row],[Subject 1]]&lt;&gt;"Sitting Adjourned", "", SUMIF(wh_table[Day], wh_table[[#This Row],[Day]],wh_table[Duration]))</f>
        <v/>
      </c>
      <c r="I65" s="18">
        <f>SUM(INDEX(wh_table[Duration],1):wh_table[[#This Row],[Duration]])</f>
        <v>2.0090277777777783</v>
      </c>
      <c r="J65" s="13" t="str">
        <f>IF(wh_table[[#This Row],[Subject 1]]&lt;&gt;"Sitting Adjourned", "", SUMIFS(wh_table[Duration], wh_table[Day], wh_table[[#This Row],[Day]], wh_table[Tags], "&lt;&gt;[Questions]", wh_table[Tags], "&lt;&gt;[Questions][Divisions]"))</f>
        <v/>
      </c>
      <c r="K65" s="18">
        <f>IF(wh_table[[#This Row],[Tags]]="[Questions]","",IF(wh_table[[#This Row],[Tags]]="[Questions][Divisions]","",SUMIFS(INDEX(wh_table[Duration],1):wh_table[[#This Row],[Duration]], INDEX(wh_table[Tags],1):wh_table[[#This Row],[Tags]], "&lt;&gt;[Questions]",INDEX(wh_table[Tags],1):wh_table[[#This Row],[Tags]], "&lt;&gt;[Questions][Divisions]")))</f>
        <v>1.5048611111111119</v>
      </c>
    </row>
    <row r="66" spans="1:11" ht="15" customHeight="1" x14ac:dyDescent="0.25">
      <c r="A66" s="15">
        <v>9</v>
      </c>
      <c r="B66" s="43">
        <v>44361</v>
      </c>
      <c r="C66" s="13">
        <v>0.76041666666666663</v>
      </c>
      <c r="D66" s="16" t="s">
        <v>1107</v>
      </c>
      <c r="E66" s="17" t="s">
        <v>1142</v>
      </c>
      <c r="G66" s="13" cm="1">
        <f t="array" ref="G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66" s="13" t="str">
        <f>IF(wh_table[[#This Row],[Subject 1]]&lt;&gt;"Sitting Adjourned", "", SUMIF(wh_table[Day], wh_table[[#This Row],[Day]],wh_table[Duration]))</f>
        <v/>
      </c>
      <c r="I66" s="18">
        <f>SUM(INDEX(wh_table[Duration],1):wh_table[[#This Row],[Duration]])</f>
        <v>2.0694444444444451</v>
      </c>
      <c r="J66" s="13" t="str">
        <f>IF(wh_table[[#This Row],[Subject 1]]&lt;&gt;"Sitting Adjourned", "", SUMIFS(wh_table[Duration], wh_table[Day], wh_table[[#This Row],[Day]], wh_table[Tags], "&lt;&gt;[Questions]", wh_table[Tags], "&lt;&gt;[Questions][Divisions]"))</f>
        <v/>
      </c>
      <c r="K66" s="18">
        <f>IF(wh_table[[#This Row],[Tags]]="[Questions]","",IF(wh_table[[#This Row],[Tags]]="[Questions][Divisions]","",SUMIFS(INDEX(wh_table[Duration],1):wh_table[[#This Row],[Duration]], INDEX(wh_table[Tags],1):wh_table[[#This Row],[Tags]], "&lt;&gt;[Questions]",INDEX(wh_table[Tags],1):wh_table[[#This Row],[Tags]], "&lt;&gt;[Questions][Divisions]")))</f>
        <v>1.5652777777777787</v>
      </c>
    </row>
    <row r="67" spans="1:11" ht="15" customHeight="1" x14ac:dyDescent="0.25">
      <c r="A67" s="15">
        <v>9</v>
      </c>
      <c r="B67" s="43">
        <v>44361</v>
      </c>
      <c r="C67" s="13">
        <v>0.8208333333333333</v>
      </c>
      <c r="D67" s="16" t="s">
        <v>1111</v>
      </c>
      <c r="G67" s="13" t="str" cm="1">
        <f t="array" ref="G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7" s="13">
        <f>IF(wh_table[[#This Row],[Subject 1]]&lt;&gt;"Sitting Adjourned", "", SUMIF(wh_table[Day], wh_table[[#This Row],[Day]],wh_table[Duration]))</f>
        <v>0.1333333333333333</v>
      </c>
      <c r="I67" s="18">
        <f>SUM(INDEX(wh_table[Duration],1):wh_table[[#This Row],[Duration]])</f>
        <v>2.0694444444444451</v>
      </c>
      <c r="J67" s="13">
        <f>IF(wh_table[[#This Row],[Subject 1]]&lt;&gt;"Sitting Adjourned", "", SUMIFS(wh_table[Duration], wh_table[Day], wh_table[[#This Row],[Day]], wh_table[Tags], "&lt;&gt;[Questions]", wh_table[Tags], "&lt;&gt;[Questions][Divisions]"))</f>
        <v>0.1333333333333333</v>
      </c>
      <c r="K67" s="18">
        <f>IF(wh_table[[#This Row],[Tags]]="[Questions]","",IF(wh_table[[#This Row],[Tags]]="[Questions][Divisions]","",SUMIFS(INDEX(wh_table[Duration],1):wh_table[[#This Row],[Duration]], INDEX(wh_table[Tags],1):wh_table[[#This Row],[Tags]], "&lt;&gt;[Questions]",INDEX(wh_table[Tags],1):wh_table[[#This Row],[Tags]], "&lt;&gt;[Questions][Divisions]")))</f>
        <v>1.5652777777777787</v>
      </c>
    </row>
    <row r="68" spans="1:11" ht="15" customHeight="1" x14ac:dyDescent="0.25">
      <c r="A68" s="15">
        <v>10</v>
      </c>
      <c r="B68" s="43">
        <v>44362</v>
      </c>
      <c r="C68" s="13">
        <v>0.60486111111111107</v>
      </c>
      <c r="D68" s="16" t="s">
        <v>1112</v>
      </c>
      <c r="E68" s="17" t="s">
        <v>1143</v>
      </c>
      <c r="G68" s="13" cm="1">
        <f t="array" ref="G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68" s="13" t="str">
        <f>IF(wh_table[[#This Row],[Subject 1]]&lt;&gt;"Sitting Adjourned", "", SUMIF(wh_table[Day], wh_table[[#This Row],[Day]],wh_table[Duration]))</f>
        <v/>
      </c>
      <c r="I68" s="18">
        <f>SUM(INDEX(wh_table[Duration],1):wh_table[[#This Row],[Duration]])</f>
        <v>2.1305555555555564</v>
      </c>
      <c r="J68" s="13" t="str">
        <f>IF(wh_table[[#This Row],[Subject 1]]&lt;&gt;"Sitting Adjourned", "", SUMIFS(wh_table[Duration], wh_table[Day], wh_table[[#This Row],[Day]], wh_table[Tags], "&lt;&gt;[Questions]", wh_table[Tags], "&lt;&gt;[Questions][Divisions]"))</f>
        <v/>
      </c>
      <c r="K68" s="18">
        <f>IF(wh_table[[#This Row],[Tags]]="[Questions]","",IF(wh_table[[#This Row],[Tags]]="[Questions][Divisions]","",SUMIFS(INDEX(wh_table[Duration],1):wh_table[[#This Row],[Duration]], INDEX(wh_table[Tags],1):wh_table[[#This Row],[Tags]], "&lt;&gt;[Questions]",INDEX(wh_table[Tags],1):wh_table[[#This Row],[Tags]], "&lt;&gt;[Questions][Divisions]")))</f>
        <v>1.6263888888888898</v>
      </c>
    </row>
    <row r="69" spans="1:11" ht="15" customHeight="1" x14ac:dyDescent="0.25">
      <c r="A69" s="15">
        <v>10</v>
      </c>
      <c r="B69" s="43">
        <v>44362</v>
      </c>
      <c r="C69" s="13">
        <v>0.66597222222222219</v>
      </c>
      <c r="D69" s="16" t="s">
        <v>16</v>
      </c>
      <c r="G69" s="13" cm="1">
        <f t="array" ref="G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69" s="13" t="str">
        <f>IF(wh_table[[#This Row],[Subject 1]]&lt;&gt;"Sitting Adjourned", "", SUMIF(wh_table[Day], wh_table[[#This Row],[Day]],wh_table[Duration]))</f>
        <v/>
      </c>
      <c r="I69" s="18">
        <f>SUM(INDEX(wh_table[Duration],1):wh_table[[#This Row],[Duration]])</f>
        <v>2.1354166666666674</v>
      </c>
      <c r="J69" s="13" t="str">
        <f>IF(wh_table[[#This Row],[Subject 1]]&lt;&gt;"Sitting Adjourned", "", SUMIFS(wh_table[Duration], wh_table[Day], wh_table[[#This Row],[Day]], wh_table[Tags], "&lt;&gt;[Questions]", wh_table[Tags], "&lt;&gt;[Questions][Divisions]"))</f>
        <v/>
      </c>
      <c r="K69" s="18">
        <f>IF(wh_table[[#This Row],[Tags]]="[Questions]","",IF(wh_table[[#This Row],[Tags]]="[Questions][Divisions]","",SUMIFS(INDEX(wh_table[Duration],1):wh_table[[#This Row],[Duration]], INDEX(wh_table[Tags],1):wh_table[[#This Row],[Tags]], "&lt;&gt;[Questions]",INDEX(wh_table[Tags],1):wh_table[[#This Row],[Tags]], "&lt;&gt;[Questions][Divisions]")))</f>
        <v>1.631250000000001</v>
      </c>
    </row>
    <row r="70" spans="1:11" ht="15" customHeight="1" x14ac:dyDescent="0.25">
      <c r="A70" s="15">
        <v>10</v>
      </c>
      <c r="B70" s="43">
        <v>44362</v>
      </c>
      <c r="C70" s="13">
        <v>0.67083333333333328</v>
      </c>
      <c r="D70" s="16" t="s">
        <v>1112</v>
      </c>
      <c r="E70" s="17" t="s">
        <v>1144</v>
      </c>
      <c r="G70" s="13" cm="1">
        <f t="array" ref="G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70" s="13" t="str">
        <f>IF(wh_table[[#This Row],[Subject 1]]&lt;&gt;"Sitting Adjourned", "", SUMIF(wh_table[Day], wh_table[[#This Row],[Day]],wh_table[Duration]))</f>
        <v/>
      </c>
      <c r="I70" s="18">
        <f>SUM(INDEX(wh_table[Duration],1):wh_table[[#This Row],[Duration]])</f>
        <v>2.1534722222222231</v>
      </c>
      <c r="J70" s="13" t="str">
        <f>IF(wh_table[[#This Row],[Subject 1]]&lt;&gt;"Sitting Adjourned", "", SUMIFS(wh_table[Duration], wh_table[Day], wh_table[[#This Row],[Day]], wh_table[Tags], "&lt;&gt;[Questions]", wh_table[Tags], "&lt;&gt;[Questions][Divisions]"))</f>
        <v/>
      </c>
      <c r="K70" s="18">
        <f>IF(wh_table[[#This Row],[Tags]]="[Questions]","",IF(wh_table[[#This Row],[Tags]]="[Questions][Divisions]","",SUMIFS(INDEX(wh_table[Duration],1):wh_table[[#This Row],[Duration]], INDEX(wh_table[Tags],1):wh_table[[#This Row],[Tags]], "&lt;&gt;[Questions]",INDEX(wh_table[Tags],1):wh_table[[#This Row],[Tags]], "&lt;&gt;[Questions][Divisions]")))</f>
        <v>1.6493055555555567</v>
      </c>
    </row>
    <row r="71" spans="1:11" ht="15" customHeight="1" x14ac:dyDescent="0.25">
      <c r="A71" s="15">
        <v>10</v>
      </c>
      <c r="B71" s="43">
        <v>44362</v>
      </c>
      <c r="C71" s="13">
        <v>0.68888888888888888</v>
      </c>
      <c r="D71" s="16" t="s">
        <v>16</v>
      </c>
      <c r="G71" s="13" cm="1">
        <f t="array" ref="G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71" s="13" t="str">
        <f>IF(wh_table[[#This Row],[Subject 1]]&lt;&gt;"Sitting Adjourned", "", SUMIF(wh_table[Day], wh_table[[#This Row],[Day]],wh_table[Duration]))</f>
        <v/>
      </c>
      <c r="I71" s="18">
        <f>SUM(INDEX(wh_table[Duration],1):wh_table[[#This Row],[Duration]])</f>
        <v>2.1659722222222229</v>
      </c>
      <c r="J71" s="13" t="str">
        <f>IF(wh_table[[#This Row],[Subject 1]]&lt;&gt;"Sitting Adjourned", "", SUMIFS(wh_table[Duration], wh_table[Day], wh_table[[#This Row],[Day]], wh_table[Tags], "&lt;&gt;[Questions]", wh_table[Tags], "&lt;&gt;[Questions][Divisions]"))</f>
        <v/>
      </c>
      <c r="K71" s="18">
        <f>IF(wh_table[[#This Row],[Tags]]="[Questions]","",IF(wh_table[[#This Row],[Tags]]="[Questions][Divisions]","",SUMIFS(INDEX(wh_table[Duration],1):wh_table[[#This Row],[Duration]], INDEX(wh_table[Tags],1):wh_table[[#This Row],[Tags]], "&lt;&gt;[Questions]",INDEX(wh_table[Tags],1):wh_table[[#This Row],[Tags]], "&lt;&gt;[Questions][Divisions]")))</f>
        <v>1.6618055555555566</v>
      </c>
    </row>
    <row r="72" spans="1:11" ht="15" customHeight="1" x14ac:dyDescent="0.25">
      <c r="A72" s="15">
        <v>10</v>
      </c>
      <c r="B72" s="43">
        <v>44362</v>
      </c>
      <c r="C72" s="13">
        <v>0.70138888888888884</v>
      </c>
      <c r="D72" s="16" t="s">
        <v>1112</v>
      </c>
      <c r="E72" s="17" t="s">
        <v>1145</v>
      </c>
      <c r="G72" s="13" cm="1">
        <f t="array" ref="G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72" s="13" t="str">
        <f>IF(wh_table[[#This Row],[Subject 1]]&lt;&gt;"Sitting Adjourned", "", SUMIF(wh_table[Day], wh_table[[#This Row],[Day]],wh_table[Duration]))</f>
        <v/>
      </c>
      <c r="I72" s="18">
        <f>SUM(INDEX(wh_table[Duration],1):wh_table[[#This Row],[Duration]])</f>
        <v>2.2069444444444453</v>
      </c>
      <c r="J72" s="13" t="str">
        <f>IF(wh_table[[#This Row],[Subject 1]]&lt;&gt;"Sitting Adjourned", "", SUMIFS(wh_table[Duration], wh_table[Day], wh_table[[#This Row],[Day]], wh_table[Tags], "&lt;&gt;[Questions]", wh_table[Tags], "&lt;&gt;[Questions][Divisions]"))</f>
        <v/>
      </c>
      <c r="K72" s="18">
        <f>IF(wh_table[[#This Row],[Tags]]="[Questions]","",IF(wh_table[[#This Row],[Tags]]="[Questions][Divisions]","",SUMIFS(INDEX(wh_table[Duration],1):wh_table[[#This Row],[Duration]], INDEX(wh_table[Tags],1):wh_table[[#This Row],[Tags]], "&lt;&gt;[Questions]",INDEX(wh_table[Tags],1):wh_table[[#This Row],[Tags]], "&lt;&gt;[Questions][Divisions]")))</f>
        <v>1.7027777777777788</v>
      </c>
    </row>
    <row r="73" spans="1:11" ht="15" customHeight="1" x14ac:dyDescent="0.25">
      <c r="A73" s="15">
        <v>10</v>
      </c>
      <c r="B73" s="43">
        <v>44362</v>
      </c>
      <c r="C73" s="13">
        <v>0.74236111111111114</v>
      </c>
      <c r="D73" s="16" t="s">
        <v>1111</v>
      </c>
      <c r="G73" s="13" t="str" cm="1">
        <f t="array" ref="G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3" s="13">
        <f>IF(wh_table[[#This Row],[Subject 1]]&lt;&gt;"Sitting Adjourned", "", SUMIF(wh_table[Day], wh_table[[#This Row],[Day]],wh_table[Duration]))</f>
        <v>0.13750000000000007</v>
      </c>
      <c r="I73" s="18">
        <f>SUM(INDEX(wh_table[Duration],1):wh_table[[#This Row],[Duration]])</f>
        <v>2.2069444444444453</v>
      </c>
      <c r="J73" s="13">
        <f>IF(wh_table[[#This Row],[Subject 1]]&lt;&gt;"Sitting Adjourned", "", SUMIFS(wh_table[Duration], wh_table[Day], wh_table[[#This Row],[Day]], wh_table[Tags], "&lt;&gt;[Questions]", wh_table[Tags], "&lt;&gt;[Questions][Divisions]"))</f>
        <v>0.13750000000000007</v>
      </c>
      <c r="K73" s="18">
        <f>IF(wh_table[[#This Row],[Tags]]="[Questions]","",IF(wh_table[[#This Row],[Tags]]="[Questions][Divisions]","",SUMIFS(INDEX(wh_table[Duration],1):wh_table[[#This Row],[Duration]], INDEX(wh_table[Tags],1):wh_table[[#This Row],[Tags]], "&lt;&gt;[Questions]",INDEX(wh_table[Tags],1):wh_table[[#This Row],[Tags]], "&lt;&gt;[Questions][Divisions]")))</f>
        <v>1.7027777777777788</v>
      </c>
    </row>
    <row r="74" spans="1:11" ht="15" customHeight="1" x14ac:dyDescent="0.25">
      <c r="A74" s="15">
        <v>11</v>
      </c>
      <c r="B74" s="43">
        <v>44363</v>
      </c>
      <c r="C74" s="13">
        <v>0.39444444444444438</v>
      </c>
      <c r="D74" s="16" t="s">
        <v>1112</v>
      </c>
      <c r="E74" s="17" t="s">
        <v>1146</v>
      </c>
      <c r="G74" s="13" cm="1">
        <f t="array" ref="G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5.9027777777777846E-2</v>
      </c>
      <c r="H74" s="13" t="str">
        <f>IF(wh_table[[#This Row],[Subject 1]]&lt;&gt;"Sitting Adjourned", "", SUMIF(wh_table[Day], wh_table[[#This Row],[Day]],wh_table[Duration]))</f>
        <v/>
      </c>
      <c r="I74" s="18">
        <f>SUM(INDEX(wh_table[Duration],1):wh_table[[#This Row],[Duration]])</f>
        <v>2.2659722222222229</v>
      </c>
      <c r="J74" s="13" t="str">
        <f>IF(wh_table[[#This Row],[Subject 1]]&lt;&gt;"Sitting Adjourned", "", SUMIFS(wh_table[Duration], wh_table[Day], wh_table[[#This Row],[Day]], wh_table[Tags], "&lt;&gt;[Questions]", wh_table[Tags], "&lt;&gt;[Questions][Divisions]"))</f>
        <v/>
      </c>
      <c r="K74" s="18">
        <f>IF(wh_table[[#This Row],[Tags]]="[Questions]","",IF(wh_table[[#This Row],[Tags]]="[Questions][Divisions]","",SUMIFS(INDEX(wh_table[Duration],1):wh_table[[#This Row],[Duration]], INDEX(wh_table[Tags],1):wh_table[[#This Row],[Tags]], "&lt;&gt;[Questions]",INDEX(wh_table[Tags],1):wh_table[[#This Row],[Tags]], "&lt;&gt;[Questions][Divisions]")))</f>
        <v>1.7618055555555567</v>
      </c>
    </row>
    <row r="75" spans="1:11" ht="15" customHeight="1" x14ac:dyDescent="0.25">
      <c r="A75" s="15">
        <v>11</v>
      </c>
      <c r="B75" s="43">
        <v>44363</v>
      </c>
      <c r="C75" s="13">
        <v>0.45347222222222222</v>
      </c>
      <c r="D75" s="16" t="s">
        <v>16</v>
      </c>
      <c r="G75" s="13" cm="1">
        <f t="array" ref="G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75" s="13" t="str">
        <f>IF(wh_table[[#This Row],[Subject 1]]&lt;&gt;"Sitting Adjourned", "", SUMIF(wh_table[Day], wh_table[[#This Row],[Day]],wh_table[Duration]))</f>
        <v/>
      </c>
      <c r="I75" s="18">
        <f>SUM(INDEX(wh_table[Duration],1):wh_table[[#This Row],[Duration]])</f>
        <v>2.2708333333333339</v>
      </c>
      <c r="J75" s="13" t="str">
        <f>IF(wh_table[[#This Row],[Subject 1]]&lt;&gt;"Sitting Adjourned", "", SUMIFS(wh_table[Duration], wh_table[Day], wh_table[[#This Row],[Day]], wh_table[Tags], "&lt;&gt;[Questions]", wh_table[Tags], "&lt;&gt;[Questions][Divisions]"))</f>
        <v/>
      </c>
      <c r="K75" s="18">
        <f>IF(wh_table[[#This Row],[Tags]]="[Questions]","",IF(wh_table[[#This Row],[Tags]]="[Questions][Divisions]","",SUMIFS(INDEX(wh_table[Duration],1):wh_table[[#This Row],[Duration]], INDEX(wh_table[Tags],1):wh_table[[#This Row],[Tags]], "&lt;&gt;[Questions]",INDEX(wh_table[Tags],1):wh_table[[#This Row],[Tags]], "&lt;&gt;[Questions][Divisions]")))</f>
        <v>1.7666666666666679</v>
      </c>
    </row>
    <row r="76" spans="1:11" ht="15" customHeight="1" x14ac:dyDescent="0.25">
      <c r="A76" s="15">
        <v>11</v>
      </c>
      <c r="B76" s="43">
        <v>44363</v>
      </c>
      <c r="C76" s="13">
        <v>0.45833333333333331</v>
      </c>
      <c r="D76" s="16" t="s">
        <v>1112</v>
      </c>
      <c r="E76" s="17" t="s">
        <v>1147</v>
      </c>
      <c r="G76" s="13" cm="1">
        <f t="array" ref="G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76" s="13" t="str">
        <f>IF(wh_table[[#This Row],[Subject 1]]&lt;&gt;"Sitting Adjourned", "", SUMIF(wh_table[Day], wh_table[[#This Row],[Day]],wh_table[Duration]))</f>
        <v/>
      </c>
      <c r="I76" s="18">
        <f>SUM(INDEX(wh_table[Duration],1):wh_table[[#This Row],[Duration]])</f>
        <v>2.2875000000000005</v>
      </c>
      <c r="J76" s="13" t="str">
        <f>IF(wh_table[[#This Row],[Subject 1]]&lt;&gt;"Sitting Adjourned", "", SUMIFS(wh_table[Duration], wh_table[Day], wh_table[[#This Row],[Day]], wh_table[Tags], "&lt;&gt;[Questions]", wh_table[Tags], "&lt;&gt;[Questions][Divisions]"))</f>
        <v/>
      </c>
      <c r="K76" s="18">
        <f>IF(wh_table[[#This Row],[Tags]]="[Questions]","",IF(wh_table[[#This Row],[Tags]]="[Questions][Divisions]","",SUMIFS(INDEX(wh_table[Duration],1):wh_table[[#This Row],[Duration]], INDEX(wh_table[Tags],1):wh_table[[#This Row],[Tags]], "&lt;&gt;[Questions]",INDEX(wh_table[Tags],1):wh_table[[#This Row],[Tags]], "&lt;&gt;[Questions][Divisions]")))</f>
        <v>1.7833333333333345</v>
      </c>
    </row>
    <row r="77" spans="1:11" ht="15" customHeight="1" x14ac:dyDescent="0.25">
      <c r="A77" s="15">
        <v>11</v>
      </c>
      <c r="B77" s="43">
        <v>44363</v>
      </c>
      <c r="C77" s="13">
        <v>0.47499999999999998</v>
      </c>
      <c r="D77" s="16" t="s">
        <v>16</v>
      </c>
      <c r="F77" s="16" t="s">
        <v>1115</v>
      </c>
      <c r="G77" s="13" cm="1">
        <f t="array" ref="G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0.12986111111111109</v>
      </c>
      <c r="H77" s="13" t="str">
        <f>IF(wh_table[[#This Row],[Subject 1]]&lt;&gt;"Sitting Adjourned", "", SUMIF(wh_table[Day], wh_table[[#This Row],[Day]],wh_table[Duration]))</f>
        <v/>
      </c>
      <c r="I77" s="18">
        <f>SUM(INDEX(wh_table[Duration],1):wh_table[[#This Row],[Duration]])</f>
        <v>2.4173611111111115</v>
      </c>
      <c r="J77" s="13" t="str">
        <f>IF(wh_table[[#This Row],[Subject 1]]&lt;&gt;"Sitting Adjourned", "", SUMIFS(wh_table[Duration], wh_table[Day], wh_table[[#This Row],[Day]], wh_table[Tags], "&lt;&gt;[Questions]", wh_table[Tags], "&lt;&gt;[Questions][Divisions]"))</f>
        <v/>
      </c>
      <c r="K77" s="18" t="str">
        <f>IF(wh_table[[#This Row],[Tags]]="[Questions]","",IF(wh_table[[#This Row],[Tags]]="[Questions][Divisions]","",SUMIFS(INDEX(wh_table[Duration],1):wh_table[[#This Row],[Duration]], INDEX(wh_table[Tags],1):wh_table[[#This Row],[Tags]], "&lt;&gt;[Questions]",INDEX(wh_table[Tags],1):wh_table[[#This Row],[Tags]], "&lt;&gt;[Questions][Divisions]")))</f>
        <v/>
      </c>
    </row>
    <row r="78" spans="1:11" ht="15" customHeight="1" x14ac:dyDescent="0.25">
      <c r="A78" s="15">
        <v>11</v>
      </c>
      <c r="B78" s="43">
        <v>44363</v>
      </c>
      <c r="C78" s="13">
        <v>0.60486111111111107</v>
      </c>
      <c r="D78" s="16" t="s">
        <v>1112</v>
      </c>
      <c r="E78" s="17" t="s">
        <v>1148</v>
      </c>
      <c r="G78" s="13" cm="1">
        <f t="array" ref="G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78" s="13" t="str">
        <f>IF(wh_table[[#This Row],[Subject 1]]&lt;&gt;"Sitting Adjourned", "", SUMIF(wh_table[Day], wh_table[[#This Row],[Day]],wh_table[Duration]))</f>
        <v/>
      </c>
      <c r="I78" s="18">
        <f>SUM(INDEX(wh_table[Duration],1):wh_table[[#This Row],[Duration]])</f>
        <v>2.479166666666667</v>
      </c>
      <c r="J78" s="13" t="str">
        <f>IF(wh_table[[#This Row],[Subject 1]]&lt;&gt;"Sitting Adjourned", "", SUMIFS(wh_table[Duration], wh_table[Day], wh_table[[#This Row],[Day]], wh_table[Tags], "&lt;&gt;[Questions]", wh_table[Tags], "&lt;&gt;[Questions][Divisions]"))</f>
        <v/>
      </c>
      <c r="K78" s="18">
        <f>IF(wh_table[[#This Row],[Tags]]="[Questions]","",IF(wh_table[[#This Row],[Tags]]="[Questions][Divisions]","",SUMIFS(INDEX(wh_table[Duration],1):wh_table[[#This Row],[Duration]], INDEX(wh_table[Tags],1):wh_table[[#This Row],[Tags]], "&lt;&gt;[Questions]",INDEX(wh_table[Tags],1):wh_table[[#This Row],[Tags]], "&lt;&gt;[Questions][Divisions]")))</f>
        <v>1.84513888888889</v>
      </c>
    </row>
    <row r="79" spans="1:11" ht="15" customHeight="1" x14ac:dyDescent="0.25">
      <c r="A79" s="15">
        <v>11</v>
      </c>
      <c r="B79" s="43">
        <v>44363</v>
      </c>
      <c r="C79" s="13">
        <v>0.66666666666666663</v>
      </c>
      <c r="D79" s="16" t="s">
        <v>16</v>
      </c>
      <c r="G79" s="13" cm="1">
        <f t="array" ref="G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79" s="13" t="str">
        <f>IF(wh_table[[#This Row],[Subject 1]]&lt;&gt;"Sitting Adjourned", "", SUMIF(wh_table[Day], wh_table[[#This Row],[Day]],wh_table[Duration]))</f>
        <v/>
      </c>
      <c r="I79" s="18">
        <f>SUM(INDEX(wh_table[Duration],1):wh_table[[#This Row],[Duration]])</f>
        <v>2.4826388888888893</v>
      </c>
      <c r="J79" s="13" t="str">
        <f>IF(wh_table[[#This Row],[Subject 1]]&lt;&gt;"Sitting Adjourned", "", SUMIFS(wh_table[Duration], wh_table[Day], wh_table[[#This Row],[Day]], wh_table[Tags], "&lt;&gt;[Questions]", wh_table[Tags], "&lt;&gt;[Questions][Divisions]"))</f>
        <v/>
      </c>
      <c r="K79" s="18">
        <f>IF(wh_table[[#This Row],[Tags]]="[Questions]","",IF(wh_table[[#This Row],[Tags]]="[Questions][Divisions]","",SUMIFS(INDEX(wh_table[Duration],1):wh_table[[#This Row],[Duration]], INDEX(wh_table[Tags],1):wh_table[[#This Row],[Tags]], "&lt;&gt;[Questions]",INDEX(wh_table[Tags],1):wh_table[[#This Row],[Tags]], "&lt;&gt;[Questions][Divisions]")))</f>
        <v>1.8486111111111123</v>
      </c>
    </row>
    <row r="80" spans="1:11" ht="15" customHeight="1" x14ac:dyDescent="0.25">
      <c r="A80" s="15">
        <v>11</v>
      </c>
      <c r="B80" s="43">
        <v>44363</v>
      </c>
      <c r="C80" s="13">
        <v>0.67013888888888884</v>
      </c>
      <c r="D80" s="16" t="s">
        <v>1112</v>
      </c>
      <c r="E80" s="17" t="s">
        <v>1149</v>
      </c>
      <c r="G80" s="13" cm="1">
        <f t="array" ref="G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80" s="13" t="str">
        <f>IF(wh_table[[#This Row],[Subject 1]]&lt;&gt;"Sitting Adjourned", "", SUMIF(wh_table[Day], wh_table[[#This Row],[Day]],wh_table[Duration]))</f>
        <v/>
      </c>
      <c r="I80" s="18">
        <f>SUM(INDEX(wh_table[Duration],1):wh_table[[#This Row],[Duration]])</f>
        <v>2.5034722222222228</v>
      </c>
      <c r="J80" s="13" t="str">
        <f>IF(wh_table[[#This Row],[Subject 1]]&lt;&gt;"Sitting Adjourned", "", SUMIFS(wh_table[Duration], wh_table[Day], wh_table[[#This Row],[Day]], wh_table[Tags], "&lt;&gt;[Questions]", wh_table[Tags], "&lt;&gt;[Questions][Divisions]"))</f>
        <v/>
      </c>
      <c r="K80" s="18">
        <f>IF(wh_table[[#This Row],[Tags]]="[Questions]","",IF(wh_table[[#This Row],[Tags]]="[Questions][Divisions]","",SUMIFS(INDEX(wh_table[Duration],1):wh_table[[#This Row],[Duration]], INDEX(wh_table[Tags],1):wh_table[[#This Row],[Tags]], "&lt;&gt;[Questions]",INDEX(wh_table[Tags],1):wh_table[[#This Row],[Tags]], "&lt;&gt;[Questions][Divisions]")))</f>
        <v>1.8694444444444458</v>
      </c>
    </row>
    <row r="81" spans="1:11" ht="15" customHeight="1" x14ac:dyDescent="0.25">
      <c r="A81" s="15">
        <v>11</v>
      </c>
      <c r="B81" s="43">
        <v>44363</v>
      </c>
      <c r="C81" s="13">
        <v>0.69097222222222221</v>
      </c>
      <c r="D81" s="16" t="s">
        <v>16</v>
      </c>
      <c r="G81" s="13" cm="1">
        <f t="array" ref="G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81" s="13" t="str">
        <f>IF(wh_table[[#This Row],[Subject 1]]&lt;&gt;"Sitting Adjourned", "", SUMIF(wh_table[Day], wh_table[[#This Row],[Day]],wh_table[Duration]))</f>
        <v/>
      </c>
      <c r="I81" s="18">
        <f>SUM(INDEX(wh_table[Duration],1):wh_table[[#This Row],[Duration]])</f>
        <v>2.5138888888888893</v>
      </c>
      <c r="J81" s="13" t="str">
        <f>IF(wh_table[[#This Row],[Subject 1]]&lt;&gt;"Sitting Adjourned", "", SUMIFS(wh_table[Duration], wh_table[Day], wh_table[[#This Row],[Day]], wh_table[Tags], "&lt;&gt;[Questions]", wh_table[Tags], "&lt;&gt;[Questions][Divisions]"))</f>
        <v/>
      </c>
      <c r="K81" s="18">
        <f>IF(wh_table[[#This Row],[Tags]]="[Questions]","",IF(wh_table[[#This Row],[Tags]]="[Questions][Divisions]","",SUMIFS(INDEX(wh_table[Duration],1):wh_table[[#This Row],[Duration]], INDEX(wh_table[Tags],1):wh_table[[#This Row],[Tags]], "&lt;&gt;[Questions]",INDEX(wh_table[Tags],1):wh_table[[#This Row],[Tags]], "&lt;&gt;[Questions][Divisions]")))</f>
        <v>1.8798611111111123</v>
      </c>
    </row>
    <row r="82" spans="1:11" ht="15" customHeight="1" x14ac:dyDescent="0.25">
      <c r="A82" s="15">
        <v>11</v>
      </c>
      <c r="B82" s="43">
        <v>44363</v>
      </c>
      <c r="C82" s="13">
        <v>0.70138888888888884</v>
      </c>
      <c r="D82" s="16" t="s">
        <v>1112</v>
      </c>
      <c r="E82" s="17" t="s">
        <v>1150</v>
      </c>
      <c r="G82" s="13" cm="1">
        <f t="array" ref="G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3.6805555555555647E-2</v>
      </c>
      <c r="H82" s="13" t="str">
        <f>IF(wh_table[[#This Row],[Subject 1]]&lt;&gt;"Sitting Adjourned", "", SUMIF(wh_table[Day], wh_table[[#This Row],[Day]],wh_table[Duration]))</f>
        <v/>
      </c>
      <c r="I82" s="18">
        <f>SUM(INDEX(wh_table[Duration],1):wh_table[[#This Row],[Duration]])</f>
        <v>2.5506944444444448</v>
      </c>
      <c r="J82" s="13" t="str">
        <f>IF(wh_table[[#This Row],[Subject 1]]&lt;&gt;"Sitting Adjourned", "", SUMIFS(wh_table[Duration], wh_table[Day], wh_table[[#This Row],[Day]], wh_table[Tags], "&lt;&gt;[Questions]", wh_table[Tags], "&lt;&gt;[Questions][Divisions]"))</f>
        <v/>
      </c>
      <c r="K82" s="18">
        <f>IF(wh_table[[#This Row],[Tags]]="[Questions]","",IF(wh_table[[#This Row],[Tags]]="[Questions][Divisions]","",SUMIFS(INDEX(wh_table[Duration],1):wh_table[[#This Row],[Duration]], INDEX(wh_table[Tags],1):wh_table[[#This Row],[Tags]], "&lt;&gt;[Questions]",INDEX(wh_table[Tags],1):wh_table[[#This Row],[Tags]], "&lt;&gt;[Questions][Divisions]")))</f>
        <v>1.9166666666666679</v>
      </c>
    </row>
    <row r="83" spans="1:11" ht="15" customHeight="1" x14ac:dyDescent="0.25">
      <c r="A83" s="15">
        <v>11</v>
      </c>
      <c r="B83" s="43">
        <v>44363</v>
      </c>
      <c r="C83" s="13">
        <v>0.73819444444444449</v>
      </c>
      <c r="D83" s="16" t="s">
        <v>1111</v>
      </c>
      <c r="G83" s="13" t="str" cm="1">
        <f t="array" ref="G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3" s="13">
        <f>IF(wh_table[[#This Row],[Subject 1]]&lt;&gt;"Sitting Adjourned", "", SUMIF(wh_table[Day], wh_table[[#This Row],[Day]],wh_table[Duration]))</f>
        <v>0.34375000000000011</v>
      </c>
      <c r="I83" s="18">
        <f>SUM(INDEX(wh_table[Duration],1):wh_table[[#This Row],[Duration]])</f>
        <v>2.5506944444444448</v>
      </c>
      <c r="J83" s="13">
        <f>IF(wh_table[[#This Row],[Subject 1]]&lt;&gt;"Sitting Adjourned", "", SUMIFS(wh_table[Duration], wh_table[Day], wh_table[[#This Row],[Day]], wh_table[Tags], "&lt;&gt;[Questions]", wh_table[Tags], "&lt;&gt;[Questions][Divisions]"))</f>
        <v>0.21388888888888902</v>
      </c>
      <c r="K83" s="18">
        <f>IF(wh_table[[#This Row],[Tags]]="[Questions]","",IF(wh_table[[#This Row],[Tags]]="[Questions][Divisions]","",SUMIFS(INDEX(wh_table[Duration],1):wh_table[[#This Row],[Duration]], INDEX(wh_table[Tags],1):wh_table[[#This Row],[Tags]], "&lt;&gt;[Questions]",INDEX(wh_table[Tags],1):wh_table[[#This Row],[Tags]], "&lt;&gt;[Questions][Divisions]")))</f>
        <v>1.9166666666666679</v>
      </c>
    </row>
    <row r="84" spans="1:11" ht="15" customHeight="1" x14ac:dyDescent="0.25">
      <c r="A84" s="15">
        <v>12</v>
      </c>
      <c r="B84" s="43">
        <v>44364</v>
      </c>
      <c r="C84" s="13">
        <v>0.5625</v>
      </c>
      <c r="D84" s="16" t="s">
        <v>1112</v>
      </c>
      <c r="E84" s="17" t="s">
        <v>1151</v>
      </c>
      <c r="G84" s="13" cm="1">
        <f t="array" ref="G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4.2361111111111072E-2</v>
      </c>
      <c r="H84" s="13" t="str">
        <f>IF(wh_table[[#This Row],[Subject 1]]&lt;&gt;"Sitting Adjourned", "", SUMIF(wh_table[Day], wh_table[[#This Row],[Day]],wh_table[Duration]))</f>
        <v/>
      </c>
      <c r="I84" s="18">
        <f>SUM(INDEX(wh_table[Duration],1):wh_table[[#This Row],[Duration]])</f>
        <v>2.5930555555555559</v>
      </c>
      <c r="J84" s="13" t="str">
        <f>IF(wh_table[[#This Row],[Subject 1]]&lt;&gt;"Sitting Adjourned", "", SUMIFS(wh_table[Duration], wh_table[Day], wh_table[[#This Row],[Day]], wh_table[Tags], "&lt;&gt;[Questions]", wh_table[Tags], "&lt;&gt;[Questions][Divisions]"))</f>
        <v/>
      </c>
      <c r="K84" s="18">
        <f>IF(wh_table[[#This Row],[Tags]]="[Questions]","",IF(wh_table[[#This Row],[Tags]]="[Questions][Divisions]","",SUMIFS(INDEX(wh_table[Duration],1):wh_table[[#This Row],[Duration]], INDEX(wh_table[Tags],1):wh_table[[#This Row],[Tags]], "&lt;&gt;[Questions]",INDEX(wh_table[Tags],1):wh_table[[#This Row],[Tags]], "&lt;&gt;[Questions][Divisions]")))</f>
        <v>1.9590277777777789</v>
      </c>
    </row>
    <row r="85" spans="1:11" ht="15" customHeight="1" x14ac:dyDescent="0.25">
      <c r="A85" s="15">
        <v>12</v>
      </c>
      <c r="B85" s="43">
        <v>44364</v>
      </c>
      <c r="C85" s="13">
        <v>0.60486111111111107</v>
      </c>
      <c r="D85" s="16" t="s">
        <v>16</v>
      </c>
      <c r="G85" s="13" cm="1">
        <f t="array" ref="G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3.125E-2</v>
      </c>
      <c r="H85" s="13" t="str">
        <f>IF(wh_table[[#This Row],[Subject 1]]&lt;&gt;"Sitting Adjourned", "", SUMIF(wh_table[Day], wh_table[[#This Row],[Day]],wh_table[Duration]))</f>
        <v/>
      </c>
      <c r="I85" s="18">
        <f>SUM(INDEX(wh_table[Duration],1):wh_table[[#This Row],[Duration]])</f>
        <v>2.6243055555555559</v>
      </c>
      <c r="J85" s="13" t="str">
        <f>IF(wh_table[[#This Row],[Subject 1]]&lt;&gt;"Sitting Adjourned", "", SUMIFS(wh_table[Duration], wh_table[Day], wh_table[[#This Row],[Day]], wh_table[Tags], "&lt;&gt;[Questions]", wh_table[Tags], "&lt;&gt;[Questions][Divisions]"))</f>
        <v/>
      </c>
      <c r="K85" s="18">
        <f>IF(wh_table[[#This Row],[Tags]]="[Questions]","",IF(wh_table[[#This Row],[Tags]]="[Questions][Divisions]","",SUMIFS(INDEX(wh_table[Duration],1):wh_table[[#This Row],[Duration]], INDEX(wh_table[Tags],1):wh_table[[#This Row],[Tags]], "&lt;&gt;[Questions]",INDEX(wh_table[Tags],1):wh_table[[#This Row],[Tags]], "&lt;&gt;[Questions][Divisions]")))</f>
        <v>1.9902777777777789</v>
      </c>
    </row>
    <row r="86" spans="1:11" ht="15" customHeight="1" x14ac:dyDescent="0.25">
      <c r="A86" s="15">
        <v>12</v>
      </c>
      <c r="B86" s="43">
        <v>44364</v>
      </c>
      <c r="C86" s="13">
        <v>0.63611111111111107</v>
      </c>
      <c r="D86" s="16" t="s">
        <v>1112</v>
      </c>
      <c r="E86" s="17" t="s">
        <v>1152</v>
      </c>
      <c r="G86" s="13" cm="1">
        <f t="array" ref="G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86" s="13" t="str">
        <f>IF(wh_table[[#This Row],[Subject 1]]&lt;&gt;"Sitting Adjourned", "", SUMIF(wh_table[Day], wh_table[[#This Row],[Day]],wh_table[Duration]))</f>
        <v/>
      </c>
      <c r="I86" s="18">
        <f>SUM(INDEX(wh_table[Duration],1):wh_table[[#This Row],[Duration]])</f>
        <v>2.6687500000000002</v>
      </c>
      <c r="J86" s="13" t="str">
        <f>IF(wh_table[[#This Row],[Subject 1]]&lt;&gt;"Sitting Adjourned", "", SUMIFS(wh_table[Duration], wh_table[Day], wh_table[[#This Row],[Day]], wh_table[Tags], "&lt;&gt;[Questions]", wh_table[Tags], "&lt;&gt;[Questions][Divisions]"))</f>
        <v/>
      </c>
      <c r="K86" s="18">
        <f>IF(wh_table[[#This Row],[Tags]]="[Questions]","",IF(wh_table[[#This Row],[Tags]]="[Questions][Divisions]","",SUMIFS(INDEX(wh_table[Duration],1):wh_table[[#This Row],[Duration]], INDEX(wh_table[Tags],1):wh_table[[#This Row],[Tags]], "&lt;&gt;[Questions]",INDEX(wh_table[Tags],1):wh_table[[#This Row],[Tags]], "&lt;&gt;[Questions][Divisions]")))</f>
        <v>2.0347222222222232</v>
      </c>
    </row>
    <row r="87" spans="1:11" ht="15" customHeight="1" x14ac:dyDescent="0.25">
      <c r="A87" s="15">
        <v>12</v>
      </c>
      <c r="B87" s="43">
        <v>44364</v>
      </c>
      <c r="C87" s="13">
        <v>0.68055555555555558</v>
      </c>
      <c r="D87" s="16" t="s">
        <v>1111</v>
      </c>
      <c r="G87" s="13" t="str" cm="1">
        <f t="array" ref="G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87" s="13">
        <f>IF(wh_table[[#This Row],[Subject 1]]&lt;&gt;"Sitting Adjourned", "", SUMIF(wh_table[Day], wh_table[[#This Row],[Day]],wh_table[Duration]))</f>
        <v>0.11805555555555558</v>
      </c>
      <c r="I87" s="18">
        <f>SUM(INDEX(wh_table[Duration],1):wh_table[[#This Row],[Duration]])</f>
        <v>2.6687500000000002</v>
      </c>
      <c r="J87" s="13">
        <f>IF(wh_table[[#This Row],[Subject 1]]&lt;&gt;"Sitting Adjourned", "", SUMIFS(wh_table[Duration], wh_table[Day], wh_table[[#This Row],[Day]], wh_table[Tags], "&lt;&gt;[Questions]", wh_table[Tags], "&lt;&gt;[Questions][Divisions]"))</f>
        <v>0.11805555555555558</v>
      </c>
      <c r="K87" s="18">
        <f>IF(wh_table[[#This Row],[Tags]]="[Questions]","",IF(wh_table[[#This Row],[Tags]]="[Questions][Divisions]","",SUMIFS(INDEX(wh_table[Duration],1):wh_table[[#This Row],[Duration]], INDEX(wh_table[Tags],1):wh_table[[#This Row],[Tags]], "&lt;&gt;[Questions]",INDEX(wh_table[Tags],1):wh_table[[#This Row],[Tags]], "&lt;&gt;[Questions][Divisions]")))</f>
        <v>2.0347222222222232</v>
      </c>
    </row>
    <row r="88" spans="1:11" ht="15" customHeight="1" x14ac:dyDescent="0.25">
      <c r="A88" s="15">
        <v>13</v>
      </c>
      <c r="B88" s="43">
        <v>44368</v>
      </c>
      <c r="C88" s="13">
        <v>0.6875</v>
      </c>
      <c r="D88" s="16" t="s">
        <v>1107</v>
      </c>
      <c r="E88" s="17" t="s">
        <v>1153</v>
      </c>
      <c r="G88" s="13" cm="1">
        <f t="array" ref="G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88" s="13" t="str">
        <f>IF(wh_table[[#This Row],[Subject 1]]&lt;&gt;"Sitting Adjourned", "", SUMIF(wh_table[Day], wh_table[[#This Row],[Day]],wh_table[Duration]))</f>
        <v/>
      </c>
      <c r="I88" s="18">
        <f>SUM(INDEX(wh_table[Duration],1):wh_table[[#This Row],[Duration]])</f>
        <v>2.7305555555555556</v>
      </c>
      <c r="J88" s="13" t="str">
        <f>IF(wh_table[[#This Row],[Subject 1]]&lt;&gt;"Sitting Adjourned", "", SUMIFS(wh_table[Duration], wh_table[Day], wh_table[[#This Row],[Day]], wh_table[Tags], "&lt;&gt;[Questions]", wh_table[Tags], "&lt;&gt;[Questions][Divisions]"))</f>
        <v/>
      </c>
      <c r="K88" s="18">
        <f>IF(wh_table[[#This Row],[Tags]]="[Questions]","",IF(wh_table[[#This Row],[Tags]]="[Questions][Divisions]","",SUMIFS(INDEX(wh_table[Duration],1):wh_table[[#This Row],[Duration]], INDEX(wh_table[Tags],1):wh_table[[#This Row],[Tags]], "&lt;&gt;[Questions]",INDEX(wh_table[Tags],1):wh_table[[#This Row],[Tags]], "&lt;&gt;[Questions][Divisions]")))</f>
        <v>2.0965277777777787</v>
      </c>
    </row>
    <row r="89" spans="1:11" ht="15" customHeight="1" x14ac:dyDescent="0.25">
      <c r="A89" s="15">
        <v>13</v>
      </c>
      <c r="B89" s="43">
        <v>44368</v>
      </c>
      <c r="C89" s="13">
        <v>0.74930555555555556</v>
      </c>
      <c r="D89" s="16" t="s">
        <v>16</v>
      </c>
      <c r="G89" s="13" cm="1">
        <f t="array" ref="G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89" s="13" t="str">
        <f>IF(wh_table[[#This Row],[Subject 1]]&lt;&gt;"Sitting Adjourned", "", SUMIF(wh_table[Day], wh_table[[#This Row],[Day]],wh_table[Duration]))</f>
        <v/>
      </c>
      <c r="I89" s="18">
        <f>SUM(INDEX(wh_table[Duration],1):wh_table[[#This Row],[Duration]])</f>
        <v>2.7423611111111112</v>
      </c>
      <c r="J89" s="13" t="str">
        <f>IF(wh_table[[#This Row],[Subject 1]]&lt;&gt;"Sitting Adjourned", "", SUMIFS(wh_table[Duration], wh_table[Day], wh_table[[#This Row],[Day]], wh_table[Tags], "&lt;&gt;[Questions]", wh_table[Tags], "&lt;&gt;[Questions][Divisions]"))</f>
        <v/>
      </c>
      <c r="K89" s="18">
        <f>IF(wh_table[[#This Row],[Tags]]="[Questions]","",IF(wh_table[[#This Row],[Tags]]="[Questions][Divisions]","",SUMIFS(INDEX(wh_table[Duration],1):wh_table[[#This Row],[Duration]], INDEX(wh_table[Tags],1):wh_table[[#This Row],[Tags]], "&lt;&gt;[Questions]",INDEX(wh_table[Tags],1):wh_table[[#This Row],[Tags]], "&lt;&gt;[Questions][Divisions]")))</f>
        <v>2.1083333333333343</v>
      </c>
    </row>
    <row r="90" spans="1:11" ht="15" customHeight="1" x14ac:dyDescent="0.25">
      <c r="A90" s="15">
        <v>13</v>
      </c>
      <c r="B90" s="43">
        <v>44368</v>
      </c>
      <c r="C90" s="13">
        <v>0.76111111111111107</v>
      </c>
      <c r="D90" s="16" t="s">
        <v>1107</v>
      </c>
      <c r="E90" s="17" t="s">
        <v>1154</v>
      </c>
      <c r="G90" s="13" cm="1">
        <f t="array" ref="G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90" s="13" t="str">
        <f>IF(wh_table[[#This Row],[Subject 1]]&lt;&gt;"Sitting Adjourned", "", SUMIF(wh_table[Day], wh_table[[#This Row],[Day]],wh_table[Duration]))</f>
        <v/>
      </c>
      <c r="I90" s="18">
        <f>SUM(INDEX(wh_table[Duration],1):wh_table[[#This Row],[Duration]])</f>
        <v>2.7937500000000002</v>
      </c>
      <c r="J90" s="13" t="str">
        <f>IF(wh_table[[#This Row],[Subject 1]]&lt;&gt;"Sitting Adjourned", "", SUMIFS(wh_table[Duration], wh_table[Day], wh_table[[#This Row],[Day]], wh_table[Tags], "&lt;&gt;[Questions]", wh_table[Tags], "&lt;&gt;[Questions][Divisions]"))</f>
        <v/>
      </c>
      <c r="K90" s="18">
        <f>IF(wh_table[[#This Row],[Tags]]="[Questions]","",IF(wh_table[[#This Row],[Tags]]="[Questions][Divisions]","",SUMIFS(INDEX(wh_table[Duration],1):wh_table[[#This Row],[Duration]], INDEX(wh_table[Tags],1):wh_table[[#This Row],[Tags]], "&lt;&gt;[Questions]",INDEX(wh_table[Tags],1):wh_table[[#This Row],[Tags]], "&lt;&gt;[Questions][Divisions]")))</f>
        <v>2.1597222222222232</v>
      </c>
    </row>
    <row r="91" spans="1:11" ht="15" customHeight="1" x14ac:dyDescent="0.25">
      <c r="A91" s="15">
        <v>13</v>
      </c>
      <c r="B91" s="43">
        <v>44368</v>
      </c>
      <c r="C91" s="13">
        <v>0.8125</v>
      </c>
      <c r="D91" s="16" t="s">
        <v>16</v>
      </c>
      <c r="F91" s="16" t="s">
        <v>60</v>
      </c>
      <c r="G91" s="13" cm="1">
        <f t="array" ref="G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91" s="13" t="str">
        <f>IF(wh_table[[#This Row],[Subject 1]]&lt;&gt;"Sitting Adjourned", "", SUMIF(wh_table[Day], wh_table[[#This Row],[Day]],wh_table[Duration]))</f>
        <v/>
      </c>
      <c r="I91" s="18">
        <f>SUM(INDEX(wh_table[Duration],1):wh_table[[#This Row],[Duration]])</f>
        <v>2.8013888888888889</v>
      </c>
      <c r="J91" s="13" t="str">
        <f>IF(wh_table[[#This Row],[Subject 1]]&lt;&gt;"Sitting Adjourned", "", SUMIFS(wh_table[Duration], wh_table[Day], wh_table[[#This Row],[Day]], wh_table[Tags], "&lt;&gt;[Questions]", wh_table[Tags], "&lt;&gt;[Questions][Divisions]"))</f>
        <v/>
      </c>
      <c r="K91" s="18">
        <f>IF(wh_table[[#This Row],[Tags]]="[Questions]","",IF(wh_table[[#This Row],[Tags]]="[Questions][Divisions]","",SUMIFS(INDEX(wh_table[Duration],1):wh_table[[#This Row],[Duration]], INDEX(wh_table[Tags],1):wh_table[[#This Row],[Tags]], "&lt;&gt;[Questions]",INDEX(wh_table[Tags],1):wh_table[[#This Row],[Tags]], "&lt;&gt;[Questions][Divisions]")))</f>
        <v>2.167361111111112</v>
      </c>
    </row>
    <row r="92" spans="1:11" ht="15" customHeight="1" x14ac:dyDescent="0.25">
      <c r="A92" s="15">
        <v>13</v>
      </c>
      <c r="B92" s="43">
        <v>44368</v>
      </c>
      <c r="C92" s="13">
        <v>0.82013888888888886</v>
      </c>
      <c r="D92" s="16" t="s">
        <v>1107</v>
      </c>
      <c r="E92" s="17" t="s">
        <v>1154</v>
      </c>
      <c r="G92" s="13" cm="1">
        <f t="array" ref="G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92" s="13" t="str">
        <f>IF(wh_table[[#This Row],[Subject 1]]&lt;&gt;"Sitting Adjourned", "", SUMIF(wh_table[Day], wh_table[[#This Row],[Day]],wh_table[Duration]))</f>
        <v/>
      </c>
      <c r="I92" s="18">
        <f>SUM(INDEX(wh_table[Duration],1):wh_table[[#This Row],[Duration]])</f>
        <v>2.8048611111111112</v>
      </c>
      <c r="J92" s="13" t="str">
        <f>IF(wh_table[[#This Row],[Subject 1]]&lt;&gt;"Sitting Adjourned", "", SUMIFS(wh_table[Duration], wh_table[Day], wh_table[[#This Row],[Day]], wh_table[Tags], "&lt;&gt;[Questions]", wh_table[Tags], "&lt;&gt;[Questions][Divisions]"))</f>
        <v/>
      </c>
      <c r="K92" s="18">
        <f>IF(wh_table[[#This Row],[Tags]]="[Questions]","",IF(wh_table[[#This Row],[Tags]]="[Questions][Divisions]","",SUMIFS(INDEX(wh_table[Duration],1):wh_table[[#This Row],[Duration]], INDEX(wh_table[Tags],1):wh_table[[#This Row],[Tags]], "&lt;&gt;[Questions]",INDEX(wh_table[Tags],1):wh_table[[#This Row],[Tags]], "&lt;&gt;[Questions][Divisions]")))</f>
        <v>2.1708333333333343</v>
      </c>
    </row>
    <row r="93" spans="1:11" ht="15" customHeight="1" x14ac:dyDescent="0.25">
      <c r="A93" s="15">
        <v>13</v>
      </c>
      <c r="B93" s="43">
        <v>44368</v>
      </c>
      <c r="C93" s="13">
        <v>0.82361111111111107</v>
      </c>
      <c r="D93" s="16" t="s">
        <v>1111</v>
      </c>
      <c r="G93" s="13" t="str" cm="1">
        <f t="array" ref="G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93" s="13">
        <f>IF(wh_table[[#This Row],[Subject 1]]&lt;&gt;"Sitting Adjourned", "", SUMIF(wh_table[Day], wh_table[[#This Row],[Day]],wh_table[Duration]))</f>
        <v>0.13611111111111107</v>
      </c>
      <c r="I93" s="18">
        <f>SUM(INDEX(wh_table[Duration],1):wh_table[[#This Row],[Duration]])</f>
        <v>2.8048611111111112</v>
      </c>
      <c r="J93" s="13">
        <f>IF(wh_table[[#This Row],[Subject 1]]&lt;&gt;"Sitting Adjourned", "", SUMIFS(wh_table[Duration], wh_table[Day], wh_table[[#This Row],[Day]], wh_table[Tags], "&lt;&gt;[Questions]", wh_table[Tags], "&lt;&gt;[Questions][Divisions]"))</f>
        <v>0.13611111111111107</v>
      </c>
      <c r="K93" s="18">
        <f>IF(wh_table[[#This Row],[Tags]]="[Questions]","",IF(wh_table[[#This Row],[Tags]]="[Questions][Divisions]","",SUMIFS(INDEX(wh_table[Duration],1):wh_table[[#This Row],[Duration]], INDEX(wh_table[Tags],1):wh_table[[#This Row],[Tags]], "&lt;&gt;[Questions]",INDEX(wh_table[Tags],1):wh_table[[#This Row],[Tags]], "&lt;&gt;[Questions][Divisions]")))</f>
        <v>2.1708333333333343</v>
      </c>
    </row>
    <row r="94" spans="1:11" ht="15" customHeight="1" x14ac:dyDescent="0.25">
      <c r="A94" s="15">
        <v>14</v>
      </c>
      <c r="B94" s="43">
        <v>44369</v>
      </c>
      <c r="C94" s="13">
        <v>0.39374999999999999</v>
      </c>
      <c r="D94" s="16" t="s">
        <v>1112</v>
      </c>
      <c r="E94" s="17" t="s">
        <v>1155</v>
      </c>
      <c r="G94" s="13" cm="1">
        <f t="array" ref="G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5.694444444444452E-2</v>
      </c>
      <c r="H94" s="13" t="str">
        <f>IF(wh_table[[#This Row],[Subject 1]]&lt;&gt;"Sitting Adjourned", "", SUMIF(wh_table[Day], wh_table[[#This Row],[Day]],wh_table[Duration]))</f>
        <v/>
      </c>
      <c r="I94" s="18">
        <f>SUM(INDEX(wh_table[Duration],1):wh_table[[#This Row],[Duration]])</f>
        <v>2.8618055555555557</v>
      </c>
      <c r="J94" s="13" t="str">
        <f>IF(wh_table[[#This Row],[Subject 1]]&lt;&gt;"Sitting Adjourned", "", SUMIFS(wh_table[Duration], wh_table[Day], wh_table[[#This Row],[Day]], wh_table[Tags], "&lt;&gt;[Questions]", wh_table[Tags], "&lt;&gt;[Questions][Divisions]"))</f>
        <v/>
      </c>
      <c r="K94" s="18">
        <f>IF(wh_table[[#This Row],[Tags]]="[Questions]","",IF(wh_table[[#This Row],[Tags]]="[Questions][Divisions]","",SUMIFS(INDEX(wh_table[Duration],1):wh_table[[#This Row],[Duration]], INDEX(wh_table[Tags],1):wh_table[[#This Row],[Tags]], "&lt;&gt;[Questions]",INDEX(wh_table[Tags],1):wh_table[[#This Row],[Tags]], "&lt;&gt;[Questions][Divisions]")))</f>
        <v>2.2277777777777787</v>
      </c>
    </row>
    <row r="95" spans="1:11" ht="15" customHeight="1" x14ac:dyDescent="0.25">
      <c r="A95" s="15">
        <v>14</v>
      </c>
      <c r="B95" s="43">
        <v>44369</v>
      </c>
      <c r="C95" s="13">
        <v>0.45069444444444451</v>
      </c>
      <c r="D95" s="16" t="s">
        <v>16</v>
      </c>
      <c r="G95" s="13" cm="1">
        <f t="array" ref="G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7.6388888888888062E-3</v>
      </c>
      <c r="H95" s="13" t="str">
        <f>IF(wh_table[[#This Row],[Subject 1]]&lt;&gt;"Sitting Adjourned", "", SUMIF(wh_table[Day], wh_table[[#This Row],[Day]],wh_table[Duration]))</f>
        <v/>
      </c>
      <c r="I95" s="18">
        <f>SUM(INDEX(wh_table[Duration],1):wh_table[[#This Row],[Duration]])</f>
        <v>2.8694444444444445</v>
      </c>
      <c r="J95" s="13" t="str">
        <f>IF(wh_table[[#This Row],[Subject 1]]&lt;&gt;"Sitting Adjourned", "", SUMIFS(wh_table[Duration], wh_table[Day], wh_table[[#This Row],[Day]], wh_table[Tags], "&lt;&gt;[Questions]", wh_table[Tags], "&lt;&gt;[Questions][Divisions]"))</f>
        <v/>
      </c>
      <c r="K95" s="18">
        <f>IF(wh_table[[#This Row],[Tags]]="[Questions]","",IF(wh_table[[#This Row],[Tags]]="[Questions][Divisions]","",SUMIFS(INDEX(wh_table[Duration],1):wh_table[[#This Row],[Duration]], INDEX(wh_table[Tags],1):wh_table[[#This Row],[Tags]], "&lt;&gt;[Questions]",INDEX(wh_table[Tags],1):wh_table[[#This Row],[Tags]], "&lt;&gt;[Questions][Divisions]")))</f>
        <v>2.2354166666666675</v>
      </c>
    </row>
    <row r="96" spans="1:11" ht="15" customHeight="1" x14ac:dyDescent="0.25">
      <c r="A96" s="15">
        <v>14</v>
      </c>
      <c r="B96" s="43">
        <v>44369</v>
      </c>
      <c r="C96" s="13">
        <v>0.45833333333333331</v>
      </c>
      <c r="D96" s="16" t="s">
        <v>1112</v>
      </c>
      <c r="E96" s="17" t="s">
        <v>1156</v>
      </c>
      <c r="G96" s="13" cm="1">
        <f t="array" ref="G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96" s="13" t="str">
        <f>IF(wh_table[[#This Row],[Subject 1]]&lt;&gt;"Sitting Adjourned", "", SUMIF(wh_table[Day], wh_table[[#This Row],[Day]],wh_table[Duration]))</f>
        <v/>
      </c>
      <c r="I96" s="18">
        <f>SUM(INDEX(wh_table[Duration],1):wh_table[[#This Row],[Duration]])</f>
        <v>2.8888888888888888</v>
      </c>
      <c r="J96" s="13" t="str">
        <f>IF(wh_table[[#This Row],[Subject 1]]&lt;&gt;"Sitting Adjourned", "", SUMIFS(wh_table[Duration], wh_table[Day], wh_table[[#This Row],[Day]], wh_table[Tags], "&lt;&gt;[Questions]", wh_table[Tags], "&lt;&gt;[Questions][Divisions]"))</f>
        <v/>
      </c>
      <c r="K96" s="18">
        <f>IF(wh_table[[#This Row],[Tags]]="[Questions]","",IF(wh_table[[#This Row],[Tags]]="[Questions][Divisions]","",SUMIFS(INDEX(wh_table[Duration],1):wh_table[[#This Row],[Duration]], INDEX(wh_table[Tags],1):wh_table[[#This Row],[Tags]], "&lt;&gt;[Questions]",INDEX(wh_table[Tags],1):wh_table[[#This Row],[Tags]], "&lt;&gt;[Questions][Divisions]")))</f>
        <v>2.2548611111111119</v>
      </c>
    </row>
    <row r="97" spans="1:11" ht="15" customHeight="1" x14ac:dyDescent="0.25">
      <c r="A97" s="15">
        <v>14</v>
      </c>
      <c r="B97" s="43">
        <v>44369</v>
      </c>
      <c r="C97" s="13">
        <v>0.4777777777777778</v>
      </c>
      <c r="D97" s="16" t="s">
        <v>16</v>
      </c>
      <c r="F97" s="16" t="s">
        <v>1115</v>
      </c>
      <c r="G97" s="13" cm="1">
        <f t="array" ref="G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0.12708333333333327</v>
      </c>
      <c r="H97" s="13" t="str">
        <f>IF(wh_table[[#This Row],[Subject 1]]&lt;&gt;"Sitting Adjourned", "", SUMIF(wh_table[Day], wh_table[[#This Row],[Day]],wh_table[Duration]))</f>
        <v/>
      </c>
      <c r="I97" s="18">
        <f>SUM(INDEX(wh_table[Duration],1):wh_table[[#This Row],[Duration]])</f>
        <v>3.0159722222222221</v>
      </c>
      <c r="J97" s="13" t="str">
        <f>IF(wh_table[[#This Row],[Subject 1]]&lt;&gt;"Sitting Adjourned", "", SUMIFS(wh_table[Duration], wh_table[Day], wh_table[[#This Row],[Day]], wh_table[Tags], "&lt;&gt;[Questions]", wh_table[Tags], "&lt;&gt;[Questions][Divisions]"))</f>
        <v/>
      </c>
      <c r="K97" s="18" t="str">
        <f>IF(wh_table[[#This Row],[Tags]]="[Questions]","",IF(wh_table[[#This Row],[Tags]]="[Questions][Divisions]","",SUMIFS(INDEX(wh_table[Duration],1):wh_table[[#This Row],[Duration]], INDEX(wh_table[Tags],1):wh_table[[#This Row],[Tags]], "&lt;&gt;[Questions]",INDEX(wh_table[Tags],1):wh_table[[#This Row],[Tags]], "&lt;&gt;[Questions][Divisions]")))</f>
        <v/>
      </c>
    </row>
    <row r="98" spans="1:11" ht="15" customHeight="1" x14ac:dyDescent="0.25">
      <c r="A98" s="15">
        <v>14</v>
      </c>
      <c r="B98" s="43">
        <v>44369</v>
      </c>
      <c r="C98" s="13">
        <v>0.60486111111111107</v>
      </c>
      <c r="D98" s="16" t="s">
        <v>1112</v>
      </c>
      <c r="E98" s="17" t="s">
        <v>1157</v>
      </c>
      <c r="G98" s="13" cm="1">
        <f t="array" ref="G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98" s="13" t="str">
        <f>IF(wh_table[[#This Row],[Subject 1]]&lt;&gt;"Sitting Adjourned", "", SUMIF(wh_table[Day], wh_table[[#This Row],[Day]],wh_table[Duration]))</f>
        <v/>
      </c>
      <c r="I98" s="18">
        <f>SUM(INDEX(wh_table[Duration],1):wh_table[[#This Row],[Duration]])</f>
        <v>3.067361111111111</v>
      </c>
      <c r="J98" s="13" t="str">
        <f>IF(wh_table[[#This Row],[Subject 1]]&lt;&gt;"Sitting Adjourned", "", SUMIFS(wh_table[Duration], wh_table[Day], wh_table[[#This Row],[Day]], wh_table[Tags], "&lt;&gt;[Questions]", wh_table[Tags], "&lt;&gt;[Questions][Divisions]"))</f>
        <v/>
      </c>
      <c r="K98" s="18">
        <f>IF(wh_table[[#This Row],[Tags]]="[Questions]","",IF(wh_table[[#This Row],[Tags]]="[Questions][Divisions]","",SUMIFS(INDEX(wh_table[Duration],1):wh_table[[#This Row],[Duration]], INDEX(wh_table[Tags],1):wh_table[[#This Row],[Tags]], "&lt;&gt;[Questions]",INDEX(wh_table[Tags],1):wh_table[[#This Row],[Tags]], "&lt;&gt;[Questions][Divisions]")))</f>
        <v>2.3062500000000008</v>
      </c>
    </row>
    <row r="99" spans="1:11" ht="15" customHeight="1" x14ac:dyDescent="0.25">
      <c r="A99" s="15">
        <v>14</v>
      </c>
      <c r="B99" s="43">
        <v>44369</v>
      </c>
      <c r="C99" s="13">
        <v>0.65625</v>
      </c>
      <c r="D99" s="16" t="s">
        <v>16</v>
      </c>
      <c r="G99" s="13" cm="1">
        <f t="array" ref="G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99" s="13" t="str">
        <f>IF(wh_table[[#This Row],[Subject 1]]&lt;&gt;"Sitting Adjourned", "", SUMIF(wh_table[Day], wh_table[[#This Row],[Day]],wh_table[Duration]))</f>
        <v/>
      </c>
      <c r="I99" s="18">
        <f>SUM(INDEX(wh_table[Duration],1):wh_table[[#This Row],[Duration]])</f>
        <v>3.0812499999999998</v>
      </c>
      <c r="J99" s="13" t="str">
        <f>IF(wh_table[[#This Row],[Subject 1]]&lt;&gt;"Sitting Adjourned", "", SUMIFS(wh_table[Duration], wh_table[Day], wh_table[[#This Row],[Day]], wh_table[Tags], "&lt;&gt;[Questions]", wh_table[Tags], "&lt;&gt;[Questions][Divisions]"))</f>
        <v/>
      </c>
      <c r="K99" s="18">
        <f>IF(wh_table[[#This Row],[Tags]]="[Questions]","",IF(wh_table[[#This Row],[Tags]]="[Questions][Divisions]","",SUMIFS(INDEX(wh_table[Duration],1):wh_table[[#This Row],[Duration]], INDEX(wh_table[Tags],1):wh_table[[#This Row],[Tags]], "&lt;&gt;[Questions]",INDEX(wh_table[Tags],1):wh_table[[#This Row],[Tags]], "&lt;&gt;[Questions][Divisions]")))</f>
        <v>2.3201388888888896</v>
      </c>
    </row>
    <row r="100" spans="1:11" ht="15" customHeight="1" x14ac:dyDescent="0.25">
      <c r="A100" s="15">
        <v>14</v>
      </c>
      <c r="B100" s="43">
        <v>44369</v>
      </c>
      <c r="C100" s="13">
        <v>0.67013888888888884</v>
      </c>
      <c r="D100" s="16" t="s">
        <v>1112</v>
      </c>
      <c r="E100" s="17" t="s">
        <v>1158</v>
      </c>
      <c r="G100" s="13" cm="1">
        <f t="array" ref="G1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00" s="13" t="str">
        <f>IF(wh_table[[#This Row],[Subject 1]]&lt;&gt;"Sitting Adjourned", "", SUMIF(wh_table[Day], wh_table[[#This Row],[Day]],wh_table[Duration]))</f>
        <v/>
      </c>
      <c r="I100" s="18">
        <f>SUM(INDEX(wh_table[Duration],1):wh_table[[#This Row],[Duration]])</f>
        <v>3.098611111111111</v>
      </c>
      <c r="J100" s="13" t="str">
        <f>IF(wh_table[[#This Row],[Subject 1]]&lt;&gt;"Sitting Adjourned", "", SUMIFS(wh_table[Duration], wh_table[Day], wh_table[[#This Row],[Day]], wh_table[Tags], "&lt;&gt;[Questions]", wh_table[Tags], "&lt;&gt;[Questions][Divisions]"))</f>
        <v/>
      </c>
      <c r="K100" s="18">
        <f>IF(wh_table[[#This Row],[Tags]]="[Questions]","",IF(wh_table[[#This Row],[Tags]]="[Questions][Divisions]","",SUMIFS(INDEX(wh_table[Duration],1):wh_table[[#This Row],[Duration]], INDEX(wh_table[Tags],1):wh_table[[#This Row],[Tags]], "&lt;&gt;[Questions]",INDEX(wh_table[Tags],1):wh_table[[#This Row],[Tags]], "&lt;&gt;[Questions][Divisions]")))</f>
        <v>2.3375000000000008</v>
      </c>
    </row>
    <row r="101" spans="1:11" ht="15" customHeight="1" x14ac:dyDescent="0.25">
      <c r="A101" s="15">
        <v>14</v>
      </c>
      <c r="B101" s="43">
        <v>44369</v>
      </c>
      <c r="C101" s="13">
        <v>0.6875</v>
      </c>
      <c r="D101" s="16" t="s">
        <v>16</v>
      </c>
      <c r="G101" s="13" cm="1">
        <f t="array" ref="G1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101" s="13" t="str">
        <f>IF(wh_table[[#This Row],[Subject 1]]&lt;&gt;"Sitting Adjourned", "", SUMIF(wh_table[Day], wh_table[[#This Row],[Day]],wh_table[Duration]))</f>
        <v/>
      </c>
      <c r="I101" s="18">
        <f>SUM(INDEX(wh_table[Duration],1):wh_table[[#This Row],[Duration]])</f>
        <v>3.1131944444444444</v>
      </c>
      <c r="J101" s="13" t="str">
        <f>IF(wh_table[[#This Row],[Subject 1]]&lt;&gt;"Sitting Adjourned", "", SUMIFS(wh_table[Duration], wh_table[Day], wh_table[[#This Row],[Day]], wh_table[Tags], "&lt;&gt;[Questions]", wh_table[Tags], "&lt;&gt;[Questions][Divisions]"))</f>
        <v/>
      </c>
      <c r="K101" s="18">
        <f>IF(wh_table[[#This Row],[Tags]]="[Questions]","",IF(wh_table[[#This Row],[Tags]]="[Questions][Divisions]","",SUMIFS(INDEX(wh_table[Duration],1):wh_table[[#This Row],[Duration]], INDEX(wh_table[Tags],1):wh_table[[#This Row],[Tags]], "&lt;&gt;[Questions]",INDEX(wh_table[Tags],1):wh_table[[#This Row],[Tags]], "&lt;&gt;[Questions][Divisions]")))</f>
        <v>2.3520833333333342</v>
      </c>
    </row>
    <row r="102" spans="1:11" ht="15" customHeight="1" x14ac:dyDescent="0.25">
      <c r="A102" s="15">
        <v>14</v>
      </c>
      <c r="B102" s="43">
        <v>44369</v>
      </c>
      <c r="C102" s="13">
        <v>0.70208333333333328</v>
      </c>
      <c r="D102" s="16" t="s">
        <v>1112</v>
      </c>
      <c r="E102" s="17" t="s">
        <v>1159</v>
      </c>
      <c r="G102" s="13" cm="1">
        <f t="array" ref="G1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102" s="13" t="str">
        <f>IF(wh_table[[#This Row],[Subject 1]]&lt;&gt;"Sitting Adjourned", "", SUMIF(wh_table[Day], wh_table[[#This Row],[Day]],wh_table[Duration]))</f>
        <v/>
      </c>
      <c r="I102" s="18">
        <f>SUM(INDEX(wh_table[Duration],1):wh_table[[#This Row],[Duration]])</f>
        <v>3.1534722222222222</v>
      </c>
      <c r="J102" s="13" t="str">
        <f>IF(wh_table[[#This Row],[Subject 1]]&lt;&gt;"Sitting Adjourned", "", SUMIFS(wh_table[Duration], wh_table[Day], wh_table[[#This Row],[Day]], wh_table[Tags], "&lt;&gt;[Questions]", wh_table[Tags], "&lt;&gt;[Questions][Divisions]"))</f>
        <v/>
      </c>
      <c r="K102" s="18">
        <f>IF(wh_table[[#This Row],[Tags]]="[Questions]","",IF(wh_table[[#This Row],[Tags]]="[Questions][Divisions]","",SUMIFS(INDEX(wh_table[Duration],1):wh_table[[#This Row],[Duration]], INDEX(wh_table[Tags],1):wh_table[[#This Row],[Tags]], "&lt;&gt;[Questions]",INDEX(wh_table[Tags],1):wh_table[[#This Row],[Tags]], "&lt;&gt;[Questions][Divisions]")))</f>
        <v>2.392361111111112</v>
      </c>
    </row>
    <row r="103" spans="1:11" ht="15" customHeight="1" x14ac:dyDescent="0.25">
      <c r="A103" s="15">
        <v>14</v>
      </c>
      <c r="B103" s="43">
        <v>44369</v>
      </c>
      <c r="C103" s="13">
        <v>0.74236111111111114</v>
      </c>
      <c r="D103" s="16" t="s">
        <v>1111</v>
      </c>
      <c r="G103" s="13" t="str" cm="1">
        <f t="array" ref="G1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03" s="13">
        <f>IF(wh_table[[#This Row],[Subject 1]]&lt;&gt;"Sitting Adjourned", "", SUMIF(wh_table[Day], wh_table[[#This Row],[Day]],wh_table[Duration]))</f>
        <v>0.34861111111111115</v>
      </c>
      <c r="I103" s="18">
        <f>SUM(INDEX(wh_table[Duration],1):wh_table[[#This Row],[Duration]])</f>
        <v>3.1534722222222222</v>
      </c>
      <c r="J103" s="13">
        <f>IF(wh_table[[#This Row],[Subject 1]]&lt;&gt;"Sitting Adjourned", "", SUMIFS(wh_table[Duration], wh_table[Day], wh_table[[#This Row],[Day]], wh_table[Tags], "&lt;&gt;[Questions]", wh_table[Tags], "&lt;&gt;[Questions][Divisions]"))</f>
        <v>0.22152777777777788</v>
      </c>
      <c r="K103" s="18">
        <f>IF(wh_table[[#This Row],[Tags]]="[Questions]","",IF(wh_table[[#This Row],[Tags]]="[Questions][Divisions]","",SUMIFS(INDEX(wh_table[Duration],1):wh_table[[#This Row],[Duration]], INDEX(wh_table[Tags],1):wh_table[[#This Row],[Tags]], "&lt;&gt;[Questions]",INDEX(wh_table[Tags],1):wh_table[[#This Row],[Tags]], "&lt;&gt;[Questions][Divisions]")))</f>
        <v>2.392361111111112</v>
      </c>
    </row>
    <row r="104" spans="1:11" ht="15" customHeight="1" x14ac:dyDescent="0.25">
      <c r="A104" s="15">
        <v>15</v>
      </c>
      <c r="B104" s="43">
        <v>44370</v>
      </c>
      <c r="C104" s="13">
        <v>0.39374999999999999</v>
      </c>
      <c r="D104" s="16" t="s">
        <v>1112</v>
      </c>
      <c r="E104" s="17" t="s">
        <v>1160</v>
      </c>
      <c r="G104" s="13" cm="1">
        <f t="array" ref="G1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5.694444444444452E-2</v>
      </c>
      <c r="H104" s="13" t="str">
        <f>IF(wh_table[[#This Row],[Subject 1]]&lt;&gt;"Sitting Adjourned", "", SUMIF(wh_table[Day], wh_table[[#This Row],[Day]],wh_table[Duration]))</f>
        <v/>
      </c>
      <c r="I104" s="18">
        <f>SUM(INDEX(wh_table[Duration],1):wh_table[[#This Row],[Duration]])</f>
        <v>3.2104166666666667</v>
      </c>
      <c r="J104" s="13" t="str">
        <f>IF(wh_table[[#This Row],[Subject 1]]&lt;&gt;"Sitting Adjourned", "", SUMIFS(wh_table[Duration], wh_table[Day], wh_table[[#This Row],[Day]], wh_table[Tags], "&lt;&gt;[Questions]", wh_table[Tags], "&lt;&gt;[Questions][Divisions]"))</f>
        <v/>
      </c>
      <c r="K104" s="18">
        <f>IF(wh_table[[#This Row],[Tags]]="[Questions]","",IF(wh_table[[#This Row],[Tags]]="[Questions][Divisions]","",SUMIFS(INDEX(wh_table[Duration],1):wh_table[[#This Row],[Duration]], INDEX(wh_table[Tags],1):wh_table[[#This Row],[Tags]], "&lt;&gt;[Questions]",INDEX(wh_table[Tags],1):wh_table[[#This Row],[Tags]], "&lt;&gt;[Questions][Divisions]")))</f>
        <v>2.4493055555555565</v>
      </c>
    </row>
    <row r="105" spans="1:11" ht="15" customHeight="1" x14ac:dyDescent="0.25">
      <c r="A105" s="15">
        <v>15</v>
      </c>
      <c r="B105" s="43">
        <v>44370</v>
      </c>
      <c r="C105" s="13">
        <v>0.45069444444444451</v>
      </c>
      <c r="D105" s="16" t="s">
        <v>16</v>
      </c>
      <c r="G105" s="13" cm="1">
        <f t="array" ref="G1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7.6388888888888062E-3</v>
      </c>
      <c r="H105" s="13" t="str">
        <f>IF(wh_table[[#This Row],[Subject 1]]&lt;&gt;"Sitting Adjourned", "", SUMIF(wh_table[Day], wh_table[[#This Row],[Day]],wh_table[Duration]))</f>
        <v/>
      </c>
      <c r="I105" s="18">
        <f>SUM(INDEX(wh_table[Duration],1):wh_table[[#This Row],[Duration]])</f>
        <v>3.2180555555555554</v>
      </c>
      <c r="J105" s="13" t="str">
        <f>IF(wh_table[[#This Row],[Subject 1]]&lt;&gt;"Sitting Adjourned", "", SUMIFS(wh_table[Duration], wh_table[Day], wh_table[[#This Row],[Day]], wh_table[Tags], "&lt;&gt;[Questions]", wh_table[Tags], "&lt;&gt;[Questions][Divisions]"))</f>
        <v/>
      </c>
      <c r="K105" s="18">
        <f>IF(wh_table[[#This Row],[Tags]]="[Questions]","",IF(wh_table[[#This Row],[Tags]]="[Questions][Divisions]","",SUMIFS(INDEX(wh_table[Duration],1):wh_table[[#This Row],[Duration]], INDEX(wh_table[Tags],1):wh_table[[#This Row],[Tags]], "&lt;&gt;[Questions]",INDEX(wh_table[Tags],1):wh_table[[#This Row],[Tags]], "&lt;&gt;[Questions][Divisions]")))</f>
        <v>2.4569444444444453</v>
      </c>
    </row>
    <row r="106" spans="1:11" ht="15" customHeight="1" x14ac:dyDescent="0.25">
      <c r="A106" s="15">
        <v>15</v>
      </c>
      <c r="B106" s="43">
        <v>44370</v>
      </c>
      <c r="C106" s="13">
        <v>0.45833333333333331</v>
      </c>
      <c r="D106" s="16" t="s">
        <v>1112</v>
      </c>
      <c r="E106" s="17" t="s">
        <v>1161</v>
      </c>
      <c r="G106" s="13" cm="1">
        <f t="array" ref="G1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1.5277777777777779E-2</v>
      </c>
      <c r="H106" s="13" t="str">
        <f>IF(wh_table[[#This Row],[Subject 1]]&lt;&gt;"Sitting Adjourned", "", SUMIF(wh_table[Day], wh_table[[#This Row],[Day]],wh_table[Duration]))</f>
        <v/>
      </c>
      <c r="I106" s="18">
        <f>SUM(INDEX(wh_table[Duration],1):wh_table[[#This Row],[Duration]])</f>
        <v>3.2333333333333334</v>
      </c>
      <c r="J106" s="13" t="str">
        <f>IF(wh_table[[#This Row],[Subject 1]]&lt;&gt;"Sitting Adjourned", "", SUMIFS(wh_table[Duration], wh_table[Day], wh_table[[#This Row],[Day]], wh_table[Tags], "&lt;&gt;[Questions]", wh_table[Tags], "&lt;&gt;[Questions][Divisions]"))</f>
        <v/>
      </c>
      <c r="K106" s="18">
        <f>IF(wh_table[[#This Row],[Tags]]="[Questions]","",IF(wh_table[[#This Row],[Tags]]="[Questions][Divisions]","",SUMIFS(INDEX(wh_table[Duration],1):wh_table[[#This Row],[Duration]], INDEX(wh_table[Tags],1):wh_table[[#This Row],[Tags]], "&lt;&gt;[Questions]",INDEX(wh_table[Tags],1):wh_table[[#This Row],[Tags]], "&lt;&gt;[Questions][Divisions]")))</f>
        <v>2.4722222222222232</v>
      </c>
    </row>
    <row r="107" spans="1:11" ht="15" customHeight="1" x14ac:dyDescent="0.25">
      <c r="A107" s="15">
        <v>15</v>
      </c>
      <c r="B107" s="43">
        <v>44370</v>
      </c>
      <c r="C107" s="13">
        <v>0.47361111111111109</v>
      </c>
      <c r="D107" s="16" t="s">
        <v>16</v>
      </c>
      <c r="F107" s="16" t="s">
        <v>1115</v>
      </c>
      <c r="G107" s="13" cm="1">
        <f t="array" ref="G1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107" s="13" t="str">
        <f>IF(wh_table[[#This Row],[Subject 1]]&lt;&gt;"Sitting Adjourned", "", SUMIF(wh_table[Day], wh_table[[#This Row],[Day]],wh_table[Duration]))</f>
        <v/>
      </c>
      <c r="I107" s="18">
        <f>SUM(INDEX(wh_table[Duration],1):wh_table[[#This Row],[Duration]])</f>
        <v>3.3645833333333335</v>
      </c>
      <c r="J107" s="13" t="str">
        <f>IF(wh_table[[#This Row],[Subject 1]]&lt;&gt;"Sitting Adjourned", "", SUMIFS(wh_table[Duration], wh_table[Day], wh_table[[#This Row],[Day]], wh_table[Tags], "&lt;&gt;[Questions]", wh_table[Tags], "&lt;&gt;[Questions][Divisions]"))</f>
        <v/>
      </c>
      <c r="K107" s="18" t="str">
        <f>IF(wh_table[[#This Row],[Tags]]="[Questions]","",IF(wh_table[[#This Row],[Tags]]="[Questions][Divisions]","",SUMIFS(INDEX(wh_table[Duration],1):wh_table[[#This Row],[Duration]], INDEX(wh_table[Tags],1):wh_table[[#This Row],[Tags]], "&lt;&gt;[Questions]",INDEX(wh_table[Tags],1):wh_table[[#This Row],[Tags]], "&lt;&gt;[Questions][Divisions]")))</f>
        <v/>
      </c>
    </row>
    <row r="108" spans="1:11" ht="15" customHeight="1" x14ac:dyDescent="0.25">
      <c r="A108" s="15">
        <v>15</v>
      </c>
      <c r="B108" s="43">
        <v>44370</v>
      </c>
      <c r="C108" s="13">
        <v>0.60486111111111107</v>
      </c>
      <c r="D108" s="16" t="s">
        <v>1112</v>
      </c>
      <c r="E108" s="17" t="s">
        <v>1162</v>
      </c>
      <c r="G108" s="13" cm="1">
        <f t="array" ref="G1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108" s="13" t="str">
        <f>IF(wh_table[[#This Row],[Subject 1]]&lt;&gt;"Sitting Adjourned", "", SUMIF(wh_table[Day], wh_table[[#This Row],[Day]],wh_table[Duration]))</f>
        <v/>
      </c>
      <c r="I108" s="18">
        <f>SUM(INDEX(wh_table[Duration],1):wh_table[[#This Row],[Duration]])</f>
        <v>3.4256944444444448</v>
      </c>
      <c r="J108" s="13" t="str">
        <f>IF(wh_table[[#This Row],[Subject 1]]&lt;&gt;"Sitting Adjourned", "", SUMIFS(wh_table[Duration], wh_table[Day], wh_table[[#This Row],[Day]], wh_table[Tags], "&lt;&gt;[Questions]", wh_table[Tags], "&lt;&gt;[Questions][Divisions]"))</f>
        <v/>
      </c>
      <c r="K108" s="18">
        <f>IF(wh_table[[#This Row],[Tags]]="[Questions]","",IF(wh_table[[#This Row],[Tags]]="[Questions][Divisions]","",SUMIFS(INDEX(wh_table[Duration],1):wh_table[[#This Row],[Duration]], INDEX(wh_table[Tags],1):wh_table[[#This Row],[Tags]], "&lt;&gt;[Questions]",INDEX(wh_table[Tags],1):wh_table[[#This Row],[Tags]], "&lt;&gt;[Questions][Divisions]")))</f>
        <v>2.5333333333333341</v>
      </c>
    </row>
    <row r="109" spans="1:11" ht="15" customHeight="1" x14ac:dyDescent="0.25">
      <c r="A109" s="15">
        <v>15</v>
      </c>
      <c r="B109" s="43">
        <v>44370</v>
      </c>
      <c r="C109" s="13">
        <v>0.66597222222222219</v>
      </c>
      <c r="D109" s="16" t="s">
        <v>16</v>
      </c>
      <c r="G109" s="13" cm="1">
        <f t="array" ref="G1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109" s="13" t="str">
        <f>IF(wh_table[[#This Row],[Subject 1]]&lt;&gt;"Sitting Adjourned", "", SUMIF(wh_table[Day], wh_table[[#This Row],[Day]],wh_table[Duration]))</f>
        <v/>
      </c>
      <c r="I109" s="18">
        <f>SUM(INDEX(wh_table[Duration],1):wh_table[[#This Row],[Duration]])</f>
        <v>3.4298611111111112</v>
      </c>
      <c r="J109" s="13" t="str">
        <f>IF(wh_table[[#This Row],[Subject 1]]&lt;&gt;"Sitting Adjourned", "", SUMIFS(wh_table[Duration], wh_table[Day], wh_table[[#This Row],[Day]], wh_table[Tags], "&lt;&gt;[Questions]", wh_table[Tags], "&lt;&gt;[Questions][Divisions]"))</f>
        <v/>
      </c>
      <c r="K109" s="18">
        <f>IF(wh_table[[#This Row],[Tags]]="[Questions]","",IF(wh_table[[#This Row],[Tags]]="[Questions][Divisions]","",SUMIFS(INDEX(wh_table[Duration],1):wh_table[[#This Row],[Duration]], INDEX(wh_table[Tags],1):wh_table[[#This Row],[Tags]], "&lt;&gt;[Questions]",INDEX(wh_table[Tags],1):wh_table[[#This Row],[Tags]], "&lt;&gt;[Questions][Divisions]")))</f>
        <v>2.5375000000000005</v>
      </c>
    </row>
    <row r="110" spans="1:11" ht="15" customHeight="1" x14ac:dyDescent="0.25">
      <c r="A110" s="15">
        <v>15</v>
      </c>
      <c r="B110" s="43">
        <v>44370</v>
      </c>
      <c r="C110" s="13">
        <v>0.67013888888888884</v>
      </c>
      <c r="D110" s="16" t="s">
        <v>1112</v>
      </c>
      <c r="E110" s="17" t="s">
        <v>1163</v>
      </c>
      <c r="G110" s="13" cm="1">
        <f t="array" ref="G1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10" s="13" t="str">
        <f>IF(wh_table[[#This Row],[Subject 1]]&lt;&gt;"Sitting Adjourned", "", SUMIF(wh_table[Day], wh_table[[#This Row],[Day]],wh_table[Duration]))</f>
        <v/>
      </c>
      <c r="I110" s="18">
        <f>SUM(INDEX(wh_table[Duration],1):wh_table[[#This Row],[Duration]])</f>
        <v>3.4506944444444447</v>
      </c>
      <c r="J110" s="13" t="str">
        <f>IF(wh_table[[#This Row],[Subject 1]]&lt;&gt;"Sitting Adjourned", "", SUMIFS(wh_table[Duration], wh_table[Day], wh_table[[#This Row],[Day]], wh_table[Tags], "&lt;&gt;[Questions]", wh_table[Tags], "&lt;&gt;[Questions][Divisions]"))</f>
        <v/>
      </c>
      <c r="K110" s="18">
        <f>IF(wh_table[[#This Row],[Tags]]="[Questions]","",IF(wh_table[[#This Row],[Tags]]="[Questions][Divisions]","",SUMIFS(INDEX(wh_table[Duration],1):wh_table[[#This Row],[Duration]], INDEX(wh_table[Tags],1):wh_table[[#This Row],[Tags]], "&lt;&gt;[Questions]",INDEX(wh_table[Tags],1):wh_table[[#This Row],[Tags]], "&lt;&gt;[Questions][Divisions]")))</f>
        <v>2.558333333333334</v>
      </c>
    </row>
    <row r="111" spans="1:11" ht="15" customHeight="1" x14ac:dyDescent="0.25">
      <c r="A111" s="15">
        <v>15</v>
      </c>
      <c r="B111" s="43">
        <v>44370</v>
      </c>
      <c r="C111" s="13">
        <v>0.69097222222222221</v>
      </c>
      <c r="D111" s="16" t="s">
        <v>16</v>
      </c>
      <c r="G111" s="13" cm="1">
        <f t="array" ref="G1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111" s="13" t="str">
        <f>IF(wh_table[[#This Row],[Subject 1]]&lt;&gt;"Sitting Adjourned", "", SUMIF(wh_table[Day], wh_table[[#This Row],[Day]],wh_table[Duration]))</f>
        <v/>
      </c>
      <c r="I111" s="18">
        <f>SUM(INDEX(wh_table[Duration],1):wh_table[[#This Row],[Duration]])</f>
        <v>3.4618055555555558</v>
      </c>
      <c r="J111" s="13" t="str">
        <f>IF(wh_table[[#This Row],[Subject 1]]&lt;&gt;"Sitting Adjourned", "", SUMIFS(wh_table[Duration], wh_table[Day], wh_table[[#This Row],[Day]], wh_table[Tags], "&lt;&gt;[Questions]", wh_table[Tags], "&lt;&gt;[Questions][Divisions]"))</f>
        <v/>
      </c>
      <c r="K111" s="18">
        <f>IF(wh_table[[#This Row],[Tags]]="[Questions]","",IF(wh_table[[#This Row],[Tags]]="[Questions][Divisions]","",SUMIFS(INDEX(wh_table[Duration],1):wh_table[[#This Row],[Duration]], INDEX(wh_table[Tags],1):wh_table[[#This Row],[Tags]], "&lt;&gt;[Questions]",INDEX(wh_table[Tags],1):wh_table[[#This Row],[Tags]], "&lt;&gt;[Questions][Divisions]")))</f>
        <v>2.5694444444444451</v>
      </c>
    </row>
    <row r="112" spans="1:11" ht="15" customHeight="1" x14ac:dyDescent="0.25">
      <c r="A112" s="15">
        <v>15</v>
      </c>
      <c r="B112" s="43">
        <v>44370</v>
      </c>
      <c r="C112" s="13">
        <v>0.70208333333333328</v>
      </c>
      <c r="D112" s="16" t="s">
        <v>1112</v>
      </c>
      <c r="E112" s="17" t="s">
        <v>1164</v>
      </c>
      <c r="G112" s="13" cm="1">
        <f t="array" ref="G1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112" s="13" t="str">
        <f>IF(wh_table[[#This Row],[Subject 1]]&lt;&gt;"Sitting Adjourned", "", SUMIF(wh_table[Day], wh_table[[#This Row],[Day]],wh_table[Duration]))</f>
        <v/>
      </c>
      <c r="I112" s="18">
        <f>SUM(INDEX(wh_table[Duration],1):wh_table[[#This Row],[Duration]])</f>
        <v>3.5020833333333337</v>
      </c>
      <c r="J112" s="13" t="str">
        <f>IF(wh_table[[#This Row],[Subject 1]]&lt;&gt;"Sitting Adjourned", "", SUMIFS(wh_table[Duration], wh_table[Day], wh_table[[#This Row],[Day]], wh_table[Tags], "&lt;&gt;[Questions]", wh_table[Tags], "&lt;&gt;[Questions][Divisions]"))</f>
        <v/>
      </c>
      <c r="K112" s="18">
        <f>IF(wh_table[[#This Row],[Tags]]="[Questions]","",IF(wh_table[[#This Row],[Tags]]="[Questions][Divisions]","",SUMIFS(INDEX(wh_table[Duration],1):wh_table[[#This Row],[Duration]], INDEX(wh_table[Tags],1):wh_table[[#This Row],[Tags]], "&lt;&gt;[Questions]",INDEX(wh_table[Tags],1):wh_table[[#This Row],[Tags]], "&lt;&gt;[Questions][Divisions]")))</f>
        <v>2.6097222222222229</v>
      </c>
    </row>
    <row r="113" spans="1:11" ht="15" customHeight="1" x14ac:dyDescent="0.25">
      <c r="A113" s="15">
        <v>15</v>
      </c>
      <c r="B113" s="43">
        <v>44370</v>
      </c>
      <c r="C113" s="13">
        <v>0.74236111111111114</v>
      </c>
      <c r="D113" s="16" t="s">
        <v>1111</v>
      </c>
      <c r="G113" s="13" t="str" cm="1">
        <f t="array" ref="G1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13" s="13">
        <f>IF(wh_table[[#This Row],[Subject 1]]&lt;&gt;"Sitting Adjourned", "", SUMIF(wh_table[Day], wh_table[[#This Row],[Day]],wh_table[Duration]))</f>
        <v>0.34861111111111115</v>
      </c>
      <c r="I113" s="18">
        <f>SUM(INDEX(wh_table[Duration],1):wh_table[[#This Row],[Duration]])</f>
        <v>3.5020833333333337</v>
      </c>
      <c r="J113" s="13">
        <f>IF(wh_table[[#This Row],[Subject 1]]&lt;&gt;"Sitting Adjourned", "", SUMIFS(wh_table[Duration], wh_table[Day], wh_table[[#This Row],[Day]], wh_table[Tags], "&lt;&gt;[Questions]", wh_table[Tags], "&lt;&gt;[Questions][Divisions]"))</f>
        <v>0.21736111111111117</v>
      </c>
      <c r="K113" s="18">
        <f>IF(wh_table[[#This Row],[Tags]]="[Questions]","",IF(wh_table[[#This Row],[Tags]]="[Questions][Divisions]","",SUMIFS(INDEX(wh_table[Duration],1):wh_table[[#This Row],[Duration]], INDEX(wh_table[Tags],1):wh_table[[#This Row],[Tags]], "&lt;&gt;[Questions]",INDEX(wh_table[Tags],1):wh_table[[#This Row],[Tags]], "&lt;&gt;[Questions][Divisions]")))</f>
        <v>2.6097222222222229</v>
      </c>
    </row>
    <row r="114" spans="1:11" ht="15" customHeight="1" x14ac:dyDescent="0.25">
      <c r="A114" s="15">
        <v>16</v>
      </c>
      <c r="B114" s="43">
        <v>44371</v>
      </c>
      <c r="C114" s="13">
        <v>0.56319444444444444</v>
      </c>
      <c r="D114" s="16" t="s">
        <v>1165</v>
      </c>
      <c r="E114" s="17" t="s">
        <v>1166</v>
      </c>
      <c r="G114" s="13" cm="1">
        <f t="array" ref="G1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114" s="13" t="str">
        <f>IF(wh_table[[#This Row],[Subject 1]]&lt;&gt;"Sitting Adjourned", "", SUMIF(wh_table[Day], wh_table[[#This Row],[Day]],wh_table[Duration]))</f>
        <v/>
      </c>
      <c r="I114" s="18">
        <f>SUM(INDEX(wh_table[Duration],1):wh_table[[#This Row],[Duration]])</f>
        <v>3.5152777777777779</v>
      </c>
      <c r="J114" s="13" t="str">
        <f>IF(wh_table[[#This Row],[Subject 1]]&lt;&gt;"Sitting Adjourned", "", SUMIFS(wh_table[Duration], wh_table[Day], wh_table[[#This Row],[Day]], wh_table[Tags], "&lt;&gt;[Questions]", wh_table[Tags], "&lt;&gt;[Questions][Divisions]"))</f>
        <v/>
      </c>
      <c r="K114" s="18">
        <f>IF(wh_table[[#This Row],[Tags]]="[Questions]","",IF(wh_table[[#This Row],[Tags]]="[Questions][Divisions]","",SUMIFS(INDEX(wh_table[Duration],1):wh_table[[#This Row],[Duration]], INDEX(wh_table[Tags],1):wh_table[[#This Row],[Tags]], "&lt;&gt;[Questions]",INDEX(wh_table[Tags],1):wh_table[[#This Row],[Tags]], "&lt;&gt;[Questions][Divisions]")))</f>
        <v>2.6229166666666672</v>
      </c>
    </row>
    <row r="115" spans="1:11" ht="15" customHeight="1" x14ac:dyDescent="0.25">
      <c r="A115" s="15">
        <v>16</v>
      </c>
      <c r="B115" s="43">
        <v>44371</v>
      </c>
      <c r="C115" s="13">
        <v>0.57638888888888884</v>
      </c>
      <c r="D115" s="16" t="s">
        <v>16</v>
      </c>
      <c r="G115" s="13" cm="1">
        <f t="array" ref="G1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1.1111111111111183E-2</v>
      </c>
      <c r="H115" s="13" t="str">
        <f>IF(wh_table[[#This Row],[Subject 1]]&lt;&gt;"Sitting Adjourned", "", SUMIF(wh_table[Day], wh_table[[#This Row],[Day]],wh_table[Duration]))</f>
        <v/>
      </c>
      <c r="I115" s="18">
        <f>SUM(INDEX(wh_table[Duration],1):wh_table[[#This Row],[Duration]])</f>
        <v>3.526388888888889</v>
      </c>
      <c r="J115" s="13" t="str">
        <f>IF(wh_table[[#This Row],[Subject 1]]&lt;&gt;"Sitting Adjourned", "", SUMIFS(wh_table[Duration], wh_table[Day], wh_table[[#This Row],[Day]], wh_table[Tags], "&lt;&gt;[Questions]", wh_table[Tags], "&lt;&gt;[Questions][Divisions]"))</f>
        <v/>
      </c>
      <c r="K115" s="18">
        <f>IF(wh_table[[#This Row],[Tags]]="[Questions]","",IF(wh_table[[#This Row],[Tags]]="[Questions][Divisions]","",SUMIFS(INDEX(wh_table[Duration],1):wh_table[[#This Row],[Duration]], INDEX(wh_table[Tags],1):wh_table[[#This Row],[Tags]], "&lt;&gt;[Questions]",INDEX(wh_table[Tags],1):wh_table[[#This Row],[Tags]], "&lt;&gt;[Questions][Divisions]")))</f>
        <v>2.6340277777777783</v>
      </c>
    </row>
    <row r="116" spans="1:11" ht="15" customHeight="1" x14ac:dyDescent="0.25">
      <c r="A116" s="15">
        <v>16</v>
      </c>
      <c r="B116" s="43">
        <v>44371</v>
      </c>
      <c r="C116" s="13">
        <v>0.58750000000000002</v>
      </c>
      <c r="D116" s="16" t="s">
        <v>1165</v>
      </c>
      <c r="E116" s="17" t="s">
        <v>1167</v>
      </c>
      <c r="G116" s="13" cm="1">
        <f t="array" ref="G1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7.6388888888888618E-3</v>
      </c>
      <c r="H116" s="13" t="str">
        <f>IF(wh_table[[#This Row],[Subject 1]]&lt;&gt;"Sitting Adjourned", "", SUMIF(wh_table[Day], wh_table[[#This Row],[Day]],wh_table[Duration]))</f>
        <v/>
      </c>
      <c r="I116" s="18">
        <f>SUM(INDEX(wh_table[Duration],1):wh_table[[#This Row],[Duration]])</f>
        <v>3.5340277777777778</v>
      </c>
      <c r="J116" s="13" t="str">
        <f>IF(wh_table[[#This Row],[Subject 1]]&lt;&gt;"Sitting Adjourned", "", SUMIFS(wh_table[Duration], wh_table[Day], wh_table[[#This Row],[Day]], wh_table[Tags], "&lt;&gt;[Questions]", wh_table[Tags], "&lt;&gt;[Questions][Divisions]"))</f>
        <v/>
      </c>
      <c r="K116" s="18">
        <f>IF(wh_table[[#This Row],[Tags]]="[Questions]","",IF(wh_table[[#This Row],[Tags]]="[Questions][Divisions]","",SUMIFS(INDEX(wh_table[Duration],1):wh_table[[#This Row],[Duration]], INDEX(wh_table[Tags],1):wh_table[[#This Row],[Tags]], "&lt;&gt;[Questions]",INDEX(wh_table[Tags],1):wh_table[[#This Row],[Tags]], "&lt;&gt;[Questions][Divisions]")))</f>
        <v>2.6416666666666671</v>
      </c>
    </row>
    <row r="117" spans="1:11" ht="15" customHeight="1" x14ac:dyDescent="0.25">
      <c r="A117" s="15">
        <v>16</v>
      </c>
      <c r="B117" s="43">
        <v>44371</v>
      </c>
      <c r="C117" s="13">
        <v>0.59513888888888888</v>
      </c>
      <c r="D117" s="16" t="s">
        <v>1136</v>
      </c>
      <c r="G117" s="13" cm="1">
        <f t="array" ref="G1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117" s="13" t="str">
        <f>IF(wh_table[[#This Row],[Subject 1]]&lt;&gt;"Sitting Adjourned", "", SUMIF(wh_table[Day], wh_table[[#This Row],[Day]],wh_table[Duration]))</f>
        <v/>
      </c>
      <c r="I117" s="18">
        <f>SUM(INDEX(wh_table[Duration],1):wh_table[[#This Row],[Duration]])</f>
        <v>3.5347222222222223</v>
      </c>
      <c r="J117" s="13" t="str">
        <f>IF(wh_table[[#This Row],[Subject 1]]&lt;&gt;"Sitting Adjourned", "", SUMIFS(wh_table[Duration], wh_table[Day], wh_table[[#This Row],[Day]], wh_table[Tags], "&lt;&gt;[Questions]", wh_table[Tags], "&lt;&gt;[Questions][Divisions]"))</f>
        <v/>
      </c>
      <c r="K117" s="18">
        <f>IF(wh_table[[#This Row],[Tags]]="[Questions]","",IF(wh_table[[#This Row],[Tags]]="[Questions][Divisions]","",SUMIFS(INDEX(wh_table[Duration],1):wh_table[[#This Row],[Duration]], INDEX(wh_table[Tags],1):wh_table[[#This Row],[Tags]], "&lt;&gt;[Questions]",INDEX(wh_table[Tags],1):wh_table[[#This Row],[Tags]], "&lt;&gt;[Questions][Divisions]")))</f>
        <v>2.6423611111111116</v>
      </c>
    </row>
    <row r="118" spans="1:11" ht="15" customHeight="1" x14ac:dyDescent="0.25">
      <c r="A118" s="15">
        <v>16</v>
      </c>
      <c r="B118" s="43">
        <v>44371</v>
      </c>
      <c r="C118" s="13">
        <v>0.59583333333333333</v>
      </c>
      <c r="D118" s="16" t="s">
        <v>1165</v>
      </c>
      <c r="E118" s="17" t="s">
        <v>1167</v>
      </c>
      <c r="G118" s="13" cm="1">
        <f t="array" ref="G1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118" s="13" t="str">
        <f>IF(wh_table[[#This Row],[Subject 1]]&lt;&gt;"Sitting Adjourned", "", SUMIF(wh_table[Day], wh_table[[#This Row],[Day]],wh_table[Duration]))</f>
        <v/>
      </c>
      <c r="I118" s="18">
        <f>SUM(INDEX(wh_table[Duration],1):wh_table[[#This Row],[Duration]])</f>
        <v>3.5868055555555558</v>
      </c>
      <c r="J118" s="13" t="str">
        <f>IF(wh_table[[#This Row],[Subject 1]]&lt;&gt;"Sitting Adjourned", "", SUMIFS(wh_table[Duration], wh_table[Day], wh_table[[#This Row],[Day]], wh_table[Tags], "&lt;&gt;[Questions]", wh_table[Tags], "&lt;&gt;[Questions][Divisions]"))</f>
        <v/>
      </c>
      <c r="K118" s="18">
        <f>IF(wh_table[[#This Row],[Tags]]="[Questions]","",IF(wh_table[[#This Row],[Tags]]="[Questions][Divisions]","",SUMIFS(INDEX(wh_table[Duration],1):wh_table[[#This Row],[Duration]], INDEX(wh_table[Tags],1):wh_table[[#This Row],[Tags]], "&lt;&gt;[Questions]",INDEX(wh_table[Tags],1):wh_table[[#This Row],[Tags]], "&lt;&gt;[Questions][Divisions]")))</f>
        <v>2.6944444444444451</v>
      </c>
    </row>
    <row r="119" spans="1:11" ht="15" customHeight="1" x14ac:dyDescent="0.25">
      <c r="A119" s="15">
        <v>16</v>
      </c>
      <c r="B119" s="43">
        <v>44371</v>
      </c>
      <c r="C119" s="13">
        <v>0.6479166666666667</v>
      </c>
      <c r="D119" s="16" t="s">
        <v>16</v>
      </c>
      <c r="G119" s="13" cm="1">
        <f t="array" ref="G1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119" s="13" t="str">
        <f>IF(wh_table[[#This Row],[Subject 1]]&lt;&gt;"Sitting Adjourned", "", SUMIF(wh_table[Day], wh_table[[#This Row],[Day]],wh_table[Duration]))</f>
        <v/>
      </c>
      <c r="I119" s="18">
        <f>SUM(INDEX(wh_table[Duration],1):wh_table[[#This Row],[Duration]])</f>
        <v>3.5993055555555555</v>
      </c>
      <c r="J119" s="13" t="str">
        <f>IF(wh_table[[#This Row],[Subject 1]]&lt;&gt;"Sitting Adjourned", "", SUMIFS(wh_table[Duration], wh_table[Day], wh_table[[#This Row],[Day]], wh_table[Tags], "&lt;&gt;[Questions]", wh_table[Tags], "&lt;&gt;[Questions][Divisions]"))</f>
        <v/>
      </c>
      <c r="K119" s="18">
        <f>IF(wh_table[[#This Row],[Tags]]="[Questions]","",IF(wh_table[[#This Row],[Tags]]="[Questions][Divisions]","",SUMIFS(INDEX(wh_table[Duration],1):wh_table[[#This Row],[Duration]], INDEX(wh_table[Tags],1):wh_table[[#This Row],[Tags]], "&lt;&gt;[Questions]",INDEX(wh_table[Tags],1):wh_table[[#This Row],[Tags]], "&lt;&gt;[Questions][Divisions]")))</f>
        <v>2.7069444444444448</v>
      </c>
    </row>
    <row r="120" spans="1:11" ht="15" customHeight="1" x14ac:dyDescent="0.25">
      <c r="A120" s="15">
        <v>16</v>
      </c>
      <c r="B120" s="43">
        <v>44371</v>
      </c>
      <c r="C120" s="13">
        <v>0.66041666666666665</v>
      </c>
      <c r="D120" s="16" t="s">
        <v>1165</v>
      </c>
      <c r="E120" s="17" t="s">
        <v>1168</v>
      </c>
      <c r="G120" s="13" cm="1">
        <f t="array" ref="G1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120" s="13" t="str">
        <f>IF(wh_table[[#This Row],[Subject 1]]&lt;&gt;"Sitting Adjourned", "", SUMIF(wh_table[Day], wh_table[[#This Row],[Day]],wh_table[Duration]))</f>
        <v/>
      </c>
      <c r="I120" s="18">
        <f>SUM(INDEX(wh_table[Duration],1):wh_table[[#This Row],[Duration]])</f>
        <v>3.661111111111111</v>
      </c>
      <c r="J120" s="13" t="str">
        <f>IF(wh_table[[#This Row],[Subject 1]]&lt;&gt;"Sitting Adjourned", "", SUMIFS(wh_table[Duration], wh_table[Day], wh_table[[#This Row],[Day]], wh_table[Tags], "&lt;&gt;[Questions]", wh_table[Tags], "&lt;&gt;[Questions][Divisions]"))</f>
        <v/>
      </c>
      <c r="K120" s="18">
        <f>IF(wh_table[[#This Row],[Tags]]="[Questions]","",IF(wh_table[[#This Row],[Tags]]="[Questions][Divisions]","",SUMIFS(INDEX(wh_table[Duration],1):wh_table[[#This Row],[Duration]], INDEX(wh_table[Tags],1):wh_table[[#This Row],[Tags]], "&lt;&gt;[Questions]",INDEX(wh_table[Tags],1):wh_table[[#This Row],[Tags]], "&lt;&gt;[Questions][Divisions]")))</f>
        <v>2.7687500000000003</v>
      </c>
    </row>
    <row r="121" spans="1:11" ht="15" customHeight="1" x14ac:dyDescent="0.25">
      <c r="A121" s="15">
        <v>16</v>
      </c>
      <c r="B121" s="43">
        <v>44371</v>
      </c>
      <c r="C121" s="13">
        <v>0.72222222222222221</v>
      </c>
      <c r="D121" s="16" t="s">
        <v>1111</v>
      </c>
      <c r="G121" s="13" t="str" cm="1">
        <f t="array" ref="G1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1" s="13">
        <f>IF(wh_table[[#This Row],[Subject 1]]&lt;&gt;"Sitting Adjourned", "", SUMIF(wh_table[Day], wh_table[[#This Row],[Day]],wh_table[Duration]))</f>
        <v>0.15902777777777777</v>
      </c>
      <c r="I121" s="18">
        <f>SUM(INDEX(wh_table[Duration],1):wh_table[[#This Row],[Duration]])</f>
        <v>3.661111111111111</v>
      </c>
      <c r="J121" s="13">
        <f>IF(wh_table[[#This Row],[Subject 1]]&lt;&gt;"Sitting Adjourned", "", SUMIFS(wh_table[Duration], wh_table[Day], wh_table[[#This Row],[Day]], wh_table[Tags], "&lt;&gt;[Questions]", wh_table[Tags], "&lt;&gt;[Questions][Divisions]"))</f>
        <v>0.15902777777777777</v>
      </c>
      <c r="K121" s="18">
        <f>IF(wh_table[[#This Row],[Tags]]="[Questions]","",IF(wh_table[[#This Row],[Tags]]="[Questions][Divisions]","",SUMIFS(INDEX(wh_table[Duration],1):wh_table[[#This Row],[Duration]], INDEX(wh_table[Tags],1):wh_table[[#This Row],[Tags]], "&lt;&gt;[Questions]",INDEX(wh_table[Tags],1):wh_table[[#This Row],[Tags]], "&lt;&gt;[Questions][Divisions]")))</f>
        <v>2.7687500000000003</v>
      </c>
    </row>
    <row r="122" spans="1:11" ht="15" customHeight="1" x14ac:dyDescent="0.25">
      <c r="A122" s="15">
        <v>17</v>
      </c>
      <c r="B122" s="43">
        <v>44375</v>
      </c>
      <c r="C122" s="13">
        <v>0.68819444444444444</v>
      </c>
      <c r="D122" s="16" t="s">
        <v>1107</v>
      </c>
      <c r="E122" s="17" t="s">
        <v>1169</v>
      </c>
      <c r="G122" s="13" cm="1">
        <f t="array" ref="G1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122" s="13" t="str">
        <f>IF(wh_table[[#This Row],[Subject 1]]&lt;&gt;"Sitting Adjourned", "", SUMIF(wh_table[Day], wh_table[[#This Row],[Day]],wh_table[Duration]))</f>
        <v/>
      </c>
      <c r="I122" s="18">
        <f>SUM(INDEX(wh_table[Duration],1):wh_table[[#This Row],[Duration]])</f>
        <v>3.7215277777777778</v>
      </c>
      <c r="J122" s="13" t="str">
        <f>IF(wh_table[[#This Row],[Subject 1]]&lt;&gt;"Sitting Adjourned", "", SUMIFS(wh_table[Duration], wh_table[Day], wh_table[[#This Row],[Day]], wh_table[Tags], "&lt;&gt;[Questions]", wh_table[Tags], "&lt;&gt;[Questions][Divisions]"))</f>
        <v/>
      </c>
      <c r="K122" s="18">
        <f>IF(wh_table[[#This Row],[Tags]]="[Questions]","",IF(wh_table[[#This Row],[Tags]]="[Questions][Divisions]","",SUMIFS(INDEX(wh_table[Duration],1):wh_table[[#This Row],[Duration]], INDEX(wh_table[Tags],1):wh_table[[#This Row],[Tags]], "&lt;&gt;[Questions]",INDEX(wh_table[Tags],1):wh_table[[#This Row],[Tags]], "&lt;&gt;[Questions][Divisions]")))</f>
        <v>2.8291666666666671</v>
      </c>
    </row>
    <row r="123" spans="1:11" ht="15" customHeight="1" x14ac:dyDescent="0.25">
      <c r="A123" s="15">
        <v>17</v>
      </c>
      <c r="B123" s="43">
        <v>44375</v>
      </c>
      <c r="C123" s="13">
        <v>0.74861111111111112</v>
      </c>
      <c r="D123" s="16" t="s">
        <v>16</v>
      </c>
      <c r="G123" s="13" cm="1">
        <f t="array" ref="G1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123" s="13" t="str">
        <f>IF(wh_table[[#This Row],[Subject 1]]&lt;&gt;"Sitting Adjourned", "", SUMIF(wh_table[Day], wh_table[[#This Row],[Day]],wh_table[Duration]))</f>
        <v/>
      </c>
      <c r="I123" s="18">
        <f>SUM(INDEX(wh_table[Duration],1):wh_table[[#This Row],[Duration]])</f>
        <v>3.7333333333333334</v>
      </c>
      <c r="J123" s="13" t="str">
        <f>IF(wh_table[[#This Row],[Subject 1]]&lt;&gt;"Sitting Adjourned", "", SUMIFS(wh_table[Duration], wh_table[Day], wh_table[[#This Row],[Day]], wh_table[Tags], "&lt;&gt;[Questions]", wh_table[Tags], "&lt;&gt;[Questions][Divisions]"))</f>
        <v/>
      </c>
      <c r="K123" s="18">
        <f>IF(wh_table[[#This Row],[Tags]]="[Questions]","",IF(wh_table[[#This Row],[Tags]]="[Questions][Divisions]","",SUMIFS(INDEX(wh_table[Duration],1):wh_table[[#This Row],[Duration]], INDEX(wh_table[Tags],1):wh_table[[#This Row],[Tags]], "&lt;&gt;[Questions]",INDEX(wh_table[Tags],1):wh_table[[#This Row],[Tags]], "&lt;&gt;[Questions][Divisions]")))</f>
        <v>2.8409722222222227</v>
      </c>
    </row>
    <row r="124" spans="1:11" ht="15" customHeight="1" x14ac:dyDescent="0.25">
      <c r="A124" s="15">
        <v>17</v>
      </c>
      <c r="B124" s="43">
        <v>44375</v>
      </c>
      <c r="C124" s="13">
        <v>0.76041666666666663</v>
      </c>
      <c r="D124" s="16" t="s">
        <v>1107</v>
      </c>
      <c r="E124" s="17" t="s">
        <v>1170</v>
      </c>
      <c r="G124" s="13" cm="1">
        <f t="array" ref="G1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4.3750000000000067E-2</v>
      </c>
      <c r="H124" s="13" t="str">
        <f>IF(wh_table[[#This Row],[Subject 1]]&lt;&gt;"Sitting Adjourned", "", SUMIF(wh_table[Day], wh_table[[#This Row],[Day]],wh_table[Duration]))</f>
        <v/>
      </c>
      <c r="I124" s="18">
        <f>SUM(INDEX(wh_table[Duration],1):wh_table[[#This Row],[Duration]])</f>
        <v>3.7770833333333336</v>
      </c>
      <c r="J124" s="13" t="str">
        <f>IF(wh_table[[#This Row],[Subject 1]]&lt;&gt;"Sitting Adjourned", "", SUMIFS(wh_table[Duration], wh_table[Day], wh_table[[#This Row],[Day]], wh_table[Tags], "&lt;&gt;[Questions]", wh_table[Tags], "&lt;&gt;[Questions][Divisions]"))</f>
        <v/>
      </c>
      <c r="K124" s="18">
        <f>IF(wh_table[[#This Row],[Tags]]="[Questions]","",IF(wh_table[[#This Row],[Tags]]="[Questions][Divisions]","",SUMIFS(INDEX(wh_table[Duration],1):wh_table[[#This Row],[Duration]], INDEX(wh_table[Tags],1):wh_table[[#This Row],[Tags]], "&lt;&gt;[Questions]",INDEX(wh_table[Tags],1):wh_table[[#This Row],[Tags]], "&lt;&gt;[Questions][Divisions]")))</f>
        <v>2.8847222222222229</v>
      </c>
    </row>
    <row r="125" spans="1:11" ht="15" customHeight="1" x14ac:dyDescent="0.25">
      <c r="A125" s="15">
        <v>17</v>
      </c>
      <c r="B125" s="43">
        <v>44375</v>
      </c>
      <c r="C125" s="13">
        <v>0.8041666666666667</v>
      </c>
      <c r="D125" s="16" t="s">
        <v>1111</v>
      </c>
      <c r="G125" s="13" t="str" cm="1">
        <f t="array" ref="G1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25" s="13">
        <f>IF(wh_table[[#This Row],[Subject 1]]&lt;&gt;"Sitting Adjourned", "", SUMIF(wh_table[Day], wh_table[[#This Row],[Day]],wh_table[Duration]))</f>
        <v>0.11597222222222225</v>
      </c>
      <c r="I125" s="18">
        <f>SUM(INDEX(wh_table[Duration],1):wh_table[[#This Row],[Duration]])</f>
        <v>3.7770833333333336</v>
      </c>
      <c r="J125" s="13">
        <f>IF(wh_table[[#This Row],[Subject 1]]&lt;&gt;"Sitting Adjourned", "", SUMIFS(wh_table[Duration], wh_table[Day], wh_table[[#This Row],[Day]], wh_table[Tags], "&lt;&gt;[Questions]", wh_table[Tags], "&lt;&gt;[Questions][Divisions]"))</f>
        <v>0.11597222222222225</v>
      </c>
      <c r="K125" s="18">
        <f>IF(wh_table[[#This Row],[Tags]]="[Questions]","",IF(wh_table[[#This Row],[Tags]]="[Questions][Divisions]","",SUMIFS(INDEX(wh_table[Duration],1):wh_table[[#This Row],[Duration]], INDEX(wh_table[Tags],1):wh_table[[#This Row],[Tags]], "&lt;&gt;[Questions]",INDEX(wh_table[Tags],1):wh_table[[#This Row],[Tags]], "&lt;&gt;[Questions][Divisions]")))</f>
        <v>2.8847222222222229</v>
      </c>
    </row>
    <row r="126" spans="1:11" ht="15" customHeight="1" x14ac:dyDescent="0.25">
      <c r="A126" s="15">
        <v>18</v>
      </c>
      <c r="B126" s="43">
        <v>44377</v>
      </c>
      <c r="C126" s="13">
        <v>0.3923611111111111</v>
      </c>
      <c r="D126" s="16" t="s">
        <v>1112</v>
      </c>
      <c r="E126" s="17" t="s">
        <v>1171</v>
      </c>
      <c r="G126" s="13" cm="1">
        <f t="array" ref="G1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2.222222222222231E-2</v>
      </c>
      <c r="H126" s="13" t="str">
        <f>IF(wh_table[[#This Row],[Subject 1]]&lt;&gt;"Sitting Adjourned", "", SUMIF(wh_table[Day], wh_table[[#This Row],[Day]],wh_table[Duration]))</f>
        <v/>
      </c>
      <c r="I126" s="18">
        <f>SUM(INDEX(wh_table[Duration],1):wh_table[[#This Row],[Duration]])</f>
        <v>3.7993055555555557</v>
      </c>
      <c r="J126" s="13" t="str">
        <f>IF(wh_table[[#This Row],[Subject 1]]&lt;&gt;"Sitting Adjourned", "", SUMIFS(wh_table[Duration], wh_table[Day], wh_table[[#This Row],[Day]], wh_table[Tags], "&lt;&gt;[Questions]", wh_table[Tags], "&lt;&gt;[Questions][Divisions]"))</f>
        <v/>
      </c>
      <c r="K126" s="18">
        <f>IF(wh_table[[#This Row],[Tags]]="[Questions]","",IF(wh_table[[#This Row],[Tags]]="[Questions][Divisions]","",SUMIFS(INDEX(wh_table[Duration],1):wh_table[[#This Row],[Duration]], INDEX(wh_table[Tags],1):wh_table[[#This Row],[Tags]], "&lt;&gt;[Questions]",INDEX(wh_table[Tags],1):wh_table[[#This Row],[Tags]], "&lt;&gt;[Questions][Divisions]")))</f>
        <v>2.906944444444445</v>
      </c>
    </row>
    <row r="127" spans="1:11" ht="15" customHeight="1" x14ac:dyDescent="0.25">
      <c r="A127" s="15">
        <v>18</v>
      </c>
      <c r="B127" s="43">
        <v>44377</v>
      </c>
      <c r="C127" s="13">
        <v>0.41458333333333341</v>
      </c>
      <c r="D127" s="16" t="s">
        <v>1136</v>
      </c>
      <c r="G127" s="13" cm="1">
        <f t="array" ref="G1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6.9444444444438647E-4</v>
      </c>
      <c r="H127" s="13" t="str">
        <f>IF(wh_table[[#This Row],[Subject 1]]&lt;&gt;"Sitting Adjourned", "", SUMIF(wh_table[Day], wh_table[[#This Row],[Day]],wh_table[Duration]))</f>
        <v/>
      </c>
      <c r="I127" s="18">
        <f>SUM(INDEX(wh_table[Duration],1):wh_table[[#This Row],[Duration]])</f>
        <v>3.8000000000000003</v>
      </c>
      <c r="J127" s="13" t="str">
        <f>IF(wh_table[[#This Row],[Subject 1]]&lt;&gt;"Sitting Adjourned", "", SUMIFS(wh_table[Duration], wh_table[Day], wh_table[[#This Row],[Day]], wh_table[Tags], "&lt;&gt;[Questions]", wh_table[Tags], "&lt;&gt;[Questions][Divisions]"))</f>
        <v/>
      </c>
      <c r="K127" s="18">
        <f>IF(wh_table[[#This Row],[Tags]]="[Questions]","",IF(wh_table[[#This Row],[Tags]]="[Questions][Divisions]","",SUMIFS(INDEX(wh_table[Duration],1):wh_table[[#This Row],[Duration]], INDEX(wh_table[Tags],1):wh_table[[#This Row],[Tags]], "&lt;&gt;[Questions]",INDEX(wh_table[Tags],1):wh_table[[#This Row],[Tags]], "&lt;&gt;[Questions][Divisions]")))</f>
        <v>2.9076388888888896</v>
      </c>
    </row>
    <row r="128" spans="1:11" ht="15" customHeight="1" x14ac:dyDescent="0.25">
      <c r="A128" s="15">
        <v>18</v>
      </c>
      <c r="B128" s="43">
        <v>44377</v>
      </c>
      <c r="C128" s="13">
        <v>0.4152777777777778</v>
      </c>
      <c r="D128" s="16" t="s">
        <v>1112</v>
      </c>
      <c r="E128" s="17" t="s">
        <v>1171</v>
      </c>
      <c r="G128" s="13" cm="1">
        <f t="array" ref="G1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128" s="13" t="str">
        <f>IF(wh_table[[#This Row],[Subject 1]]&lt;&gt;"Sitting Adjourned", "", SUMIF(wh_table[Day], wh_table[[#This Row],[Day]],wh_table[Duration]))</f>
        <v/>
      </c>
      <c r="I128" s="18">
        <f>SUM(INDEX(wh_table[Duration],1):wh_table[[#This Row],[Duration]])</f>
        <v>3.8395833333333336</v>
      </c>
      <c r="J128" s="13" t="str">
        <f>IF(wh_table[[#This Row],[Subject 1]]&lt;&gt;"Sitting Adjourned", "", SUMIFS(wh_table[Duration], wh_table[Day], wh_table[[#This Row],[Day]], wh_table[Tags], "&lt;&gt;[Questions]", wh_table[Tags], "&lt;&gt;[Questions][Divisions]"))</f>
        <v/>
      </c>
      <c r="K128" s="18">
        <f>IF(wh_table[[#This Row],[Tags]]="[Questions]","",IF(wh_table[[#This Row],[Tags]]="[Questions][Divisions]","",SUMIFS(INDEX(wh_table[Duration],1):wh_table[[#This Row],[Duration]], INDEX(wh_table[Tags],1):wh_table[[#This Row],[Tags]], "&lt;&gt;[Questions]",INDEX(wh_table[Tags],1):wh_table[[#This Row],[Tags]], "&lt;&gt;[Questions][Divisions]")))</f>
        <v>2.9472222222222229</v>
      </c>
    </row>
    <row r="129" spans="1:11" ht="15" customHeight="1" x14ac:dyDescent="0.25">
      <c r="A129" s="15">
        <v>18</v>
      </c>
      <c r="B129" s="43">
        <v>44377</v>
      </c>
      <c r="C129" s="13">
        <v>0.4548611111111111</v>
      </c>
      <c r="D129" s="16" t="s">
        <v>16</v>
      </c>
      <c r="G129" s="13" cm="1">
        <f t="array" ref="G1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29" s="13" t="str">
        <f>IF(wh_table[[#This Row],[Subject 1]]&lt;&gt;"Sitting Adjourned", "", SUMIF(wh_table[Day], wh_table[[#This Row],[Day]],wh_table[Duration]))</f>
        <v/>
      </c>
      <c r="I129" s="18">
        <f>SUM(INDEX(wh_table[Duration],1):wh_table[[#This Row],[Duration]])</f>
        <v>3.8430555555555559</v>
      </c>
      <c r="J129" s="13" t="str">
        <f>IF(wh_table[[#This Row],[Subject 1]]&lt;&gt;"Sitting Adjourned", "", SUMIFS(wh_table[Duration], wh_table[Day], wh_table[[#This Row],[Day]], wh_table[Tags], "&lt;&gt;[Questions]", wh_table[Tags], "&lt;&gt;[Questions][Divisions]"))</f>
        <v/>
      </c>
      <c r="K129" s="18">
        <f>IF(wh_table[[#This Row],[Tags]]="[Questions]","",IF(wh_table[[#This Row],[Tags]]="[Questions][Divisions]","",SUMIFS(INDEX(wh_table[Duration],1):wh_table[[#This Row],[Duration]], INDEX(wh_table[Tags],1):wh_table[[#This Row],[Tags]], "&lt;&gt;[Questions]",INDEX(wh_table[Tags],1):wh_table[[#This Row],[Tags]], "&lt;&gt;[Questions][Divisions]")))</f>
        <v>2.9506944444444452</v>
      </c>
    </row>
    <row r="130" spans="1:11" ht="15" customHeight="1" x14ac:dyDescent="0.25">
      <c r="A130" s="15">
        <v>18</v>
      </c>
      <c r="B130" s="43">
        <v>44377</v>
      </c>
      <c r="C130" s="13">
        <v>0.45833333333333331</v>
      </c>
      <c r="D130" s="16" t="s">
        <v>1112</v>
      </c>
      <c r="E130" s="17" t="s">
        <v>1172</v>
      </c>
      <c r="G130" s="13" cm="1">
        <f t="array" ref="G1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130" s="13" t="str">
        <f>IF(wh_table[[#This Row],[Subject 1]]&lt;&gt;"Sitting Adjourned", "", SUMIF(wh_table[Day], wh_table[[#This Row],[Day]],wh_table[Duration]))</f>
        <v/>
      </c>
      <c r="I130" s="18">
        <f>SUM(INDEX(wh_table[Duration],1):wh_table[[#This Row],[Duration]])</f>
        <v>3.8611111111111116</v>
      </c>
      <c r="J130" s="13" t="str">
        <f>IF(wh_table[[#This Row],[Subject 1]]&lt;&gt;"Sitting Adjourned", "", SUMIFS(wh_table[Duration], wh_table[Day], wh_table[[#This Row],[Day]], wh_table[Tags], "&lt;&gt;[Questions]", wh_table[Tags], "&lt;&gt;[Questions][Divisions]"))</f>
        <v/>
      </c>
      <c r="K130" s="18">
        <f>IF(wh_table[[#This Row],[Tags]]="[Questions]","",IF(wh_table[[#This Row],[Tags]]="[Questions][Divisions]","",SUMIFS(INDEX(wh_table[Duration],1):wh_table[[#This Row],[Duration]], INDEX(wh_table[Tags],1):wh_table[[#This Row],[Tags]], "&lt;&gt;[Questions]",INDEX(wh_table[Tags],1):wh_table[[#This Row],[Tags]], "&lt;&gt;[Questions][Divisions]")))</f>
        <v>2.9687500000000009</v>
      </c>
    </row>
    <row r="131" spans="1:11" ht="15" customHeight="1" x14ac:dyDescent="0.25">
      <c r="A131" s="15">
        <v>18</v>
      </c>
      <c r="B131" s="43">
        <v>44377</v>
      </c>
      <c r="C131" s="13">
        <v>0.47638888888888892</v>
      </c>
      <c r="D131" s="16" t="s">
        <v>16</v>
      </c>
      <c r="F131" s="16" t="s">
        <v>1115</v>
      </c>
      <c r="G131" s="13" cm="1">
        <f t="array" ref="G1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131" s="13" t="str">
        <f>IF(wh_table[[#This Row],[Subject 1]]&lt;&gt;"Sitting Adjourned", "", SUMIF(wh_table[Day], wh_table[[#This Row],[Day]],wh_table[Duration]))</f>
        <v/>
      </c>
      <c r="I131" s="18">
        <f>SUM(INDEX(wh_table[Duration],1):wh_table[[#This Row],[Duration]])</f>
        <v>3.9888888888888894</v>
      </c>
      <c r="J131" s="13" t="str">
        <f>IF(wh_table[[#This Row],[Subject 1]]&lt;&gt;"Sitting Adjourned", "", SUMIFS(wh_table[Duration], wh_table[Day], wh_table[[#This Row],[Day]], wh_table[Tags], "&lt;&gt;[Questions]", wh_table[Tags], "&lt;&gt;[Questions][Divisions]"))</f>
        <v/>
      </c>
      <c r="K131" s="18" t="str">
        <f>IF(wh_table[[#This Row],[Tags]]="[Questions]","",IF(wh_table[[#This Row],[Tags]]="[Questions][Divisions]","",SUMIFS(INDEX(wh_table[Duration],1):wh_table[[#This Row],[Duration]], INDEX(wh_table[Tags],1):wh_table[[#This Row],[Tags]], "&lt;&gt;[Questions]",INDEX(wh_table[Tags],1):wh_table[[#This Row],[Tags]], "&lt;&gt;[Questions][Divisions]")))</f>
        <v/>
      </c>
    </row>
    <row r="132" spans="1:11" ht="15" customHeight="1" x14ac:dyDescent="0.25">
      <c r="A132" s="15">
        <v>18</v>
      </c>
      <c r="B132" s="43">
        <v>44377</v>
      </c>
      <c r="C132" s="13">
        <v>0.60416666666666663</v>
      </c>
      <c r="D132" s="16" t="s">
        <v>1112</v>
      </c>
      <c r="E132" s="17" t="s">
        <v>1173</v>
      </c>
      <c r="G132" s="13" cm="1">
        <f t="array" ref="G1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32" s="13" t="str">
        <f>IF(wh_table[[#This Row],[Subject 1]]&lt;&gt;"Sitting Adjourned", "", SUMIF(wh_table[Day], wh_table[[#This Row],[Day]],wh_table[Duration]))</f>
        <v/>
      </c>
      <c r="I132" s="18">
        <f>SUM(INDEX(wh_table[Duration],1):wh_table[[#This Row],[Duration]])</f>
        <v>4.0513888888888889</v>
      </c>
      <c r="J132" s="13" t="str">
        <f>IF(wh_table[[#This Row],[Subject 1]]&lt;&gt;"Sitting Adjourned", "", SUMIFS(wh_table[Duration], wh_table[Day], wh_table[[#This Row],[Day]], wh_table[Tags], "&lt;&gt;[Questions]", wh_table[Tags], "&lt;&gt;[Questions][Divisions]"))</f>
        <v/>
      </c>
      <c r="K132" s="18">
        <f>IF(wh_table[[#This Row],[Tags]]="[Questions]","",IF(wh_table[[#This Row],[Tags]]="[Questions][Divisions]","",SUMIFS(INDEX(wh_table[Duration],1):wh_table[[#This Row],[Duration]], INDEX(wh_table[Tags],1):wh_table[[#This Row],[Tags]], "&lt;&gt;[Questions]",INDEX(wh_table[Tags],1):wh_table[[#This Row],[Tags]], "&lt;&gt;[Questions][Divisions]")))</f>
        <v>3.0312500000000009</v>
      </c>
    </row>
    <row r="133" spans="1:11" ht="15" customHeight="1" x14ac:dyDescent="0.25">
      <c r="A133" s="15">
        <v>18</v>
      </c>
      <c r="B133" s="43">
        <v>44377</v>
      </c>
      <c r="C133" s="13">
        <v>0.66666666666666663</v>
      </c>
      <c r="D133" s="16" t="s">
        <v>16</v>
      </c>
      <c r="G133" s="13" cm="1">
        <f t="array" ref="G1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33" s="13" t="str">
        <f>IF(wh_table[[#This Row],[Subject 1]]&lt;&gt;"Sitting Adjourned", "", SUMIF(wh_table[Day], wh_table[[#This Row],[Day]],wh_table[Duration]))</f>
        <v/>
      </c>
      <c r="I133" s="18">
        <f>SUM(INDEX(wh_table[Duration],1):wh_table[[#This Row],[Duration]])</f>
        <v>4.0548611111111112</v>
      </c>
      <c r="J133" s="13" t="str">
        <f>IF(wh_table[[#This Row],[Subject 1]]&lt;&gt;"Sitting Adjourned", "", SUMIFS(wh_table[Duration], wh_table[Day], wh_table[[#This Row],[Day]], wh_table[Tags], "&lt;&gt;[Questions]", wh_table[Tags], "&lt;&gt;[Questions][Divisions]"))</f>
        <v/>
      </c>
      <c r="K133" s="18">
        <f>IF(wh_table[[#This Row],[Tags]]="[Questions]","",IF(wh_table[[#This Row],[Tags]]="[Questions][Divisions]","",SUMIFS(INDEX(wh_table[Duration],1):wh_table[[#This Row],[Duration]], INDEX(wh_table[Tags],1):wh_table[[#This Row],[Tags]], "&lt;&gt;[Questions]",INDEX(wh_table[Tags],1):wh_table[[#This Row],[Tags]], "&lt;&gt;[Questions][Divisions]")))</f>
        <v>3.0347222222222232</v>
      </c>
    </row>
    <row r="134" spans="1:11" ht="15" customHeight="1" x14ac:dyDescent="0.25">
      <c r="A134" s="15">
        <v>18</v>
      </c>
      <c r="B134" s="43">
        <v>44377</v>
      </c>
      <c r="C134" s="13">
        <v>0.67013888888888884</v>
      </c>
      <c r="D134" s="16" t="s">
        <v>1112</v>
      </c>
      <c r="E134" s="17" t="s">
        <v>1174</v>
      </c>
      <c r="G134" s="13" cm="1">
        <f t="array" ref="G1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1.5972222222222276E-2</v>
      </c>
      <c r="H134" s="13" t="str">
        <f>IF(wh_table[[#This Row],[Subject 1]]&lt;&gt;"Sitting Adjourned", "", SUMIF(wh_table[Day], wh_table[[#This Row],[Day]],wh_table[Duration]))</f>
        <v/>
      </c>
      <c r="I134" s="18">
        <f>SUM(INDEX(wh_table[Duration],1):wh_table[[#This Row],[Duration]])</f>
        <v>4.0708333333333337</v>
      </c>
      <c r="J134" s="13" t="str">
        <f>IF(wh_table[[#This Row],[Subject 1]]&lt;&gt;"Sitting Adjourned", "", SUMIFS(wh_table[Duration], wh_table[Day], wh_table[[#This Row],[Day]], wh_table[Tags], "&lt;&gt;[Questions]", wh_table[Tags], "&lt;&gt;[Questions][Divisions]"))</f>
        <v/>
      </c>
      <c r="K134" s="18">
        <f>IF(wh_table[[#This Row],[Tags]]="[Questions]","",IF(wh_table[[#This Row],[Tags]]="[Questions][Divisions]","",SUMIFS(INDEX(wh_table[Duration],1):wh_table[[#This Row],[Duration]], INDEX(wh_table[Tags],1):wh_table[[#This Row],[Tags]], "&lt;&gt;[Questions]",INDEX(wh_table[Tags],1):wh_table[[#This Row],[Tags]], "&lt;&gt;[Questions][Divisions]")))</f>
        <v>3.0506944444444457</v>
      </c>
    </row>
    <row r="135" spans="1:11" ht="15" customHeight="1" x14ac:dyDescent="0.25">
      <c r="A135" s="15">
        <v>18</v>
      </c>
      <c r="B135" s="43">
        <v>44377</v>
      </c>
      <c r="C135" s="13">
        <v>0.68611111111111112</v>
      </c>
      <c r="D135" s="16" t="s">
        <v>16</v>
      </c>
      <c r="G135" s="13" cm="1">
        <f t="array" ref="G1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135" s="13" t="str">
        <f>IF(wh_table[[#This Row],[Subject 1]]&lt;&gt;"Sitting Adjourned", "", SUMIF(wh_table[Day], wh_table[[#This Row],[Day]],wh_table[Duration]))</f>
        <v/>
      </c>
      <c r="I135" s="18">
        <f>SUM(INDEX(wh_table[Duration],1):wh_table[[#This Row],[Duration]])</f>
        <v>4.0868055555555562</v>
      </c>
      <c r="J135" s="13" t="str">
        <f>IF(wh_table[[#This Row],[Subject 1]]&lt;&gt;"Sitting Adjourned", "", SUMIFS(wh_table[Duration], wh_table[Day], wh_table[[#This Row],[Day]], wh_table[Tags], "&lt;&gt;[Questions]", wh_table[Tags], "&lt;&gt;[Questions][Divisions]"))</f>
        <v/>
      </c>
      <c r="K135" s="18">
        <f>IF(wh_table[[#This Row],[Tags]]="[Questions]","",IF(wh_table[[#This Row],[Tags]]="[Questions][Divisions]","",SUMIFS(INDEX(wh_table[Duration],1):wh_table[[#This Row],[Duration]], INDEX(wh_table[Tags],1):wh_table[[#This Row],[Tags]], "&lt;&gt;[Questions]",INDEX(wh_table[Tags],1):wh_table[[#This Row],[Tags]], "&lt;&gt;[Questions][Divisions]")))</f>
        <v>3.0666666666666678</v>
      </c>
    </row>
    <row r="136" spans="1:11" ht="15" customHeight="1" x14ac:dyDescent="0.25">
      <c r="A136" s="15">
        <v>18</v>
      </c>
      <c r="B136" s="43">
        <v>44377</v>
      </c>
      <c r="C136" s="13">
        <v>0.70208333333333328</v>
      </c>
      <c r="D136" s="16" t="s">
        <v>1112</v>
      </c>
      <c r="E136" s="17" t="s">
        <v>1175</v>
      </c>
      <c r="G136" s="13" cm="1">
        <f t="array" ref="G1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4.0277777777777857E-2</v>
      </c>
      <c r="H136" s="13" t="str">
        <f>IF(wh_table[[#This Row],[Subject 1]]&lt;&gt;"Sitting Adjourned", "", SUMIF(wh_table[Day], wh_table[[#This Row],[Day]],wh_table[Duration]))</f>
        <v/>
      </c>
      <c r="I136" s="18">
        <f>SUM(INDEX(wh_table[Duration],1):wh_table[[#This Row],[Duration]])</f>
        <v>4.1270833333333341</v>
      </c>
      <c r="J136" s="13" t="str">
        <f>IF(wh_table[[#This Row],[Subject 1]]&lt;&gt;"Sitting Adjourned", "", SUMIFS(wh_table[Duration], wh_table[Day], wh_table[[#This Row],[Day]], wh_table[Tags], "&lt;&gt;[Questions]", wh_table[Tags], "&lt;&gt;[Questions][Divisions]"))</f>
        <v/>
      </c>
      <c r="K136" s="18">
        <f>IF(wh_table[[#This Row],[Tags]]="[Questions]","",IF(wh_table[[#This Row],[Tags]]="[Questions][Divisions]","",SUMIFS(INDEX(wh_table[Duration],1):wh_table[[#This Row],[Duration]], INDEX(wh_table[Tags],1):wh_table[[#This Row],[Tags]], "&lt;&gt;[Questions]",INDEX(wh_table[Tags],1):wh_table[[#This Row],[Tags]], "&lt;&gt;[Questions][Divisions]")))</f>
        <v>3.1069444444444456</v>
      </c>
    </row>
    <row r="137" spans="1:11" ht="15" customHeight="1" x14ac:dyDescent="0.25">
      <c r="A137" s="15">
        <v>18</v>
      </c>
      <c r="B137" s="43">
        <v>44377</v>
      </c>
      <c r="C137" s="13">
        <v>0.74236111111111114</v>
      </c>
      <c r="D137" s="16" t="s">
        <v>1111</v>
      </c>
      <c r="G137" s="13" t="str" cm="1">
        <f t="array" ref="G1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37" s="13">
        <f>IF(wh_table[[#This Row],[Subject 1]]&lt;&gt;"Sitting Adjourned", "", SUMIF(wh_table[Day], wh_table[[#This Row],[Day]],wh_table[Duration]))</f>
        <v>0.35000000000000003</v>
      </c>
      <c r="I137" s="18">
        <f>SUM(INDEX(wh_table[Duration],1):wh_table[[#This Row],[Duration]])</f>
        <v>4.1270833333333341</v>
      </c>
      <c r="J137" s="13">
        <f>IF(wh_table[[#This Row],[Subject 1]]&lt;&gt;"Sitting Adjourned", "", SUMIFS(wh_table[Duration], wh_table[Day], wh_table[[#This Row],[Day]], wh_table[Tags], "&lt;&gt;[Questions]", wh_table[Tags], "&lt;&gt;[Questions][Divisions]"))</f>
        <v>0.22222222222222232</v>
      </c>
      <c r="K137" s="18">
        <f>IF(wh_table[[#This Row],[Tags]]="[Questions]","",IF(wh_table[[#This Row],[Tags]]="[Questions][Divisions]","",SUMIFS(INDEX(wh_table[Duration],1):wh_table[[#This Row],[Duration]], INDEX(wh_table[Tags],1):wh_table[[#This Row],[Tags]], "&lt;&gt;[Questions]",INDEX(wh_table[Tags],1):wh_table[[#This Row],[Tags]], "&lt;&gt;[Questions][Divisions]")))</f>
        <v>3.1069444444444456</v>
      </c>
    </row>
    <row r="138" spans="1:11" ht="15" customHeight="1" x14ac:dyDescent="0.25">
      <c r="A138" s="15">
        <v>19</v>
      </c>
      <c r="B138" s="43">
        <v>44378</v>
      </c>
      <c r="C138" s="13">
        <v>0.5625</v>
      </c>
      <c r="D138" s="16" t="s">
        <v>1165</v>
      </c>
      <c r="E138" s="17" t="s">
        <v>1176</v>
      </c>
      <c r="G138" s="13" cm="1">
        <f t="array" ref="G1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138" s="13" t="str">
        <f>IF(wh_table[[#This Row],[Subject 1]]&lt;&gt;"Sitting Adjourned", "", SUMIF(wh_table[Day], wh_table[[#This Row],[Day]],wh_table[Duration]))</f>
        <v/>
      </c>
      <c r="I138" s="18">
        <f>SUM(INDEX(wh_table[Duration],1):wh_table[[#This Row],[Duration]])</f>
        <v>4.1861111111111118</v>
      </c>
      <c r="J138" s="13" t="str">
        <f>IF(wh_table[[#This Row],[Subject 1]]&lt;&gt;"Sitting Adjourned", "", SUMIFS(wh_table[Duration], wh_table[Day], wh_table[[#This Row],[Day]], wh_table[Tags], "&lt;&gt;[Questions]", wh_table[Tags], "&lt;&gt;[Questions][Divisions]"))</f>
        <v/>
      </c>
      <c r="K138" s="18">
        <f>IF(wh_table[[#This Row],[Tags]]="[Questions]","",IF(wh_table[[#This Row],[Tags]]="[Questions][Divisions]","",SUMIFS(INDEX(wh_table[Duration],1):wh_table[[#This Row],[Duration]], INDEX(wh_table[Tags],1):wh_table[[#This Row],[Tags]], "&lt;&gt;[Questions]",INDEX(wh_table[Tags],1):wh_table[[#This Row],[Tags]], "&lt;&gt;[Questions][Divisions]")))</f>
        <v>3.1659722222222233</v>
      </c>
    </row>
    <row r="139" spans="1:11" ht="15" customHeight="1" x14ac:dyDescent="0.25">
      <c r="A139" s="15">
        <v>19</v>
      </c>
      <c r="B139" s="43">
        <v>44378</v>
      </c>
      <c r="C139" s="13">
        <v>0.62152777777777779</v>
      </c>
      <c r="D139" s="16" t="s">
        <v>16</v>
      </c>
      <c r="G139" s="13" cm="1">
        <f t="array" ref="G1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139" s="13" t="str">
        <f>IF(wh_table[[#This Row],[Subject 1]]&lt;&gt;"Sitting Adjourned", "", SUMIF(wh_table[Day], wh_table[[#This Row],[Day]],wh_table[Duration]))</f>
        <v/>
      </c>
      <c r="I139" s="18">
        <f>SUM(INDEX(wh_table[Duration],1):wh_table[[#This Row],[Duration]])</f>
        <v>4.2000000000000011</v>
      </c>
      <c r="J139" s="13" t="str">
        <f>IF(wh_table[[#This Row],[Subject 1]]&lt;&gt;"Sitting Adjourned", "", SUMIFS(wh_table[Duration], wh_table[Day], wh_table[[#This Row],[Day]], wh_table[Tags], "&lt;&gt;[Questions]", wh_table[Tags], "&lt;&gt;[Questions][Divisions]"))</f>
        <v/>
      </c>
      <c r="K139" s="18">
        <f>IF(wh_table[[#This Row],[Tags]]="[Questions]","",IF(wh_table[[#This Row],[Tags]]="[Questions][Divisions]","",SUMIFS(INDEX(wh_table[Duration],1):wh_table[[#This Row],[Duration]], INDEX(wh_table[Tags],1):wh_table[[#This Row],[Tags]], "&lt;&gt;[Questions]",INDEX(wh_table[Tags],1):wh_table[[#This Row],[Tags]], "&lt;&gt;[Questions][Divisions]")))</f>
        <v>3.1798611111111121</v>
      </c>
    </row>
    <row r="140" spans="1:11" ht="15" customHeight="1" x14ac:dyDescent="0.25">
      <c r="A140" s="15">
        <v>19</v>
      </c>
      <c r="B140" s="43">
        <v>44378</v>
      </c>
      <c r="C140" s="13">
        <v>0.63541666666666663</v>
      </c>
      <c r="D140" s="16" t="s">
        <v>1165</v>
      </c>
      <c r="E140" s="17" t="s">
        <v>1177</v>
      </c>
      <c r="G140" s="13" cm="1">
        <f t="array" ref="G1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140" s="13" t="str">
        <f>IF(wh_table[[#This Row],[Subject 1]]&lt;&gt;"Sitting Adjourned", "", SUMIF(wh_table[Day], wh_table[[#This Row],[Day]],wh_table[Duration]))</f>
        <v/>
      </c>
      <c r="I140" s="18">
        <f>SUM(INDEX(wh_table[Duration],1):wh_table[[#This Row],[Duration]])</f>
        <v>4.2569444444444455</v>
      </c>
      <c r="J140" s="13" t="str">
        <f>IF(wh_table[[#This Row],[Subject 1]]&lt;&gt;"Sitting Adjourned", "", SUMIFS(wh_table[Duration], wh_table[Day], wh_table[[#This Row],[Day]], wh_table[Tags], "&lt;&gt;[Questions]", wh_table[Tags], "&lt;&gt;[Questions][Divisions]"))</f>
        <v/>
      </c>
      <c r="K140" s="18">
        <f>IF(wh_table[[#This Row],[Tags]]="[Questions]","",IF(wh_table[[#This Row],[Tags]]="[Questions][Divisions]","",SUMIFS(INDEX(wh_table[Duration],1):wh_table[[#This Row],[Duration]], INDEX(wh_table[Tags],1):wh_table[[#This Row],[Tags]], "&lt;&gt;[Questions]",INDEX(wh_table[Tags],1):wh_table[[#This Row],[Tags]], "&lt;&gt;[Questions][Divisions]")))</f>
        <v>3.2368055555555566</v>
      </c>
    </row>
    <row r="141" spans="1:11" ht="15" customHeight="1" x14ac:dyDescent="0.25">
      <c r="A141" s="15">
        <v>19</v>
      </c>
      <c r="B141" s="43">
        <v>44378</v>
      </c>
      <c r="C141" s="13">
        <v>0.69236111111111109</v>
      </c>
      <c r="D141" s="16" t="s">
        <v>1111</v>
      </c>
      <c r="G141" s="13" t="str" cm="1">
        <f t="array" ref="G1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1" s="13">
        <f>IF(wh_table[[#This Row],[Subject 1]]&lt;&gt;"Sitting Adjourned", "", SUMIF(wh_table[Day], wh_table[[#This Row],[Day]],wh_table[Duration]))</f>
        <v>0.12986111111111109</v>
      </c>
      <c r="I141" s="18">
        <f>SUM(INDEX(wh_table[Duration],1):wh_table[[#This Row],[Duration]])</f>
        <v>4.2569444444444455</v>
      </c>
      <c r="J141" s="13">
        <f>IF(wh_table[[#This Row],[Subject 1]]&lt;&gt;"Sitting Adjourned", "", SUMIFS(wh_table[Duration], wh_table[Day], wh_table[[#This Row],[Day]], wh_table[Tags], "&lt;&gt;[Questions]", wh_table[Tags], "&lt;&gt;[Questions][Divisions]"))</f>
        <v>0.12986111111111109</v>
      </c>
      <c r="K141" s="18">
        <f>IF(wh_table[[#This Row],[Tags]]="[Questions]","",IF(wh_table[[#This Row],[Tags]]="[Questions][Divisions]","",SUMIFS(INDEX(wh_table[Duration],1):wh_table[[#This Row],[Duration]], INDEX(wh_table[Tags],1):wh_table[[#This Row],[Tags]], "&lt;&gt;[Questions]",INDEX(wh_table[Tags],1):wh_table[[#This Row],[Tags]], "&lt;&gt;[Questions][Divisions]")))</f>
        <v>3.2368055555555566</v>
      </c>
    </row>
    <row r="142" spans="1:11" ht="15" customHeight="1" x14ac:dyDescent="0.25">
      <c r="A142" s="15">
        <v>20</v>
      </c>
      <c r="B142" s="43">
        <v>44382</v>
      </c>
      <c r="C142" s="13">
        <v>0.6875</v>
      </c>
      <c r="D142" s="16" t="s">
        <v>1107</v>
      </c>
      <c r="E142" s="17" t="s">
        <v>1178</v>
      </c>
      <c r="G142" s="13" cm="1">
        <f t="array" ref="G1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142" s="13" t="str">
        <f>IF(wh_table[[#This Row],[Subject 1]]&lt;&gt;"Sitting Adjourned", "", SUMIF(wh_table[Day], wh_table[[#This Row],[Day]],wh_table[Duration]))</f>
        <v/>
      </c>
      <c r="I142" s="18">
        <f>SUM(INDEX(wh_table[Duration],1):wh_table[[#This Row],[Duration]])</f>
        <v>4.3097222222222236</v>
      </c>
      <c r="J142" s="13" t="str">
        <f>IF(wh_table[[#This Row],[Subject 1]]&lt;&gt;"Sitting Adjourned", "", SUMIFS(wh_table[Duration], wh_table[Day], wh_table[[#This Row],[Day]], wh_table[Tags], "&lt;&gt;[Questions]", wh_table[Tags], "&lt;&gt;[Questions][Divisions]"))</f>
        <v/>
      </c>
      <c r="K142" s="18">
        <f>IF(wh_table[[#This Row],[Tags]]="[Questions]","",IF(wh_table[[#This Row],[Tags]]="[Questions][Divisions]","",SUMIFS(INDEX(wh_table[Duration],1):wh_table[[#This Row],[Duration]], INDEX(wh_table[Tags],1):wh_table[[#This Row],[Tags]], "&lt;&gt;[Questions]",INDEX(wh_table[Tags],1):wh_table[[#This Row],[Tags]], "&lt;&gt;[Questions][Divisions]")))</f>
        <v>3.2895833333333346</v>
      </c>
    </row>
    <row r="143" spans="1:11" ht="15" customHeight="1" x14ac:dyDescent="0.25">
      <c r="A143" s="15">
        <v>20</v>
      </c>
      <c r="B143" s="43">
        <v>44382</v>
      </c>
      <c r="C143" s="13">
        <v>0.74027777777777781</v>
      </c>
      <c r="D143" s="16" t="s">
        <v>16</v>
      </c>
      <c r="G143" s="13" cm="1">
        <f t="array" ref="G1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2.0138888888888817E-2</v>
      </c>
      <c r="H143" s="13" t="str">
        <f>IF(wh_table[[#This Row],[Subject 1]]&lt;&gt;"Sitting Adjourned", "", SUMIF(wh_table[Day], wh_table[[#This Row],[Day]],wh_table[Duration]))</f>
        <v/>
      </c>
      <c r="I143" s="18">
        <f>SUM(INDEX(wh_table[Duration],1):wh_table[[#This Row],[Duration]])</f>
        <v>4.3298611111111125</v>
      </c>
      <c r="J143" s="13" t="str">
        <f>IF(wh_table[[#This Row],[Subject 1]]&lt;&gt;"Sitting Adjourned", "", SUMIFS(wh_table[Duration], wh_table[Day], wh_table[[#This Row],[Day]], wh_table[Tags], "&lt;&gt;[Questions]", wh_table[Tags], "&lt;&gt;[Questions][Divisions]"))</f>
        <v/>
      </c>
      <c r="K143" s="18">
        <f>IF(wh_table[[#This Row],[Tags]]="[Questions]","",IF(wh_table[[#This Row],[Tags]]="[Questions][Divisions]","",SUMIFS(INDEX(wh_table[Duration],1):wh_table[[#This Row],[Duration]], INDEX(wh_table[Tags],1):wh_table[[#This Row],[Tags]], "&lt;&gt;[Questions]",INDEX(wh_table[Tags],1):wh_table[[#This Row],[Tags]], "&lt;&gt;[Questions][Divisions]")))</f>
        <v>3.3097222222222236</v>
      </c>
    </row>
    <row r="144" spans="1:11" ht="15" customHeight="1" x14ac:dyDescent="0.25">
      <c r="A144" s="15">
        <v>20</v>
      </c>
      <c r="B144" s="43">
        <v>44382</v>
      </c>
      <c r="C144" s="13">
        <v>0.76041666666666663</v>
      </c>
      <c r="D144" s="16" t="s">
        <v>1107</v>
      </c>
      <c r="E144" s="17" t="s">
        <v>1179</v>
      </c>
      <c r="G144" s="13" cm="1">
        <f t="array" ref="G1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1.0416666666666741E-2</v>
      </c>
      <c r="H144" s="13" t="str">
        <f>IF(wh_table[[#This Row],[Subject 1]]&lt;&gt;"Sitting Adjourned", "", SUMIF(wh_table[Day], wh_table[[#This Row],[Day]],wh_table[Duration]))</f>
        <v/>
      </c>
      <c r="I144" s="18">
        <f>SUM(INDEX(wh_table[Duration],1):wh_table[[#This Row],[Duration]])</f>
        <v>4.3402777777777795</v>
      </c>
      <c r="J144" s="13" t="str">
        <f>IF(wh_table[[#This Row],[Subject 1]]&lt;&gt;"Sitting Adjourned", "", SUMIFS(wh_table[Duration], wh_table[Day], wh_table[[#This Row],[Day]], wh_table[Tags], "&lt;&gt;[Questions]", wh_table[Tags], "&lt;&gt;[Questions][Divisions]"))</f>
        <v/>
      </c>
      <c r="K144" s="18">
        <f>IF(wh_table[[#This Row],[Tags]]="[Questions]","",IF(wh_table[[#This Row],[Tags]]="[Questions][Divisions]","",SUMIFS(INDEX(wh_table[Duration],1):wh_table[[#This Row],[Duration]], INDEX(wh_table[Tags],1):wh_table[[#This Row],[Tags]], "&lt;&gt;[Questions]",INDEX(wh_table[Tags],1):wh_table[[#This Row],[Tags]], "&lt;&gt;[Questions][Divisions]")))</f>
        <v>3.3201388888888905</v>
      </c>
    </row>
    <row r="145" spans="1:11" ht="15" customHeight="1" x14ac:dyDescent="0.25">
      <c r="A145" s="15">
        <v>20</v>
      </c>
      <c r="B145" s="43">
        <v>44382</v>
      </c>
      <c r="C145" s="13">
        <v>0.77083333333333337</v>
      </c>
      <c r="D145" s="16" t="s">
        <v>16</v>
      </c>
      <c r="F145" s="16" t="s">
        <v>60</v>
      </c>
      <c r="G145" s="13" cm="1">
        <f t="array" ref="G1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2.0833333333333259E-2</v>
      </c>
      <c r="H145" s="13" t="str">
        <f>IF(wh_table[[#This Row],[Subject 1]]&lt;&gt;"Sitting Adjourned", "", SUMIF(wh_table[Day], wh_table[[#This Row],[Day]],wh_table[Duration]))</f>
        <v/>
      </c>
      <c r="I145" s="18">
        <f>SUM(INDEX(wh_table[Duration],1):wh_table[[#This Row],[Duration]])</f>
        <v>4.3611111111111125</v>
      </c>
      <c r="J145" s="13" t="str">
        <f>IF(wh_table[[#This Row],[Subject 1]]&lt;&gt;"Sitting Adjourned", "", SUMIFS(wh_table[Duration], wh_table[Day], wh_table[[#This Row],[Day]], wh_table[Tags], "&lt;&gt;[Questions]", wh_table[Tags], "&lt;&gt;[Questions][Divisions]"))</f>
        <v/>
      </c>
      <c r="K145" s="18">
        <f>IF(wh_table[[#This Row],[Tags]]="[Questions]","",IF(wh_table[[#This Row],[Tags]]="[Questions][Divisions]","",SUMIFS(INDEX(wh_table[Duration],1):wh_table[[#This Row],[Duration]], INDEX(wh_table[Tags],1):wh_table[[#This Row],[Tags]], "&lt;&gt;[Questions]",INDEX(wh_table[Tags],1):wh_table[[#This Row],[Tags]], "&lt;&gt;[Questions][Divisions]")))</f>
        <v>3.3409722222222236</v>
      </c>
    </row>
    <row r="146" spans="1:11" ht="15" customHeight="1" x14ac:dyDescent="0.25">
      <c r="A146" s="15">
        <v>20</v>
      </c>
      <c r="B146" s="43">
        <v>44382</v>
      </c>
      <c r="C146" s="13">
        <v>0.79166666666666663</v>
      </c>
      <c r="D146" s="16" t="s">
        <v>1107</v>
      </c>
      <c r="E146" s="17" t="s">
        <v>1179</v>
      </c>
      <c r="G146" s="13" cm="1">
        <f t="array" ref="G1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146" s="13" t="str">
        <f>IF(wh_table[[#This Row],[Subject 1]]&lt;&gt;"Sitting Adjourned", "", SUMIF(wh_table[Day], wh_table[[#This Row],[Day]],wh_table[Duration]))</f>
        <v/>
      </c>
      <c r="I146" s="18">
        <f>SUM(INDEX(wh_table[Duration],1):wh_table[[#This Row],[Duration]])</f>
        <v>4.3750000000000018</v>
      </c>
      <c r="J146" s="13" t="str">
        <f>IF(wh_table[[#This Row],[Subject 1]]&lt;&gt;"Sitting Adjourned", "", SUMIFS(wh_table[Duration], wh_table[Day], wh_table[[#This Row],[Day]], wh_table[Tags], "&lt;&gt;[Questions]", wh_table[Tags], "&lt;&gt;[Questions][Divisions]"))</f>
        <v/>
      </c>
      <c r="K146" s="18">
        <f>IF(wh_table[[#This Row],[Tags]]="[Questions]","",IF(wh_table[[#This Row],[Tags]]="[Questions][Divisions]","",SUMIFS(INDEX(wh_table[Duration],1):wh_table[[#This Row],[Duration]], INDEX(wh_table[Tags],1):wh_table[[#This Row],[Tags]], "&lt;&gt;[Questions]",INDEX(wh_table[Tags],1):wh_table[[#This Row],[Tags]], "&lt;&gt;[Questions][Divisions]")))</f>
        <v>3.3548611111111124</v>
      </c>
    </row>
    <row r="147" spans="1:11" ht="15" customHeight="1" x14ac:dyDescent="0.25">
      <c r="A147" s="15">
        <v>20</v>
      </c>
      <c r="B147" s="43">
        <v>44382</v>
      </c>
      <c r="C147" s="13">
        <v>0.80555555555555558</v>
      </c>
      <c r="D147" s="16" t="s">
        <v>1111</v>
      </c>
      <c r="G147" s="13" t="str" cm="1">
        <f t="array" ref="G1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47" s="13">
        <f>IF(wh_table[[#This Row],[Subject 1]]&lt;&gt;"Sitting Adjourned", "", SUMIF(wh_table[Day], wh_table[[#This Row],[Day]],wh_table[Duration]))</f>
        <v>0.11805555555555558</v>
      </c>
      <c r="I147" s="18">
        <f>SUM(INDEX(wh_table[Duration],1):wh_table[[#This Row],[Duration]])</f>
        <v>4.3750000000000018</v>
      </c>
      <c r="J147" s="13">
        <f>IF(wh_table[[#This Row],[Subject 1]]&lt;&gt;"Sitting Adjourned", "", SUMIFS(wh_table[Duration], wh_table[Day], wh_table[[#This Row],[Day]], wh_table[Tags], "&lt;&gt;[Questions]", wh_table[Tags], "&lt;&gt;[Questions][Divisions]"))</f>
        <v>0.11805555555555558</v>
      </c>
      <c r="K147" s="18">
        <f>IF(wh_table[[#This Row],[Tags]]="[Questions]","",IF(wh_table[[#This Row],[Tags]]="[Questions][Divisions]","",SUMIFS(INDEX(wh_table[Duration],1):wh_table[[#This Row],[Duration]], INDEX(wh_table[Tags],1):wh_table[[#This Row],[Tags]], "&lt;&gt;[Questions]",INDEX(wh_table[Tags],1):wh_table[[#This Row],[Tags]], "&lt;&gt;[Questions][Divisions]")))</f>
        <v>3.3548611111111124</v>
      </c>
    </row>
    <row r="148" spans="1:11" ht="15" customHeight="1" x14ac:dyDescent="0.25">
      <c r="A148" s="15">
        <v>21</v>
      </c>
      <c r="B148" s="43">
        <v>44384</v>
      </c>
      <c r="C148" s="13">
        <v>0.3923611111111111</v>
      </c>
      <c r="D148" s="16" t="s">
        <v>1112</v>
      </c>
      <c r="E148" s="17" t="s">
        <v>1180</v>
      </c>
      <c r="G148" s="13" cm="1">
        <f t="array" ref="G1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148" s="13" t="str">
        <f>IF(wh_table[[#This Row],[Subject 1]]&lt;&gt;"Sitting Adjourned", "", SUMIF(wh_table[Day], wh_table[[#This Row],[Day]],wh_table[Duration]))</f>
        <v/>
      </c>
      <c r="I148" s="18">
        <f>SUM(INDEX(wh_table[Duration],1):wh_table[[#This Row],[Duration]])</f>
        <v>4.4312500000000021</v>
      </c>
      <c r="J148" s="13" t="str">
        <f>IF(wh_table[[#This Row],[Subject 1]]&lt;&gt;"Sitting Adjourned", "", SUMIFS(wh_table[Duration], wh_table[Day], wh_table[[#This Row],[Day]], wh_table[Tags], "&lt;&gt;[Questions]", wh_table[Tags], "&lt;&gt;[Questions][Divisions]"))</f>
        <v/>
      </c>
      <c r="K148" s="18">
        <f>IF(wh_table[[#This Row],[Tags]]="[Questions]","",IF(wh_table[[#This Row],[Tags]]="[Questions][Divisions]","",SUMIFS(INDEX(wh_table[Duration],1):wh_table[[#This Row],[Duration]], INDEX(wh_table[Tags],1):wh_table[[#This Row],[Tags]], "&lt;&gt;[Questions]",INDEX(wh_table[Tags],1):wh_table[[#This Row],[Tags]], "&lt;&gt;[Questions][Divisions]")))</f>
        <v>3.4111111111111123</v>
      </c>
    </row>
    <row r="149" spans="1:11" ht="15" customHeight="1" x14ac:dyDescent="0.25">
      <c r="A149" s="15">
        <v>21</v>
      </c>
      <c r="B149" s="43">
        <v>44384</v>
      </c>
      <c r="C149" s="13">
        <v>0.44861111111111113</v>
      </c>
      <c r="D149" s="16" t="s">
        <v>16</v>
      </c>
      <c r="G149" s="13" cm="1">
        <f t="array" ref="G1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149" s="13" t="str">
        <f>IF(wh_table[[#This Row],[Subject 1]]&lt;&gt;"Sitting Adjourned", "", SUMIF(wh_table[Day], wh_table[[#This Row],[Day]],wh_table[Duration]))</f>
        <v/>
      </c>
      <c r="I149" s="18">
        <f>SUM(INDEX(wh_table[Duration],1):wh_table[[#This Row],[Duration]])</f>
        <v>4.4409722222222241</v>
      </c>
      <c r="J149" s="13" t="str">
        <f>IF(wh_table[[#This Row],[Subject 1]]&lt;&gt;"Sitting Adjourned", "", SUMIFS(wh_table[Duration], wh_table[Day], wh_table[[#This Row],[Day]], wh_table[Tags], "&lt;&gt;[Questions]", wh_table[Tags], "&lt;&gt;[Questions][Divisions]"))</f>
        <v/>
      </c>
      <c r="K149" s="18">
        <f>IF(wh_table[[#This Row],[Tags]]="[Questions]","",IF(wh_table[[#This Row],[Tags]]="[Questions][Divisions]","",SUMIFS(INDEX(wh_table[Duration],1):wh_table[[#This Row],[Duration]], INDEX(wh_table[Tags],1):wh_table[[#This Row],[Tags]], "&lt;&gt;[Questions]",INDEX(wh_table[Tags],1):wh_table[[#This Row],[Tags]], "&lt;&gt;[Questions][Divisions]")))</f>
        <v>3.4208333333333343</v>
      </c>
    </row>
    <row r="150" spans="1:11" ht="15" customHeight="1" x14ac:dyDescent="0.25">
      <c r="A150" s="15">
        <v>21</v>
      </c>
      <c r="B150" s="43">
        <v>44384</v>
      </c>
      <c r="C150" s="13">
        <v>0.45833333333333331</v>
      </c>
      <c r="D150" s="16" t="s">
        <v>1112</v>
      </c>
      <c r="E150" s="17" t="s">
        <v>1181</v>
      </c>
      <c r="G150" s="13" cm="1">
        <f t="array" ref="G1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150" s="13" t="str">
        <f>IF(wh_table[[#This Row],[Subject 1]]&lt;&gt;"Sitting Adjourned", "", SUMIF(wh_table[Day], wh_table[[#This Row],[Day]],wh_table[Duration]))</f>
        <v/>
      </c>
      <c r="I150" s="18">
        <f>SUM(INDEX(wh_table[Duration],1):wh_table[[#This Row],[Duration]])</f>
        <v>4.4618055555555571</v>
      </c>
      <c r="J150" s="13" t="str">
        <f>IF(wh_table[[#This Row],[Subject 1]]&lt;&gt;"Sitting Adjourned", "", SUMIFS(wh_table[Duration], wh_table[Day], wh_table[[#This Row],[Day]], wh_table[Tags], "&lt;&gt;[Questions]", wh_table[Tags], "&lt;&gt;[Questions][Divisions]"))</f>
        <v/>
      </c>
      <c r="K150" s="18">
        <f>IF(wh_table[[#This Row],[Tags]]="[Questions]","",IF(wh_table[[#This Row],[Tags]]="[Questions][Divisions]","",SUMIFS(INDEX(wh_table[Duration],1):wh_table[[#This Row],[Duration]], INDEX(wh_table[Tags],1):wh_table[[#This Row],[Tags]], "&lt;&gt;[Questions]",INDEX(wh_table[Tags],1):wh_table[[#This Row],[Tags]], "&lt;&gt;[Questions][Divisions]")))</f>
        <v>3.4416666666666678</v>
      </c>
    </row>
    <row r="151" spans="1:11" ht="15" customHeight="1" x14ac:dyDescent="0.25">
      <c r="A151" s="15">
        <v>21</v>
      </c>
      <c r="B151" s="43">
        <v>44384</v>
      </c>
      <c r="C151" s="13">
        <v>0.47916666666666669</v>
      </c>
      <c r="D151" s="16" t="s">
        <v>16</v>
      </c>
      <c r="F151" s="16" t="s">
        <v>1115</v>
      </c>
      <c r="G151" s="13" cm="1">
        <f t="array" ref="G1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0.12569444444444439</v>
      </c>
      <c r="H151" s="13" t="str">
        <f>IF(wh_table[[#This Row],[Subject 1]]&lt;&gt;"Sitting Adjourned", "", SUMIF(wh_table[Day], wh_table[[#This Row],[Day]],wh_table[Duration]))</f>
        <v/>
      </c>
      <c r="I151" s="18">
        <f>SUM(INDEX(wh_table[Duration],1):wh_table[[#This Row],[Duration]])</f>
        <v>4.5875000000000012</v>
      </c>
      <c r="J151" s="13" t="str">
        <f>IF(wh_table[[#This Row],[Subject 1]]&lt;&gt;"Sitting Adjourned", "", SUMIFS(wh_table[Duration], wh_table[Day], wh_table[[#This Row],[Day]], wh_table[Tags], "&lt;&gt;[Questions]", wh_table[Tags], "&lt;&gt;[Questions][Divisions]"))</f>
        <v/>
      </c>
      <c r="K151" s="18" t="str">
        <f>IF(wh_table[[#This Row],[Tags]]="[Questions]","",IF(wh_table[[#This Row],[Tags]]="[Questions][Divisions]","",SUMIFS(INDEX(wh_table[Duration],1):wh_table[[#This Row],[Duration]], INDEX(wh_table[Tags],1):wh_table[[#This Row],[Tags]], "&lt;&gt;[Questions]",INDEX(wh_table[Tags],1):wh_table[[#This Row],[Tags]], "&lt;&gt;[Questions][Divisions]")))</f>
        <v/>
      </c>
    </row>
    <row r="152" spans="1:11" ht="15" customHeight="1" x14ac:dyDescent="0.25">
      <c r="A152" s="15">
        <v>21</v>
      </c>
      <c r="B152" s="43">
        <v>44384</v>
      </c>
      <c r="C152" s="13">
        <v>0.60486111111111107</v>
      </c>
      <c r="D152" s="16" t="s">
        <v>1112</v>
      </c>
      <c r="E152" s="17" t="s">
        <v>1182</v>
      </c>
      <c r="G152" s="13" cm="1">
        <f t="array" ref="G1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152" s="13" t="str">
        <f>IF(wh_table[[#This Row],[Subject 1]]&lt;&gt;"Sitting Adjourned", "", SUMIF(wh_table[Day], wh_table[[#This Row],[Day]],wh_table[Duration]))</f>
        <v/>
      </c>
      <c r="I152" s="18">
        <f>SUM(INDEX(wh_table[Duration],1):wh_table[[#This Row],[Duration]])</f>
        <v>4.6493055555555571</v>
      </c>
      <c r="J152" s="13" t="str">
        <f>IF(wh_table[[#This Row],[Subject 1]]&lt;&gt;"Sitting Adjourned", "", SUMIFS(wh_table[Duration], wh_table[Day], wh_table[[#This Row],[Day]], wh_table[Tags], "&lt;&gt;[Questions]", wh_table[Tags], "&lt;&gt;[Questions][Divisions]"))</f>
        <v/>
      </c>
      <c r="K152" s="18">
        <f>IF(wh_table[[#This Row],[Tags]]="[Questions]","",IF(wh_table[[#This Row],[Tags]]="[Questions][Divisions]","",SUMIFS(INDEX(wh_table[Duration],1):wh_table[[#This Row],[Duration]], INDEX(wh_table[Tags],1):wh_table[[#This Row],[Tags]], "&lt;&gt;[Questions]",INDEX(wh_table[Tags],1):wh_table[[#This Row],[Tags]], "&lt;&gt;[Questions][Divisions]")))</f>
        <v>3.5034722222222232</v>
      </c>
    </row>
    <row r="153" spans="1:11" ht="15" customHeight="1" x14ac:dyDescent="0.25">
      <c r="A153" s="15">
        <v>21</v>
      </c>
      <c r="B153" s="43">
        <v>44384</v>
      </c>
      <c r="C153" s="13">
        <v>0.66666666666666663</v>
      </c>
      <c r="D153" s="16" t="s">
        <v>16</v>
      </c>
      <c r="G153" s="13" cm="1">
        <f t="array" ref="G1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53" s="13" t="str">
        <f>IF(wh_table[[#This Row],[Subject 1]]&lt;&gt;"Sitting Adjourned", "", SUMIF(wh_table[Day], wh_table[[#This Row],[Day]],wh_table[Duration]))</f>
        <v/>
      </c>
      <c r="I153" s="18">
        <f>SUM(INDEX(wh_table[Duration],1):wh_table[[#This Row],[Duration]])</f>
        <v>4.6527777777777795</v>
      </c>
      <c r="J153" s="13" t="str">
        <f>IF(wh_table[[#This Row],[Subject 1]]&lt;&gt;"Sitting Adjourned", "", SUMIFS(wh_table[Duration], wh_table[Day], wh_table[[#This Row],[Day]], wh_table[Tags], "&lt;&gt;[Questions]", wh_table[Tags], "&lt;&gt;[Questions][Divisions]"))</f>
        <v/>
      </c>
      <c r="K153" s="18">
        <f>IF(wh_table[[#This Row],[Tags]]="[Questions]","",IF(wh_table[[#This Row],[Tags]]="[Questions][Divisions]","",SUMIFS(INDEX(wh_table[Duration],1):wh_table[[#This Row],[Duration]], INDEX(wh_table[Tags],1):wh_table[[#This Row],[Tags]], "&lt;&gt;[Questions]",INDEX(wh_table[Tags],1):wh_table[[#This Row],[Tags]], "&lt;&gt;[Questions][Divisions]")))</f>
        <v>3.5069444444444455</v>
      </c>
    </row>
    <row r="154" spans="1:11" ht="15" customHeight="1" x14ac:dyDescent="0.25">
      <c r="A154" s="15">
        <v>21</v>
      </c>
      <c r="B154" s="43">
        <v>44384</v>
      </c>
      <c r="C154" s="13">
        <v>0.67013888888888884</v>
      </c>
      <c r="D154" s="16" t="s">
        <v>1112</v>
      </c>
      <c r="E154" s="17" t="s">
        <v>1183</v>
      </c>
      <c r="G154" s="13" cm="1">
        <f t="array" ref="G1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154" s="13" t="str">
        <f>IF(wh_table[[#This Row],[Subject 1]]&lt;&gt;"Sitting Adjourned", "", SUMIF(wh_table[Day], wh_table[[#This Row],[Day]],wh_table[Duration]))</f>
        <v/>
      </c>
      <c r="I154" s="18">
        <f>SUM(INDEX(wh_table[Duration],1):wh_table[[#This Row],[Duration]])</f>
        <v>4.6729166666666684</v>
      </c>
      <c r="J154" s="13" t="str">
        <f>IF(wh_table[[#This Row],[Subject 1]]&lt;&gt;"Sitting Adjourned", "", SUMIFS(wh_table[Duration], wh_table[Day], wh_table[[#This Row],[Day]], wh_table[Tags], "&lt;&gt;[Questions]", wh_table[Tags], "&lt;&gt;[Questions][Divisions]"))</f>
        <v/>
      </c>
      <c r="K154" s="18">
        <f>IF(wh_table[[#This Row],[Tags]]="[Questions]","",IF(wh_table[[#This Row],[Tags]]="[Questions][Divisions]","",SUMIFS(INDEX(wh_table[Duration],1):wh_table[[#This Row],[Duration]], INDEX(wh_table[Tags],1):wh_table[[#This Row],[Tags]], "&lt;&gt;[Questions]",INDEX(wh_table[Tags],1):wh_table[[#This Row],[Tags]], "&lt;&gt;[Questions][Divisions]")))</f>
        <v>3.5270833333333345</v>
      </c>
    </row>
    <row r="155" spans="1:11" ht="15" customHeight="1" x14ac:dyDescent="0.25">
      <c r="A155" s="15">
        <v>21</v>
      </c>
      <c r="B155" s="43">
        <v>44384</v>
      </c>
      <c r="C155" s="13">
        <v>0.69027777777777777</v>
      </c>
      <c r="D155" s="16" t="s">
        <v>16</v>
      </c>
      <c r="G155" s="13" cm="1">
        <f t="array" ref="G1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155" s="13" t="str">
        <f>IF(wh_table[[#This Row],[Subject 1]]&lt;&gt;"Sitting Adjourned", "", SUMIF(wh_table[Day], wh_table[[#This Row],[Day]],wh_table[Duration]))</f>
        <v/>
      </c>
      <c r="I155" s="18">
        <f>SUM(INDEX(wh_table[Duration],1):wh_table[[#This Row],[Duration]])</f>
        <v>4.6847222222222236</v>
      </c>
      <c r="J155" s="13" t="str">
        <f>IF(wh_table[[#This Row],[Subject 1]]&lt;&gt;"Sitting Adjourned", "", SUMIFS(wh_table[Duration], wh_table[Day], wh_table[[#This Row],[Day]], wh_table[Tags], "&lt;&gt;[Questions]", wh_table[Tags], "&lt;&gt;[Questions][Divisions]"))</f>
        <v/>
      </c>
      <c r="K155" s="18">
        <f>IF(wh_table[[#This Row],[Tags]]="[Questions]","",IF(wh_table[[#This Row],[Tags]]="[Questions][Divisions]","",SUMIFS(INDEX(wh_table[Duration],1):wh_table[[#This Row],[Duration]], INDEX(wh_table[Tags],1):wh_table[[#This Row],[Tags]], "&lt;&gt;[Questions]",INDEX(wh_table[Tags],1):wh_table[[#This Row],[Tags]], "&lt;&gt;[Questions][Divisions]")))</f>
        <v>3.5388888888888901</v>
      </c>
    </row>
    <row r="156" spans="1:11" ht="15" customHeight="1" x14ac:dyDescent="0.25">
      <c r="A156" s="15">
        <v>21</v>
      </c>
      <c r="B156" s="43">
        <v>44384</v>
      </c>
      <c r="C156" s="13">
        <v>0.70208333333333328</v>
      </c>
      <c r="D156" s="16" t="s">
        <v>1112</v>
      </c>
      <c r="E156" s="17" t="s">
        <v>1184</v>
      </c>
      <c r="G156" s="13" cm="1">
        <f t="array" ref="G1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156" s="13" t="str">
        <f>IF(wh_table[[#This Row],[Subject 1]]&lt;&gt;"Sitting Adjourned", "", SUMIF(wh_table[Day], wh_table[[#This Row],[Day]],wh_table[Duration]))</f>
        <v/>
      </c>
      <c r="I156" s="18">
        <f>SUM(INDEX(wh_table[Duration],1):wh_table[[#This Row],[Duration]])</f>
        <v>4.7256944444444455</v>
      </c>
      <c r="J156" s="13" t="str">
        <f>IF(wh_table[[#This Row],[Subject 1]]&lt;&gt;"Sitting Adjourned", "", SUMIFS(wh_table[Duration], wh_table[Day], wh_table[[#This Row],[Day]], wh_table[Tags], "&lt;&gt;[Questions]", wh_table[Tags], "&lt;&gt;[Questions][Divisions]"))</f>
        <v/>
      </c>
      <c r="K156" s="18">
        <f>IF(wh_table[[#This Row],[Tags]]="[Questions]","",IF(wh_table[[#This Row],[Tags]]="[Questions][Divisions]","",SUMIFS(INDEX(wh_table[Duration],1):wh_table[[#This Row],[Duration]], INDEX(wh_table[Tags],1):wh_table[[#This Row],[Tags]], "&lt;&gt;[Questions]",INDEX(wh_table[Tags],1):wh_table[[#This Row],[Tags]], "&lt;&gt;[Questions][Divisions]")))</f>
        <v>3.5798611111111125</v>
      </c>
    </row>
    <row r="157" spans="1:11" ht="15" customHeight="1" x14ac:dyDescent="0.25">
      <c r="A157" s="15">
        <v>21</v>
      </c>
      <c r="B157" s="43">
        <v>44384</v>
      </c>
      <c r="C157" s="13">
        <v>0.74305555555555558</v>
      </c>
      <c r="D157" s="16" t="s">
        <v>1111</v>
      </c>
      <c r="G157" s="13" t="str" cm="1">
        <f t="array" ref="G1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57" s="13">
        <f>IF(wh_table[[#This Row],[Subject 1]]&lt;&gt;"Sitting Adjourned", "", SUMIF(wh_table[Day], wh_table[[#This Row],[Day]],wh_table[Duration]))</f>
        <v>0.35069444444444448</v>
      </c>
      <c r="I157" s="18">
        <f>SUM(INDEX(wh_table[Duration],1):wh_table[[#This Row],[Duration]])</f>
        <v>4.7256944444444455</v>
      </c>
      <c r="J157" s="13">
        <f>IF(wh_table[[#This Row],[Subject 1]]&lt;&gt;"Sitting Adjourned", "", SUMIFS(wh_table[Duration], wh_table[Day], wh_table[[#This Row],[Day]], wh_table[Tags], "&lt;&gt;[Questions]", wh_table[Tags], "&lt;&gt;[Questions][Divisions]"))</f>
        <v>0.22500000000000009</v>
      </c>
      <c r="K157" s="18">
        <f>IF(wh_table[[#This Row],[Tags]]="[Questions]","",IF(wh_table[[#This Row],[Tags]]="[Questions][Divisions]","",SUMIFS(INDEX(wh_table[Duration],1):wh_table[[#This Row],[Duration]], INDEX(wh_table[Tags],1):wh_table[[#This Row],[Tags]], "&lt;&gt;[Questions]",INDEX(wh_table[Tags],1):wh_table[[#This Row],[Tags]], "&lt;&gt;[Questions][Divisions]")))</f>
        <v>3.5798611111111125</v>
      </c>
    </row>
    <row r="158" spans="1:11" ht="15" customHeight="1" x14ac:dyDescent="0.25">
      <c r="A158" s="15">
        <v>22</v>
      </c>
      <c r="B158" s="43">
        <v>44385</v>
      </c>
      <c r="C158" s="13">
        <v>0.56319444444444444</v>
      </c>
      <c r="D158" s="16" t="s">
        <v>1112</v>
      </c>
      <c r="E158" s="17" t="s">
        <v>1185</v>
      </c>
      <c r="G158" s="13" cm="1">
        <f t="array" ref="G1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158" s="13" t="str">
        <f>IF(wh_table[[#This Row],[Subject 1]]&lt;&gt;"Sitting Adjourned", "", SUMIF(wh_table[Day], wh_table[[#This Row],[Day]],wh_table[Duration]))</f>
        <v/>
      </c>
      <c r="I158" s="18">
        <f>SUM(INDEX(wh_table[Duration],1):wh_table[[#This Row],[Duration]])</f>
        <v>4.7854166666666682</v>
      </c>
      <c r="J158" s="13" t="str">
        <f>IF(wh_table[[#This Row],[Subject 1]]&lt;&gt;"Sitting Adjourned", "", SUMIFS(wh_table[Duration], wh_table[Day], wh_table[[#This Row],[Day]], wh_table[Tags], "&lt;&gt;[Questions]", wh_table[Tags], "&lt;&gt;[Questions][Divisions]"))</f>
        <v/>
      </c>
      <c r="K158" s="18">
        <f>IF(wh_table[[#This Row],[Tags]]="[Questions]","",IF(wh_table[[#This Row],[Tags]]="[Questions][Divisions]","",SUMIFS(INDEX(wh_table[Duration],1):wh_table[[#This Row],[Duration]], INDEX(wh_table[Tags],1):wh_table[[#This Row],[Tags]], "&lt;&gt;[Questions]",INDEX(wh_table[Tags],1):wh_table[[#This Row],[Tags]], "&lt;&gt;[Questions][Divisions]")))</f>
        <v>3.6395833333333347</v>
      </c>
    </row>
    <row r="159" spans="1:11" ht="15" customHeight="1" x14ac:dyDescent="0.25">
      <c r="A159" s="15">
        <v>22</v>
      </c>
      <c r="B159" s="43">
        <v>44385</v>
      </c>
      <c r="C159" s="13">
        <v>0.62291666666666667</v>
      </c>
      <c r="D159" s="16" t="s">
        <v>16</v>
      </c>
      <c r="G159" s="13" cm="1">
        <f t="array" ref="G1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1.2499999999999956E-2</v>
      </c>
      <c r="H159" s="13" t="str">
        <f>IF(wh_table[[#This Row],[Subject 1]]&lt;&gt;"Sitting Adjourned", "", SUMIF(wh_table[Day], wh_table[[#This Row],[Day]],wh_table[Duration]))</f>
        <v/>
      </c>
      <c r="I159" s="18">
        <f>SUM(INDEX(wh_table[Duration],1):wh_table[[#This Row],[Duration]])</f>
        <v>4.7979166666666684</v>
      </c>
      <c r="J159" s="13" t="str">
        <f>IF(wh_table[[#This Row],[Subject 1]]&lt;&gt;"Sitting Adjourned", "", SUMIFS(wh_table[Duration], wh_table[Day], wh_table[[#This Row],[Day]], wh_table[Tags], "&lt;&gt;[Questions]", wh_table[Tags], "&lt;&gt;[Questions][Divisions]"))</f>
        <v/>
      </c>
      <c r="K159" s="18">
        <f>IF(wh_table[[#This Row],[Tags]]="[Questions]","",IF(wh_table[[#This Row],[Tags]]="[Questions][Divisions]","",SUMIFS(INDEX(wh_table[Duration],1):wh_table[[#This Row],[Duration]], INDEX(wh_table[Tags],1):wh_table[[#This Row],[Tags]], "&lt;&gt;[Questions]",INDEX(wh_table[Tags],1):wh_table[[#This Row],[Tags]], "&lt;&gt;[Questions][Divisions]")))</f>
        <v>3.6520833333333345</v>
      </c>
    </row>
    <row r="160" spans="1:11" ht="15" customHeight="1" x14ac:dyDescent="0.25">
      <c r="A160" s="15">
        <v>22</v>
      </c>
      <c r="B160" s="43">
        <v>44385</v>
      </c>
      <c r="C160" s="13">
        <v>0.63541666666666663</v>
      </c>
      <c r="D160" s="16" t="s">
        <v>1112</v>
      </c>
      <c r="E160" s="17" t="s">
        <v>1186</v>
      </c>
      <c r="G160" s="13" cm="1">
        <f t="array" ref="G1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160" s="13" t="str">
        <f>IF(wh_table[[#This Row],[Subject 1]]&lt;&gt;"Sitting Adjourned", "", SUMIF(wh_table[Day], wh_table[[#This Row],[Day]],wh_table[Duration]))</f>
        <v/>
      </c>
      <c r="I160" s="18">
        <f>SUM(INDEX(wh_table[Duration],1):wh_table[[#This Row],[Duration]])</f>
        <v>4.8486111111111132</v>
      </c>
      <c r="J160" s="13" t="str">
        <f>IF(wh_table[[#This Row],[Subject 1]]&lt;&gt;"Sitting Adjourned", "", SUMIFS(wh_table[Duration], wh_table[Day], wh_table[[#This Row],[Day]], wh_table[Tags], "&lt;&gt;[Questions]", wh_table[Tags], "&lt;&gt;[Questions][Divisions]"))</f>
        <v/>
      </c>
      <c r="K160" s="18">
        <f>IF(wh_table[[#This Row],[Tags]]="[Questions]","",IF(wh_table[[#This Row],[Tags]]="[Questions][Divisions]","",SUMIFS(INDEX(wh_table[Duration],1):wh_table[[#This Row],[Duration]], INDEX(wh_table[Tags],1):wh_table[[#This Row],[Tags]], "&lt;&gt;[Questions]",INDEX(wh_table[Tags],1):wh_table[[#This Row],[Tags]], "&lt;&gt;[Questions][Divisions]")))</f>
        <v>3.7027777777777788</v>
      </c>
    </row>
    <row r="161" spans="1:11" ht="15" customHeight="1" x14ac:dyDescent="0.25">
      <c r="A161" s="15">
        <v>22</v>
      </c>
      <c r="B161" s="43">
        <v>44385</v>
      </c>
      <c r="C161" s="13">
        <v>0.68611111111111112</v>
      </c>
      <c r="D161" s="16" t="s">
        <v>1111</v>
      </c>
      <c r="G161" s="13" t="str" cm="1">
        <f t="array" ref="G1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1" s="13">
        <f>IF(wh_table[[#This Row],[Subject 1]]&lt;&gt;"Sitting Adjourned", "", SUMIF(wh_table[Day], wh_table[[#This Row],[Day]],wh_table[Duration]))</f>
        <v>0.12291666666666667</v>
      </c>
      <c r="I161" s="18">
        <f>SUM(INDEX(wh_table[Duration],1):wh_table[[#This Row],[Duration]])</f>
        <v>4.8486111111111132</v>
      </c>
      <c r="J161" s="13">
        <f>IF(wh_table[[#This Row],[Subject 1]]&lt;&gt;"Sitting Adjourned", "", SUMIFS(wh_table[Duration], wh_table[Day], wh_table[[#This Row],[Day]], wh_table[Tags], "&lt;&gt;[Questions]", wh_table[Tags], "&lt;&gt;[Questions][Divisions]"))</f>
        <v>0.12291666666666667</v>
      </c>
      <c r="K161" s="18">
        <f>IF(wh_table[[#This Row],[Tags]]="[Questions]","",IF(wh_table[[#This Row],[Tags]]="[Questions][Divisions]","",SUMIFS(INDEX(wh_table[Duration],1):wh_table[[#This Row],[Duration]], INDEX(wh_table[Tags],1):wh_table[[#This Row],[Tags]], "&lt;&gt;[Questions]",INDEX(wh_table[Tags],1):wh_table[[#This Row],[Tags]], "&lt;&gt;[Questions][Divisions]")))</f>
        <v>3.7027777777777788</v>
      </c>
    </row>
    <row r="162" spans="1:11" ht="15" customHeight="1" x14ac:dyDescent="0.25">
      <c r="A162" s="15">
        <v>23</v>
      </c>
      <c r="B162" s="43">
        <v>44389</v>
      </c>
      <c r="C162" s="13">
        <v>0.6875</v>
      </c>
      <c r="D162" s="16" t="s">
        <v>1107</v>
      </c>
      <c r="E162" s="17" t="s">
        <v>1187</v>
      </c>
      <c r="G162" s="13" cm="1">
        <f t="array" ref="G1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162" s="13" t="str">
        <f>IF(wh_table[[#This Row],[Subject 1]]&lt;&gt;"Sitting Adjourned", "", SUMIF(wh_table[Day], wh_table[[#This Row],[Day]],wh_table[Duration]))</f>
        <v/>
      </c>
      <c r="I162" s="18">
        <f>SUM(INDEX(wh_table[Duration],1):wh_table[[#This Row],[Duration]])</f>
        <v>4.9055555555555577</v>
      </c>
      <c r="J162" s="13" t="str">
        <f>IF(wh_table[[#This Row],[Subject 1]]&lt;&gt;"Sitting Adjourned", "", SUMIFS(wh_table[Duration], wh_table[Day], wh_table[[#This Row],[Day]], wh_table[Tags], "&lt;&gt;[Questions]", wh_table[Tags], "&lt;&gt;[Questions][Divisions]"))</f>
        <v/>
      </c>
      <c r="K162" s="18">
        <f>IF(wh_table[[#This Row],[Tags]]="[Questions]","",IF(wh_table[[#This Row],[Tags]]="[Questions][Divisions]","",SUMIFS(INDEX(wh_table[Duration],1):wh_table[[#This Row],[Duration]], INDEX(wh_table[Tags],1):wh_table[[#This Row],[Tags]], "&lt;&gt;[Questions]",INDEX(wh_table[Tags],1):wh_table[[#This Row],[Tags]], "&lt;&gt;[Questions][Divisions]")))</f>
        <v>3.7597222222222233</v>
      </c>
    </row>
    <row r="163" spans="1:11" ht="15" customHeight="1" x14ac:dyDescent="0.25">
      <c r="A163" s="15">
        <v>23</v>
      </c>
      <c r="B163" s="43">
        <v>44389</v>
      </c>
      <c r="C163" s="13">
        <v>0.74444444444444446</v>
      </c>
      <c r="D163" s="16" t="s">
        <v>16</v>
      </c>
      <c r="G163" s="13" cm="1">
        <f t="array" ref="G1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163" s="13" t="str">
        <f>IF(wh_table[[#This Row],[Subject 1]]&lt;&gt;"Sitting Adjourned", "", SUMIF(wh_table[Day], wh_table[[#This Row],[Day]],wh_table[Duration]))</f>
        <v/>
      </c>
      <c r="I163" s="18">
        <f>SUM(INDEX(wh_table[Duration],1):wh_table[[#This Row],[Duration]])</f>
        <v>4.9215277777777802</v>
      </c>
      <c r="J163" s="13" t="str">
        <f>IF(wh_table[[#This Row],[Subject 1]]&lt;&gt;"Sitting Adjourned", "", SUMIFS(wh_table[Duration], wh_table[Day], wh_table[[#This Row],[Day]], wh_table[Tags], "&lt;&gt;[Questions]", wh_table[Tags], "&lt;&gt;[Questions][Divisions]"))</f>
        <v/>
      </c>
      <c r="K163" s="18">
        <f>IF(wh_table[[#This Row],[Tags]]="[Questions]","",IF(wh_table[[#This Row],[Tags]]="[Questions][Divisions]","",SUMIFS(INDEX(wh_table[Duration],1):wh_table[[#This Row],[Duration]], INDEX(wh_table[Tags],1):wh_table[[#This Row],[Tags]], "&lt;&gt;[Questions]",INDEX(wh_table[Tags],1):wh_table[[#This Row],[Tags]], "&lt;&gt;[Questions][Divisions]")))</f>
        <v>3.7756944444444454</v>
      </c>
    </row>
    <row r="164" spans="1:11" ht="15" customHeight="1" x14ac:dyDescent="0.25">
      <c r="A164" s="15">
        <v>23</v>
      </c>
      <c r="B164" s="43">
        <v>44389</v>
      </c>
      <c r="C164" s="13">
        <v>0.76041666666666663</v>
      </c>
      <c r="D164" s="16" t="s">
        <v>1107</v>
      </c>
      <c r="E164" s="17" t="s">
        <v>1188</v>
      </c>
      <c r="G164" s="13" cm="1">
        <f t="array" ref="G1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3.9583333333333415E-2</v>
      </c>
      <c r="H164" s="13" t="str">
        <f>IF(wh_table[[#This Row],[Subject 1]]&lt;&gt;"Sitting Adjourned", "", SUMIF(wh_table[Day], wh_table[[#This Row],[Day]],wh_table[Duration]))</f>
        <v/>
      </c>
      <c r="I164" s="18">
        <f>SUM(INDEX(wh_table[Duration],1):wh_table[[#This Row],[Duration]])</f>
        <v>4.9611111111111139</v>
      </c>
      <c r="J164" s="13" t="str">
        <f>IF(wh_table[[#This Row],[Subject 1]]&lt;&gt;"Sitting Adjourned", "", SUMIFS(wh_table[Duration], wh_table[Day], wh_table[[#This Row],[Day]], wh_table[Tags], "&lt;&gt;[Questions]", wh_table[Tags], "&lt;&gt;[Questions][Divisions]"))</f>
        <v/>
      </c>
      <c r="K164" s="18">
        <f>IF(wh_table[[#This Row],[Tags]]="[Questions]","",IF(wh_table[[#This Row],[Tags]]="[Questions][Divisions]","",SUMIFS(INDEX(wh_table[Duration],1):wh_table[[#This Row],[Duration]], INDEX(wh_table[Tags],1):wh_table[[#This Row],[Tags]], "&lt;&gt;[Questions]",INDEX(wh_table[Tags],1):wh_table[[#This Row],[Tags]], "&lt;&gt;[Questions][Divisions]")))</f>
        <v>3.8152777777777787</v>
      </c>
    </row>
    <row r="165" spans="1:11" ht="15" customHeight="1" x14ac:dyDescent="0.25">
      <c r="A165" s="15">
        <v>23</v>
      </c>
      <c r="B165" s="43">
        <v>44389</v>
      </c>
      <c r="C165" s="13">
        <v>0.8</v>
      </c>
      <c r="D165" s="16" t="s">
        <v>1111</v>
      </c>
      <c r="G165" s="13" t="str" cm="1">
        <f t="array" ref="G1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65" s="13">
        <f>IF(wh_table[[#This Row],[Subject 1]]&lt;&gt;"Sitting Adjourned", "", SUMIF(wh_table[Day], wh_table[[#This Row],[Day]],wh_table[Duration]))</f>
        <v>0.11250000000000004</v>
      </c>
      <c r="I165" s="18">
        <f>SUM(INDEX(wh_table[Duration],1):wh_table[[#This Row],[Duration]])</f>
        <v>4.9611111111111139</v>
      </c>
      <c r="J165" s="13">
        <f>IF(wh_table[[#This Row],[Subject 1]]&lt;&gt;"Sitting Adjourned", "", SUMIFS(wh_table[Duration], wh_table[Day], wh_table[[#This Row],[Day]], wh_table[Tags], "&lt;&gt;[Questions]", wh_table[Tags], "&lt;&gt;[Questions][Divisions]"))</f>
        <v>0.11250000000000004</v>
      </c>
      <c r="K165" s="18">
        <f>IF(wh_table[[#This Row],[Tags]]="[Questions]","",IF(wh_table[[#This Row],[Tags]]="[Questions][Divisions]","",SUMIFS(INDEX(wh_table[Duration],1):wh_table[[#This Row],[Duration]], INDEX(wh_table[Tags],1):wh_table[[#This Row],[Tags]], "&lt;&gt;[Questions]",INDEX(wh_table[Tags],1):wh_table[[#This Row],[Tags]], "&lt;&gt;[Questions][Divisions]")))</f>
        <v>3.8152777777777787</v>
      </c>
    </row>
    <row r="166" spans="1:11" ht="15" customHeight="1" x14ac:dyDescent="0.25">
      <c r="A166" s="15">
        <v>24</v>
      </c>
      <c r="B166" s="43">
        <v>44390</v>
      </c>
      <c r="C166" s="13">
        <v>0.3923611111111111</v>
      </c>
      <c r="D166" s="16" t="s">
        <v>1112</v>
      </c>
      <c r="E166" s="17" t="s">
        <v>1189</v>
      </c>
      <c r="G166" s="13" cm="1">
        <f t="array" ref="G1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66" s="13" t="str">
        <f>IF(wh_table[[#This Row],[Subject 1]]&lt;&gt;"Sitting Adjourned", "", SUMIF(wh_table[Day], wh_table[[#This Row],[Day]],wh_table[Duration]))</f>
        <v/>
      </c>
      <c r="I166" s="18">
        <f>SUM(INDEX(wh_table[Duration],1):wh_table[[#This Row],[Duration]])</f>
        <v>5.0236111111111139</v>
      </c>
      <c r="J166" s="13" t="str">
        <f>IF(wh_table[[#This Row],[Subject 1]]&lt;&gt;"Sitting Adjourned", "", SUMIFS(wh_table[Duration], wh_table[Day], wh_table[[#This Row],[Day]], wh_table[Tags], "&lt;&gt;[Questions]", wh_table[Tags], "&lt;&gt;[Questions][Divisions]"))</f>
        <v/>
      </c>
      <c r="K166" s="18">
        <f>IF(wh_table[[#This Row],[Tags]]="[Questions]","",IF(wh_table[[#This Row],[Tags]]="[Questions][Divisions]","",SUMIFS(INDEX(wh_table[Duration],1):wh_table[[#This Row],[Duration]], INDEX(wh_table[Tags],1):wh_table[[#This Row],[Tags]], "&lt;&gt;[Questions]",INDEX(wh_table[Tags],1):wh_table[[#This Row],[Tags]], "&lt;&gt;[Questions][Divisions]")))</f>
        <v>3.8777777777777787</v>
      </c>
    </row>
    <row r="167" spans="1:11" ht="15" customHeight="1" x14ac:dyDescent="0.25">
      <c r="A167" s="15">
        <v>24</v>
      </c>
      <c r="B167" s="43">
        <v>44390</v>
      </c>
      <c r="C167" s="13">
        <v>0.4548611111111111</v>
      </c>
      <c r="D167" s="16" t="s">
        <v>16</v>
      </c>
      <c r="G167" s="13" cm="1">
        <f t="array" ref="G1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67" s="13" t="str">
        <f>IF(wh_table[[#This Row],[Subject 1]]&lt;&gt;"Sitting Adjourned", "", SUMIF(wh_table[Day], wh_table[[#This Row],[Day]],wh_table[Duration]))</f>
        <v/>
      </c>
      <c r="I167" s="18">
        <f>SUM(INDEX(wh_table[Duration],1):wh_table[[#This Row],[Duration]])</f>
        <v>5.0270833333333362</v>
      </c>
      <c r="J167" s="13" t="str">
        <f>IF(wh_table[[#This Row],[Subject 1]]&lt;&gt;"Sitting Adjourned", "", SUMIFS(wh_table[Duration], wh_table[Day], wh_table[[#This Row],[Day]], wh_table[Tags], "&lt;&gt;[Questions]", wh_table[Tags], "&lt;&gt;[Questions][Divisions]"))</f>
        <v/>
      </c>
      <c r="K167" s="18">
        <f>IF(wh_table[[#This Row],[Tags]]="[Questions]","",IF(wh_table[[#This Row],[Tags]]="[Questions][Divisions]","",SUMIFS(INDEX(wh_table[Duration],1):wh_table[[#This Row],[Duration]], INDEX(wh_table[Tags],1):wh_table[[#This Row],[Tags]], "&lt;&gt;[Questions]",INDEX(wh_table[Tags],1):wh_table[[#This Row],[Tags]], "&lt;&gt;[Questions][Divisions]")))</f>
        <v>3.881250000000001</v>
      </c>
    </row>
    <row r="168" spans="1:11" ht="15" customHeight="1" x14ac:dyDescent="0.25">
      <c r="A168" s="15">
        <v>24</v>
      </c>
      <c r="B168" s="43">
        <v>44390</v>
      </c>
      <c r="C168" s="13">
        <v>0.45833333333333331</v>
      </c>
      <c r="D168" s="16" t="s">
        <v>1112</v>
      </c>
      <c r="E168" s="17" t="s">
        <v>1190</v>
      </c>
      <c r="G168" s="13" cm="1">
        <f t="array" ref="G1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1.1805555555555569E-2</v>
      </c>
      <c r="H168" s="13" t="str">
        <f>IF(wh_table[[#This Row],[Subject 1]]&lt;&gt;"Sitting Adjourned", "", SUMIF(wh_table[Day], wh_table[[#This Row],[Day]],wh_table[Duration]))</f>
        <v/>
      </c>
      <c r="I168" s="18">
        <f>SUM(INDEX(wh_table[Duration],1):wh_table[[#This Row],[Duration]])</f>
        <v>5.0388888888888914</v>
      </c>
      <c r="J168" s="13" t="str">
        <f>IF(wh_table[[#This Row],[Subject 1]]&lt;&gt;"Sitting Adjourned", "", SUMIFS(wh_table[Duration], wh_table[Day], wh_table[[#This Row],[Day]], wh_table[Tags], "&lt;&gt;[Questions]", wh_table[Tags], "&lt;&gt;[Questions][Divisions]"))</f>
        <v/>
      </c>
      <c r="K168" s="18">
        <f>IF(wh_table[[#This Row],[Tags]]="[Questions]","",IF(wh_table[[#This Row],[Tags]]="[Questions][Divisions]","",SUMIFS(INDEX(wh_table[Duration],1):wh_table[[#This Row],[Duration]], INDEX(wh_table[Tags],1):wh_table[[#This Row],[Tags]], "&lt;&gt;[Questions]",INDEX(wh_table[Tags],1):wh_table[[#This Row],[Tags]], "&lt;&gt;[Questions][Divisions]")))</f>
        <v>3.8930555555555566</v>
      </c>
    </row>
    <row r="169" spans="1:11" ht="15" customHeight="1" x14ac:dyDescent="0.25">
      <c r="A169" s="15">
        <v>24</v>
      </c>
      <c r="B169" s="43">
        <v>44390</v>
      </c>
      <c r="C169" s="13">
        <v>0.47013888888888888</v>
      </c>
      <c r="D169" s="16" t="s">
        <v>16</v>
      </c>
      <c r="F169" s="16" t="s">
        <v>1115</v>
      </c>
      <c r="G169" s="13" cm="1">
        <f t="array" ref="G1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0.13402777777777775</v>
      </c>
      <c r="H169" s="13" t="str">
        <f>IF(wh_table[[#This Row],[Subject 1]]&lt;&gt;"Sitting Adjourned", "", SUMIF(wh_table[Day], wh_table[[#This Row],[Day]],wh_table[Duration]))</f>
        <v/>
      </c>
      <c r="I169" s="18">
        <f>SUM(INDEX(wh_table[Duration],1):wh_table[[#This Row],[Duration]])</f>
        <v>5.1729166666666693</v>
      </c>
      <c r="J169" s="13" t="str">
        <f>IF(wh_table[[#This Row],[Subject 1]]&lt;&gt;"Sitting Adjourned", "", SUMIFS(wh_table[Duration], wh_table[Day], wh_table[[#This Row],[Day]], wh_table[Tags], "&lt;&gt;[Questions]", wh_table[Tags], "&lt;&gt;[Questions][Divisions]"))</f>
        <v/>
      </c>
      <c r="K169" s="18" t="str">
        <f>IF(wh_table[[#This Row],[Tags]]="[Questions]","",IF(wh_table[[#This Row],[Tags]]="[Questions][Divisions]","",SUMIFS(INDEX(wh_table[Duration],1):wh_table[[#This Row],[Duration]], INDEX(wh_table[Tags],1):wh_table[[#This Row],[Tags]], "&lt;&gt;[Questions]",INDEX(wh_table[Tags],1):wh_table[[#This Row],[Tags]], "&lt;&gt;[Questions][Divisions]")))</f>
        <v/>
      </c>
    </row>
    <row r="170" spans="1:11" ht="15" customHeight="1" x14ac:dyDescent="0.25">
      <c r="A170" s="15">
        <v>24</v>
      </c>
      <c r="B170" s="43">
        <v>44390</v>
      </c>
      <c r="C170" s="13">
        <v>0.60416666666666663</v>
      </c>
      <c r="D170" s="16" t="s">
        <v>1112</v>
      </c>
      <c r="E170" s="17" t="s">
        <v>1191</v>
      </c>
      <c r="G170" s="13" cm="1">
        <f t="array" ref="G1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170" s="13" t="str">
        <f>IF(wh_table[[#This Row],[Subject 1]]&lt;&gt;"Sitting Adjourned", "", SUMIF(wh_table[Day], wh_table[[#This Row],[Day]],wh_table[Duration]))</f>
        <v/>
      </c>
      <c r="I170" s="18">
        <f>SUM(INDEX(wh_table[Duration],1):wh_table[[#This Row],[Duration]])</f>
        <v>5.2277777777777805</v>
      </c>
      <c r="J170" s="13" t="str">
        <f>IF(wh_table[[#This Row],[Subject 1]]&lt;&gt;"Sitting Adjourned", "", SUMIFS(wh_table[Duration], wh_table[Day], wh_table[[#This Row],[Day]], wh_table[Tags], "&lt;&gt;[Questions]", wh_table[Tags], "&lt;&gt;[Questions][Divisions]"))</f>
        <v/>
      </c>
      <c r="K170" s="18">
        <f>IF(wh_table[[#This Row],[Tags]]="[Questions]","",IF(wh_table[[#This Row],[Tags]]="[Questions][Divisions]","",SUMIFS(INDEX(wh_table[Duration],1):wh_table[[#This Row],[Duration]], INDEX(wh_table[Tags],1):wh_table[[#This Row],[Tags]], "&lt;&gt;[Questions]",INDEX(wh_table[Tags],1):wh_table[[#This Row],[Tags]], "&lt;&gt;[Questions][Divisions]")))</f>
        <v>3.9479166666666679</v>
      </c>
    </row>
    <row r="171" spans="1:11" ht="15" customHeight="1" x14ac:dyDescent="0.25">
      <c r="A171" s="15">
        <v>24</v>
      </c>
      <c r="B171" s="43">
        <v>44390</v>
      </c>
      <c r="C171" s="13">
        <v>0.65902777777777777</v>
      </c>
      <c r="D171" s="16" t="s">
        <v>16</v>
      </c>
      <c r="G171" s="13" cm="1">
        <f t="array" ref="G1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171" s="13" t="str">
        <f>IF(wh_table[[#This Row],[Subject 1]]&lt;&gt;"Sitting Adjourned", "", SUMIF(wh_table[Day], wh_table[[#This Row],[Day]],wh_table[Duration]))</f>
        <v/>
      </c>
      <c r="I171" s="18">
        <f>SUM(INDEX(wh_table[Duration],1):wh_table[[#This Row],[Duration]])</f>
        <v>5.2388888888888916</v>
      </c>
      <c r="J171" s="13" t="str">
        <f>IF(wh_table[[#This Row],[Subject 1]]&lt;&gt;"Sitting Adjourned", "", SUMIFS(wh_table[Duration], wh_table[Day], wh_table[[#This Row],[Day]], wh_table[Tags], "&lt;&gt;[Questions]", wh_table[Tags], "&lt;&gt;[Questions][Divisions]"))</f>
        <v/>
      </c>
      <c r="K171" s="18">
        <f>IF(wh_table[[#This Row],[Tags]]="[Questions]","",IF(wh_table[[#This Row],[Tags]]="[Questions][Divisions]","",SUMIFS(INDEX(wh_table[Duration],1):wh_table[[#This Row],[Duration]], INDEX(wh_table[Tags],1):wh_table[[#This Row],[Tags]], "&lt;&gt;[Questions]",INDEX(wh_table[Tags],1):wh_table[[#This Row],[Tags]], "&lt;&gt;[Questions][Divisions]")))</f>
        <v>3.9590277777777789</v>
      </c>
    </row>
    <row r="172" spans="1:11" ht="15" customHeight="1" x14ac:dyDescent="0.25">
      <c r="A172" s="15">
        <v>24</v>
      </c>
      <c r="B172" s="43">
        <v>44390</v>
      </c>
      <c r="C172" s="13">
        <v>0.67013888888888884</v>
      </c>
      <c r="D172" s="16" t="s">
        <v>1112</v>
      </c>
      <c r="E172" s="17" t="s">
        <v>1192</v>
      </c>
      <c r="G172" s="13" cm="1">
        <f t="array" ref="G1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172" s="13" t="str">
        <f>IF(wh_table[[#This Row],[Subject 1]]&lt;&gt;"Sitting Adjourned", "", SUMIF(wh_table[Day], wh_table[[#This Row],[Day]],wh_table[Duration]))</f>
        <v/>
      </c>
      <c r="I172" s="18">
        <f>SUM(INDEX(wh_table[Duration],1):wh_table[[#This Row],[Duration]])</f>
        <v>5.2506944444444468</v>
      </c>
      <c r="J172" s="13" t="str">
        <f>IF(wh_table[[#This Row],[Subject 1]]&lt;&gt;"Sitting Adjourned", "", SUMIFS(wh_table[Duration], wh_table[Day], wh_table[[#This Row],[Day]], wh_table[Tags], "&lt;&gt;[Questions]", wh_table[Tags], "&lt;&gt;[Questions][Divisions]"))</f>
        <v/>
      </c>
      <c r="K172" s="18">
        <f>IF(wh_table[[#This Row],[Tags]]="[Questions]","",IF(wh_table[[#This Row],[Tags]]="[Questions][Divisions]","",SUMIFS(INDEX(wh_table[Duration],1):wh_table[[#This Row],[Duration]], INDEX(wh_table[Tags],1):wh_table[[#This Row],[Tags]], "&lt;&gt;[Questions]",INDEX(wh_table[Tags],1):wh_table[[#This Row],[Tags]], "&lt;&gt;[Questions][Divisions]")))</f>
        <v>3.9708333333333345</v>
      </c>
    </row>
    <row r="173" spans="1:11" ht="15" customHeight="1" x14ac:dyDescent="0.25">
      <c r="A173" s="15">
        <v>24</v>
      </c>
      <c r="B173" s="43">
        <v>44390</v>
      </c>
      <c r="C173" s="13">
        <v>0.68194444444444446</v>
      </c>
      <c r="D173" s="16" t="s">
        <v>16</v>
      </c>
      <c r="G173" s="13" cm="1">
        <f t="array" ref="G1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2.0138888888888817E-2</v>
      </c>
      <c r="H173" s="13" t="str">
        <f>IF(wh_table[[#This Row],[Subject 1]]&lt;&gt;"Sitting Adjourned", "", SUMIF(wh_table[Day], wh_table[[#This Row],[Day]],wh_table[Duration]))</f>
        <v/>
      </c>
      <c r="I173" s="18">
        <f>SUM(INDEX(wh_table[Duration],1):wh_table[[#This Row],[Duration]])</f>
        <v>5.2708333333333357</v>
      </c>
      <c r="J173" s="13" t="str">
        <f>IF(wh_table[[#This Row],[Subject 1]]&lt;&gt;"Sitting Adjourned", "", SUMIFS(wh_table[Duration], wh_table[Day], wh_table[[#This Row],[Day]], wh_table[Tags], "&lt;&gt;[Questions]", wh_table[Tags], "&lt;&gt;[Questions][Divisions]"))</f>
        <v/>
      </c>
      <c r="K173" s="18">
        <f>IF(wh_table[[#This Row],[Tags]]="[Questions]","",IF(wh_table[[#This Row],[Tags]]="[Questions][Divisions]","",SUMIFS(INDEX(wh_table[Duration],1):wh_table[[#This Row],[Duration]], INDEX(wh_table[Tags],1):wh_table[[#This Row],[Tags]], "&lt;&gt;[Questions]",INDEX(wh_table[Tags],1):wh_table[[#This Row],[Tags]], "&lt;&gt;[Questions][Divisions]")))</f>
        <v>3.9909722222222235</v>
      </c>
    </row>
    <row r="174" spans="1:11" ht="15" customHeight="1" x14ac:dyDescent="0.25">
      <c r="A174" s="15">
        <v>24</v>
      </c>
      <c r="B174" s="43">
        <v>44390</v>
      </c>
      <c r="C174" s="13">
        <v>0.70208333333333328</v>
      </c>
      <c r="D174" s="16" t="s">
        <v>1112</v>
      </c>
      <c r="E174" s="17" t="s">
        <v>1193</v>
      </c>
      <c r="G174" s="13" cm="1">
        <f t="array" ref="G1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174" s="13" t="str">
        <f>IF(wh_table[[#This Row],[Subject 1]]&lt;&gt;"Sitting Adjourned", "", SUMIF(wh_table[Day], wh_table[[#This Row],[Day]],wh_table[Duration]))</f>
        <v/>
      </c>
      <c r="I174" s="18">
        <f>SUM(INDEX(wh_table[Duration],1):wh_table[[#This Row],[Duration]])</f>
        <v>5.2902777777777805</v>
      </c>
      <c r="J174" s="13" t="str">
        <f>IF(wh_table[[#This Row],[Subject 1]]&lt;&gt;"Sitting Adjourned", "", SUMIFS(wh_table[Duration], wh_table[Day], wh_table[[#This Row],[Day]], wh_table[Tags], "&lt;&gt;[Questions]", wh_table[Tags], "&lt;&gt;[Questions][Divisions]"))</f>
        <v/>
      </c>
      <c r="K174" s="18">
        <f>IF(wh_table[[#This Row],[Tags]]="[Questions]","",IF(wh_table[[#This Row],[Tags]]="[Questions][Divisions]","",SUMIFS(INDEX(wh_table[Duration],1):wh_table[[#This Row],[Duration]], INDEX(wh_table[Tags],1):wh_table[[#This Row],[Tags]], "&lt;&gt;[Questions]",INDEX(wh_table[Tags],1):wh_table[[#This Row],[Tags]], "&lt;&gt;[Questions][Divisions]")))</f>
        <v>4.0104166666666679</v>
      </c>
    </row>
    <row r="175" spans="1:11" ht="15" customHeight="1" x14ac:dyDescent="0.25">
      <c r="A175" s="15">
        <v>24</v>
      </c>
      <c r="B175" s="43">
        <v>44390</v>
      </c>
      <c r="C175" s="13">
        <v>0.72152777777777777</v>
      </c>
      <c r="D175" s="16" t="s">
        <v>16</v>
      </c>
      <c r="F175" s="16" t="s">
        <v>60</v>
      </c>
      <c r="G175" s="13" cm="1">
        <f t="array" ref="G1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175" s="13" t="str">
        <f>IF(wh_table[[#This Row],[Subject 1]]&lt;&gt;"Sitting Adjourned", "", SUMIF(wh_table[Day], wh_table[[#This Row],[Day]],wh_table[Duration]))</f>
        <v/>
      </c>
      <c r="I175" s="18">
        <f>SUM(INDEX(wh_table[Duration],1):wh_table[[#This Row],[Duration]])</f>
        <v>5.3041666666666698</v>
      </c>
      <c r="J175" s="13" t="str">
        <f>IF(wh_table[[#This Row],[Subject 1]]&lt;&gt;"Sitting Adjourned", "", SUMIFS(wh_table[Duration], wh_table[Day], wh_table[[#This Row],[Day]], wh_table[Tags], "&lt;&gt;[Questions]", wh_table[Tags], "&lt;&gt;[Questions][Divisions]"))</f>
        <v/>
      </c>
      <c r="K175" s="18">
        <f>IF(wh_table[[#This Row],[Tags]]="[Questions]","",IF(wh_table[[#This Row],[Tags]]="[Questions][Divisions]","",SUMIFS(INDEX(wh_table[Duration],1):wh_table[[#This Row],[Duration]], INDEX(wh_table[Tags],1):wh_table[[#This Row],[Tags]], "&lt;&gt;[Questions]",INDEX(wh_table[Tags],1):wh_table[[#This Row],[Tags]], "&lt;&gt;[Questions][Divisions]")))</f>
        <v>4.0243055555555571</v>
      </c>
    </row>
    <row r="176" spans="1:11" ht="15" customHeight="1" x14ac:dyDescent="0.25">
      <c r="A176" s="15">
        <v>24</v>
      </c>
      <c r="B176" s="43">
        <v>44390</v>
      </c>
      <c r="C176" s="13">
        <v>0.73541666666666672</v>
      </c>
      <c r="D176" s="16" t="s">
        <v>1112</v>
      </c>
      <c r="E176" s="17" t="s">
        <v>1193</v>
      </c>
      <c r="G176" s="13" cm="1">
        <f t="array" ref="G1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2.1527777777777701E-2</v>
      </c>
      <c r="H176" s="13" t="str">
        <f>IF(wh_table[[#This Row],[Subject 1]]&lt;&gt;"Sitting Adjourned", "", SUMIF(wh_table[Day], wh_table[[#This Row],[Day]],wh_table[Duration]))</f>
        <v/>
      </c>
      <c r="I176" s="18">
        <f>SUM(INDEX(wh_table[Duration],1):wh_table[[#This Row],[Duration]])</f>
        <v>5.3256944444444478</v>
      </c>
      <c r="J176" s="13" t="str">
        <f>IF(wh_table[[#This Row],[Subject 1]]&lt;&gt;"Sitting Adjourned", "", SUMIFS(wh_table[Duration], wh_table[Day], wh_table[[#This Row],[Day]], wh_table[Tags], "&lt;&gt;[Questions]", wh_table[Tags], "&lt;&gt;[Questions][Divisions]"))</f>
        <v/>
      </c>
      <c r="K176" s="18">
        <f>IF(wh_table[[#This Row],[Tags]]="[Questions]","",IF(wh_table[[#This Row],[Tags]]="[Questions][Divisions]","",SUMIFS(INDEX(wh_table[Duration],1):wh_table[[#This Row],[Duration]], INDEX(wh_table[Tags],1):wh_table[[#This Row],[Tags]], "&lt;&gt;[Questions]",INDEX(wh_table[Tags],1):wh_table[[#This Row],[Tags]], "&lt;&gt;[Questions][Divisions]")))</f>
        <v>4.0458333333333352</v>
      </c>
    </row>
    <row r="177" spans="1:11" ht="15" customHeight="1" x14ac:dyDescent="0.25">
      <c r="A177" s="15">
        <v>24</v>
      </c>
      <c r="B177" s="43">
        <v>44390</v>
      </c>
      <c r="C177" s="13">
        <v>0.75694444444444442</v>
      </c>
      <c r="D177" s="16" t="s">
        <v>1111</v>
      </c>
      <c r="G177" s="13" t="str" cm="1">
        <f t="array" ref="G1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77" s="13">
        <f>IF(wh_table[[#This Row],[Subject 1]]&lt;&gt;"Sitting Adjourned", "", SUMIF(wh_table[Day], wh_table[[#This Row],[Day]],wh_table[Duration]))</f>
        <v>0.36458333333333331</v>
      </c>
      <c r="I177" s="18">
        <f>SUM(INDEX(wh_table[Duration],1):wh_table[[#This Row],[Duration]])</f>
        <v>5.3256944444444478</v>
      </c>
      <c r="J177" s="13">
        <f>IF(wh_table[[#This Row],[Subject 1]]&lt;&gt;"Sitting Adjourned", "", SUMIFS(wh_table[Duration], wh_table[Day], wh_table[[#This Row],[Day]], wh_table[Tags], "&lt;&gt;[Questions]", wh_table[Tags], "&lt;&gt;[Questions][Divisions]"))</f>
        <v>0.23055555555555557</v>
      </c>
      <c r="K177" s="18">
        <f>IF(wh_table[[#This Row],[Tags]]="[Questions]","",IF(wh_table[[#This Row],[Tags]]="[Questions][Divisions]","",SUMIFS(INDEX(wh_table[Duration],1):wh_table[[#This Row],[Duration]], INDEX(wh_table[Tags],1):wh_table[[#This Row],[Tags]], "&lt;&gt;[Questions]",INDEX(wh_table[Tags],1):wh_table[[#This Row],[Tags]], "&lt;&gt;[Questions][Divisions]")))</f>
        <v>4.0458333333333352</v>
      </c>
    </row>
    <row r="178" spans="1:11" ht="15" customHeight="1" x14ac:dyDescent="0.25">
      <c r="A178" s="15">
        <v>25</v>
      </c>
      <c r="B178" s="43">
        <v>44391</v>
      </c>
      <c r="C178" s="13">
        <v>0.3923611111111111</v>
      </c>
      <c r="D178" s="16" t="s">
        <v>1112</v>
      </c>
      <c r="E178" s="17" t="s">
        <v>1194</v>
      </c>
      <c r="G178" s="13" cm="1">
        <f t="array" ref="G1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178" s="13" t="str">
        <f>IF(wh_table[[#This Row],[Subject 1]]&lt;&gt;"Sitting Adjourned", "", SUMIF(wh_table[Day], wh_table[[#This Row],[Day]],wh_table[Duration]))</f>
        <v/>
      </c>
      <c r="I178" s="18">
        <f>SUM(INDEX(wh_table[Duration],1):wh_table[[#This Row],[Duration]])</f>
        <v>5.3736111111111144</v>
      </c>
      <c r="J178" s="13" t="str">
        <f>IF(wh_table[[#This Row],[Subject 1]]&lt;&gt;"Sitting Adjourned", "", SUMIFS(wh_table[Duration], wh_table[Day], wh_table[[#This Row],[Day]], wh_table[Tags], "&lt;&gt;[Questions]", wh_table[Tags], "&lt;&gt;[Questions][Divisions]"))</f>
        <v/>
      </c>
      <c r="K178" s="18">
        <f>IF(wh_table[[#This Row],[Tags]]="[Questions]","",IF(wh_table[[#This Row],[Tags]]="[Questions][Divisions]","",SUMIFS(INDEX(wh_table[Duration],1):wh_table[[#This Row],[Duration]], INDEX(wh_table[Tags],1):wh_table[[#This Row],[Tags]], "&lt;&gt;[Questions]",INDEX(wh_table[Tags],1):wh_table[[#This Row],[Tags]], "&lt;&gt;[Questions][Divisions]")))</f>
        <v>4.0937500000000018</v>
      </c>
    </row>
    <row r="179" spans="1:11" ht="15" customHeight="1" x14ac:dyDescent="0.25">
      <c r="A179" s="15">
        <v>25</v>
      </c>
      <c r="B179" s="43">
        <v>44391</v>
      </c>
      <c r="C179" s="13">
        <v>0.44027777777777782</v>
      </c>
      <c r="D179" s="16" t="s">
        <v>16</v>
      </c>
      <c r="G179" s="13" cm="1">
        <f t="array" ref="G1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179" s="13" t="str">
        <f>IF(wh_table[[#This Row],[Subject 1]]&lt;&gt;"Sitting Adjourned", "", SUMIF(wh_table[Day], wh_table[[#This Row],[Day]],wh_table[Duration]))</f>
        <v/>
      </c>
      <c r="I179" s="18">
        <f>SUM(INDEX(wh_table[Duration],1):wh_table[[#This Row],[Duration]])</f>
        <v>5.3923611111111143</v>
      </c>
      <c r="J179" s="13" t="str">
        <f>IF(wh_table[[#This Row],[Subject 1]]&lt;&gt;"Sitting Adjourned", "", SUMIFS(wh_table[Duration], wh_table[Day], wh_table[[#This Row],[Day]], wh_table[Tags], "&lt;&gt;[Questions]", wh_table[Tags], "&lt;&gt;[Questions][Divisions]"))</f>
        <v/>
      </c>
      <c r="K179" s="18">
        <f>IF(wh_table[[#This Row],[Tags]]="[Questions]","",IF(wh_table[[#This Row],[Tags]]="[Questions][Divisions]","",SUMIFS(INDEX(wh_table[Duration],1):wh_table[[#This Row],[Duration]], INDEX(wh_table[Tags],1):wh_table[[#This Row],[Tags]], "&lt;&gt;[Questions]",INDEX(wh_table[Tags],1):wh_table[[#This Row],[Tags]], "&lt;&gt;[Questions][Divisions]")))</f>
        <v>4.1125000000000016</v>
      </c>
    </row>
    <row r="180" spans="1:11" ht="15" customHeight="1" x14ac:dyDescent="0.25">
      <c r="A180" s="15">
        <v>25</v>
      </c>
      <c r="B180" s="43">
        <v>44391</v>
      </c>
      <c r="C180" s="13">
        <v>0.45902777777777781</v>
      </c>
      <c r="D180" s="16" t="s">
        <v>1112</v>
      </c>
      <c r="E180" s="17" t="s">
        <v>1195</v>
      </c>
      <c r="G180" s="13" cm="1">
        <f t="array" ref="G1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1.5277777777777668E-2</v>
      </c>
      <c r="H180" s="13" t="str">
        <f>IF(wh_table[[#This Row],[Subject 1]]&lt;&gt;"Sitting Adjourned", "", SUMIF(wh_table[Day], wh_table[[#This Row],[Day]],wh_table[Duration]))</f>
        <v/>
      </c>
      <c r="I180" s="18">
        <f>SUM(INDEX(wh_table[Duration],1):wh_table[[#This Row],[Duration]])</f>
        <v>5.4076388888888918</v>
      </c>
      <c r="J180" s="13" t="str">
        <f>IF(wh_table[[#This Row],[Subject 1]]&lt;&gt;"Sitting Adjourned", "", SUMIFS(wh_table[Duration], wh_table[Day], wh_table[[#This Row],[Day]], wh_table[Tags], "&lt;&gt;[Questions]", wh_table[Tags], "&lt;&gt;[Questions][Divisions]"))</f>
        <v/>
      </c>
      <c r="K180" s="18">
        <f>IF(wh_table[[#This Row],[Tags]]="[Questions]","",IF(wh_table[[#This Row],[Tags]]="[Questions][Divisions]","",SUMIFS(INDEX(wh_table[Duration],1):wh_table[[#This Row],[Duration]], INDEX(wh_table[Tags],1):wh_table[[#This Row],[Tags]], "&lt;&gt;[Questions]",INDEX(wh_table[Tags],1):wh_table[[#This Row],[Tags]], "&lt;&gt;[Questions][Divisions]")))</f>
        <v>4.1277777777777791</v>
      </c>
    </row>
    <row r="181" spans="1:11" ht="15" customHeight="1" x14ac:dyDescent="0.25">
      <c r="A181" s="15">
        <v>25</v>
      </c>
      <c r="B181" s="43">
        <v>44391</v>
      </c>
      <c r="C181" s="13">
        <v>0.47430555555555548</v>
      </c>
      <c r="D181" s="16" t="s">
        <v>16</v>
      </c>
      <c r="F181" s="16" t="s">
        <v>1115</v>
      </c>
      <c r="G181" s="13" cm="1">
        <f t="array" ref="G1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0.12986111111111115</v>
      </c>
      <c r="H181" s="13" t="str">
        <f>IF(wh_table[[#This Row],[Subject 1]]&lt;&gt;"Sitting Adjourned", "", SUMIF(wh_table[Day], wh_table[[#This Row],[Day]],wh_table[Duration]))</f>
        <v/>
      </c>
      <c r="I181" s="18">
        <f>SUM(INDEX(wh_table[Duration],1):wh_table[[#This Row],[Duration]])</f>
        <v>5.5375000000000032</v>
      </c>
      <c r="J181" s="13" t="str">
        <f>IF(wh_table[[#This Row],[Subject 1]]&lt;&gt;"Sitting Adjourned", "", SUMIFS(wh_table[Duration], wh_table[Day], wh_table[[#This Row],[Day]], wh_table[Tags], "&lt;&gt;[Questions]", wh_table[Tags], "&lt;&gt;[Questions][Divisions]"))</f>
        <v/>
      </c>
      <c r="K181" s="18" t="str">
        <f>IF(wh_table[[#This Row],[Tags]]="[Questions]","",IF(wh_table[[#This Row],[Tags]]="[Questions][Divisions]","",SUMIFS(INDEX(wh_table[Duration],1):wh_table[[#This Row],[Duration]], INDEX(wh_table[Tags],1):wh_table[[#This Row],[Tags]], "&lt;&gt;[Questions]",INDEX(wh_table[Tags],1):wh_table[[#This Row],[Tags]], "&lt;&gt;[Questions][Divisions]")))</f>
        <v/>
      </c>
    </row>
    <row r="182" spans="1:11" ht="15" customHeight="1" x14ac:dyDescent="0.25">
      <c r="A182" s="15">
        <v>25</v>
      </c>
      <c r="B182" s="43">
        <v>44391</v>
      </c>
      <c r="C182" s="13">
        <v>0.60416666666666663</v>
      </c>
      <c r="D182" s="16" t="s">
        <v>1112</v>
      </c>
      <c r="E182" s="17" t="s">
        <v>1196</v>
      </c>
      <c r="G182" s="13" cm="1">
        <f t="array" ref="G1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182" s="13" t="str">
        <f>IF(wh_table[[#This Row],[Subject 1]]&lt;&gt;"Sitting Adjourned", "", SUMIF(wh_table[Day], wh_table[[#This Row],[Day]],wh_table[Duration]))</f>
        <v/>
      </c>
      <c r="I182" s="18">
        <f>SUM(INDEX(wh_table[Duration],1):wh_table[[#This Row],[Duration]])</f>
        <v>5.59791666666667</v>
      </c>
      <c r="J182" s="13" t="str">
        <f>IF(wh_table[[#This Row],[Subject 1]]&lt;&gt;"Sitting Adjourned", "", SUMIFS(wh_table[Duration], wh_table[Day], wh_table[[#This Row],[Day]], wh_table[Tags], "&lt;&gt;[Questions]", wh_table[Tags], "&lt;&gt;[Questions][Divisions]"))</f>
        <v/>
      </c>
      <c r="K182" s="18">
        <f>IF(wh_table[[#This Row],[Tags]]="[Questions]","",IF(wh_table[[#This Row],[Tags]]="[Questions][Divisions]","",SUMIFS(INDEX(wh_table[Duration],1):wh_table[[#This Row],[Duration]], INDEX(wh_table[Tags],1):wh_table[[#This Row],[Tags]], "&lt;&gt;[Questions]",INDEX(wh_table[Tags],1):wh_table[[#This Row],[Tags]], "&lt;&gt;[Questions][Divisions]")))</f>
        <v>4.1881944444444459</v>
      </c>
    </row>
    <row r="183" spans="1:11" ht="15" customHeight="1" x14ac:dyDescent="0.25">
      <c r="A183" s="15">
        <v>25</v>
      </c>
      <c r="B183" s="43">
        <v>44391</v>
      </c>
      <c r="C183" s="13">
        <v>0.6645833333333333</v>
      </c>
      <c r="D183" s="16" t="s">
        <v>16</v>
      </c>
      <c r="G183" s="13" cm="1">
        <f t="array" ref="G1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183" s="13" t="str">
        <f>IF(wh_table[[#This Row],[Subject 1]]&lt;&gt;"Sitting Adjourned", "", SUMIF(wh_table[Day], wh_table[[#This Row],[Day]],wh_table[Duration]))</f>
        <v/>
      </c>
      <c r="I183" s="18">
        <f>SUM(INDEX(wh_table[Duration],1):wh_table[[#This Row],[Duration]])</f>
        <v>5.6034722222222255</v>
      </c>
      <c r="J183" s="13" t="str">
        <f>IF(wh_table[[#This Row],[Subject 1]]&lt;&gt;"Sitting Adjourned", "", SUMIFS(wh_table[Duration], wh_table[Day], wh_table[[#This Row],[Day]], wh_table[Tags], "&lt;&gt;[Questions]", wh_table[Tags], "&lt;&gt;[Questions][Divisions]"))</f>
        <v/>
      </c>
      <c r="K183" s="18">
        <f>IF(wh_table[[#This Row],[Tags]]="[Questions]","",IF(wh_table[[#This Row],[Tags]]="[Questions][Divisions]","",SUMIFS(INDEX(wh_table[Duration],1):wh_table[[#This Row],[Duration]], INDEX(wh_table[Tags],1):wh_table[[#This Row],[Tags]], "&lt;&gt;[Questions]",INDEX(wh_table[Tags],1):wh_table[[#This Row],[Tags]], "&lt;&gt;[Questions][Divisions]")))</f>
        <v>4.1937500000000014</v>
      </c>
    </row>
    <row r="184" spans="1:11" ht="15" customHeight="1" x14ac:dyDescent="0.25">
      <c r="A184" s="15">
        <v>25</v>
      </c>
      <c r="B184" s="43">
        <v>44391</v>
      </c>
      <c r="C184" s="13">
        <v>0.67013888888888884</v>
      </c>
      <c r="D184" s="16" t="s">
        <v>1112</v>
      </c>
      <c r="E184" s="17" t="s">
        <v>1197</v>
      </c>
      <c r="G184" s="13" cm="1">
        <f t="array" ref="G1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184" s="13" t="str">
        <f>IF(wh_table[[#This Row],[Subject 1]]&lt;&gt;"Sitting Adjourned", "", SUMIF(wh_table[Day], wh_table[[#This Row],[Day]],wh_table[Duration]))</f>
        <v/>
      </c>
      <c r="I184" s="18">
        <f>SUM(INDEX(wh_table[Duration],1):wh_table[[#This Row],[Duration]])</f>
        <v>5.6208333333333371</v>
      </c>
      <c r="J184" s="13" t="str">
        <f>IF(wh_table[[#This Row],[Subject 1]]&lt;&gt;"Sitting Adjourned", "", SUMIFS(wh_table[Duration], wh_table[Day], wh_table[[#This Row],[Day]], wh_table[Tags], "&lt;&gt;[Questions]", wh_table[Tags], "&lt;&gt;[Questions][Divisions]"))</f>
        <v/>
      </c>
      <c r="K184" s="18">
        <f>IF(wh_table[[#This Row],[Tags]]="[Questions]","",IF(wh_table[[#This Row],[Tags]]="[Questions][Divisions]","",SUMIFS(INDEX(wh_table[Duration],1):wh_table[[#This Row],[Duration]], INDEX(wh_table[Tags],1):wh_table[[#This Row],[Tags]], "&lt;&gt;[Questions]",INDEX(wh_table[Tags],1):wh_table[[#This Row],[Tags]], "&lt;&gt;[Questions][Divisions]")))</f>
        <v>4.2111111111111121</v>
      </c>
    </row>
    <row r="185" spans="1:11" ht="15" customHeight="1" x14ac:dyDescent="0.25">
      <c r="A185" s="15">
        <v>25</v>
      </c>
      <c r="B185" s="43">
        <v>44391</v>
      </c>
      <c r="C185" s="13">
        <v>0.6875</v>
      </c>
      <c r="D185" s="16" t="s">
        <v>16</v>
      </c>
      <c r="G185" s="13" cm="1">
        <f t="array" ref="G1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185" s="13" t="str">
        <f>IF(wh_table[[#This Row],[Subject 1]]&lt;&gt;"Sitting Adjourned", "", SUMIF(wh_table[Day], wh_table[[#This Row],[Day]],wh_table[Duration]))</f>
        <v/>
      </c>
      <c r="I185" s="18">
        <f>SUM(INDEX(wh_table[Duration],1):wh_table[[#This Row],[Duration]])</f>
        <v>5.6354166666666705</v>
      </c>
      <c r="J185" s="13" t="str">
        <f>IF(wh_table[[#This Row],[Subject 1]]&lt;&gt;"Sitting Adjourned", "", SUMIFS(wh_table[Duration], wh_table[Day], wh_table[[#This Row],[Day]], wh_table[Tags], "&lt;&gt;[Questions]", wh_table[Tags], "&lt;&gt;[Questions][Divisions]"))</f>
        <v/>
      </c>
      <c r="K185" s="18">
        <f>IF(wh_table[[#This Row],[Tags]]="[Questions]","",IF(wh_table[[#This Row],[Tags]]="[Questions][Divisions]","",SUMIFS(INDEX(wh_table[Duration],1):wh_table[[#This Row],[Duration]], INDEX(wh_table[Tags],1):wh_table[[#This Row],[Tags]], "&lt;&gt;[Questions]",INDEX(wh_table[Tags],1):wh_table[[#This Row],[Tags]], "&lt;&gt;[Questions][Divisions]")))</f>
        <v>4.2256944444444455</v>
      </c>
    </row>
    <row r="186" spans="1:11" ht="15" customHeight="1" x14ac:dyDescent="0.25">
      <c r="A186" s="15">
        <v>25</v>
      </c>
      <c r="B186" s="43">
        <v>44391</v>
      </c>
      <c r="C186" s="13">
        <v>0.70208333333333328</v>
      </c>
      <c r="D186" s="16" t="s">
        <v>1112</v>
      </c>
      <c r="E186" s="17" t="s">
        <v>1198</v>
      </c>
      <c r="G186" s="13" cm="1">
        <f t="array" ref="G1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3.6111111111111205E-2</v>
      </c>
      <c r="H186" s="13" t="str">
        <f>IF(wh_table[[#This Row],[Subject 1]]&lt;&gt;"Sitting Adjourned", "", SUMIF(wh_table[Day], wh_table[[#This Row],[Day]],wh_table[Duration]))</f>
        <v/>
      </c>
      <c r="I186" s="18">
        <f>SUM(INDEX(wh_table[Duration],1):wh_table[[#This Row],[Duration]])</f>
        <v>5.6715277777777819</v>
      </c>
      <c r="J186" s="13" t="str">
        <f>IF(wh_table[[#This Row],[Subject 1]]&lt;&gt;"Sitting Adjourned", "", SUMIFS(wh_table[Duration], wh_table[Day], wh_table[[#This Row],[Day]], wh_table[Tags], "&lt;&gt;[Questions]", wh_table[Tags], "&lt;&gt;[Questions][Divisions]"))</f>
        <v/>
      </c>
      <c r="K186" s="18">
        <f>IF(wh_table[[#This Row],[Tags]]="[Questions]","",IF(wh_table[[#This Row],[Tags]]="[Questions][Divisions]","",SUMIFS(INDEX(wh_table[Duration],1):wh_table[[#This Row],[Duration]], INDEX(wh_table[Tags],1):wh_table[[#This Row],[Tags]], "&lt;&gt;[Questions]",INDEX(wh_table[Tags],1):wh_table[[#This Row],[Tags]], "&lt;&gt;[Questions][Divisions]")))</f>
        <v>4.261805555555557</v>
      </c>
    </row>
    <row r="187" spans="1:11" ht="15" customHeight="1" x14ac:dyDescent="0.25">
      <c r="A187" s="15">
        <v>25</v>
      </c>
      <c r="B187" s="43">
        <v>44391</v>
      </c>
      <c r="C187" s="13">
        <v>0.73819444444444449</v>
      </c>
      <c r="D187" s="16" t="s">
        <v>1111</v>
      </c>
      <c r="G187" s="13" t="str" cm="1">
        <f t="array" ref="G1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87" s="13">
        <f>IF(wh_table[[#This Row],[Subject 1]]&lt;&gt;"Sitting Adjourned", "", SUMIF(wh_table[Day], wh_table[[#This Row],[Day]],wh_table[Duration]))</f>
        <v>0.34583333333333338</v>
      </c>
      <c r="I187" s="18">
        <f>SUM(INDEX(wh_table[Duration],1):wh_table[[#This Row],[Duration]])</f>
        <v>5.6715277777777819</v>
      </c>
      <c r="J187" s="13">
        <f>IF(wh_table[[#This Row],[Subject 1]]&lt;&gt;"Sitting Adjourned", "", SUMIFS(wh_table[Duration], wh_table[Day], wh_table[[#This Row],[Day]], wh_table[Tags], "&lt;&gt;[Questions]", wh_table[Tags], "&lt;&gt;[Questions][Divisions]"))</f>
        <v>0.21597222222222223</v>
      </c>
      <c r="K187" s="18">
        <f>IF(wh_table[[#This Row],[Tags]]="[Questions]","",IF(wh_table[[#This Row],[Tags]]="[Questions][Divisions]","",SUMIFS(INDEX(wh_table[Duration],1):wh_table[[#This Row],[Duration]], INDEX(wh_table[Tags],1):wh_table[[#This Row],[Tags]], "&lt;&gt;[Questions]",INDEX(wh_table[Tags],1):wh_table[[#This Row],[Tags]], "&lt;&gt;[Questions][Divisions]")))</f>
        <v>4.261805555555557</v>
      </c>
    </row>
    <row r="188" spans="1:11" ht="15" customHeight="1" x14ac:dyDescent="0.25">
      <c r="A188" s="15">
        <v>26</v>
      </c>
      <c r="B188" s="43">
        <v>44392</v>
      </c>
      <c r="C188" s="13">
        <v>0.5625</v>
      </c>
      <c r="D188" s="16" t="s">
        <v>1165</v>
      </c>
      <c r="E188" s="17" t="s">
        <v>1199</v>
      </c>
      <c r="G188" s="13" cm="1">
        <f t="array" ref="G1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88" s="13" t="str">
        <f>IF(wh_table[[#This Row],[Subject 1]]&lt;&gt;"Sitting Adjourned", "", SUMIF(wh_table[Day], wh_table[[#This Row],[Day]],wh_table[Duration]))</f>
        <v/>
      </c>
      <c r="I188" s="18">
        <f>SUM(INDEX(wh_table[Duration],1):wh_table[[#This Row],[Duration]])</f>
        <v>5.7340277777777819</v>
      </c>
      <c r="J188" s="13" t="str">
        <f>IF(wh_table[[#This Row],[Subject 1]]&lt;&gt;"Sitting Adjourned", "", SUMIFS(wh_table[Duration], wh_table[Day], wh_table[[#This Row],[Day]], wh_table[Tags], "&lt;&gt;[Questions]", wh_table[Tags], "&lt;&gt;[Questions][Divisions]"))</f>
        <v/>
      </c>
      <c r="K188" s="18">
        <f>IF(wh_table[[#This Row],[Tags]]="[Questions]","",IF(wh_table[[#This Row],[Tags]]="[Questions][Divisions]","",SUMIFS(INDEX(wh_table[Duration],1):wh_table[[#This Row],[Duration]], INDEX(wh_table[Tags],1):wh_table[[#This Row],[Tags]], "&lt;&gt;[Questions]",INDEX(wh_table[Tags],1):wh_table[[#This Row],[Tags]], "&lt;&gt;[Questions][Divisions]")))</f>
        <v>4.324305555555557</v>
      </c>
    </row>
    <row r="189" spans="1:11" ht="15" customHeight="1" x14ac:dyDescent="0.25">
      <c r="A189" s="15">
        <v>26</v>
      </c>
      <c r="B189" s="43">
        <v>44392</v>
      </c>
      <c r="C189" s="13">
        <v>0.625</v>
      </c>
      <c r="D189" s="16" t="s">
        <v>16</v>
      </c>
      <c r="G189" s="13" cm="1">
        <f t="array" ref="G1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189" s="13" t="str">
        <f>IF(wh_table[[#This Row],[Subject 1]]&lt;&gt;"Sitting Adjourned", "", SUMIF(wh_table[Day], wh_table[[#This Row],[Day]],wh_table[Duration]))</f>
        <v/>
      </c>
      <c r="I189" s="18">
        <f>SUM(INDEX(wh_table[Duration],1):wh_table[[#This Row],[Duration]])</f>
        <v>5.7444444444444489</v>
      </c>
      <c r="J189" s="13" t="str">
        <f>IF(wh_table[[#This Row],[Subject 1]]&lt;&gt;"Sitting Adjourned", "", SUMIFS(wh_table[Duration], wh_table[Day], wh_table[[#This Row],[Day]], wh_table[Tags], "&lt;&gt;[Questions]", wh_table[Tags], "&lt;&gt;[Questions][Divisions]"))</f>
        <v/>
      </c>
      <c r="K189" s="18">
        <f>IF(wh_table[[#This Row],[Tags]]="[Questions]","",IF(wh_table[[#This Row],[Tags]]="[Questions][Divisions]","",SUMIFS(INDEX(wh_table[Duration],1):wh_table[[#This Row],[Duration]], INDEX(wh_table[Tags],1):wh_table[[#This Row],[Tags]], "&lt;&gt;[Questions]",INDEX(wh_table[Tags],1):wh_table[[#This Row],[Tags]], "&lt;&gt;[Questions][Divisions]")))</f>
        <v>4.3347222222222239</v>
      </c>
    </row>
    <row r="190" spans="1:11" ht="15" customHeight="1" x14ac:dyDescent="0.25">
      <c r="A190" s="15">
        <v>26</v>
      </c>
      <c r="B190" s="43">
        <v>44392</v>
      </c>
      <c r="C190" s="13">
        <v>0.63541666666666663</v>
      </c>
      <c r="D190" s="16" t="s">
        <v>1165</v>
      </c>
      <c r="E190" s="17" t="s">
        <v>1200</v>
      </c>
      <c r="G190" s="13" cm="1">
        <f t="array" ref="G1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190" s="13" t="str">
        <f>IF(wh_table[[#This Row],[Subject 1]]&lt;&gt;"Sitting Adjourned", "", SUMIF(wh_table[Day], wh_table[[#This Row],[Day]],wh_table[Duration]))</f>
        <v/>
      </c>
      <c r="I190" s="18">
        <f>SUM(INDEX(wh_table[Duration],1):wh_table[[#This Row],[Duration]])</f>
        <v>5.8048611111111157</v>
      </c>
      <c r="J190" s="13" t="str">
        <f>IF(wh_table[[#This Row],[Subject 1]]&lt;&gt;"Sitting Adjourned", "", SUMIFS(wh_table[Duration], wh_table[Day], wh_table[[#This Row],[Day]], wh_table[Tags], "&lt;&gt;[Questions]", wh_table[Tags], "&lt;&gt;[Questions][Divisions]"))</f>
        <v/>
      </c>
      <c r="K190" s="18">
        <f>IF(wh_table[[#This Row],[Tags]]="[Questions]","",IF(wh_table[[#This Row],[Tags]]="[Questions][Divisions]","",SUMIFS(INDEX(wh_table[Duration],1):wh_table[[#This Row],[Duration]], INDEX(wh_table[Tags],1):wh_table[[#This Row],[Tags]], "&lt;&gt;[Questions]",INDEX(wh_table[Tags],1):wh_table[[#This Row],[Tags]], "&lt;&gt;[Questions][Divisions]")))</f>
        <v>4.3951388888888907</v>
      </c>
    </row>
    <row r="191" spans="1:11" ht="15" customHeight="1" x14ac:dyDescent="0.25">
      <c r="A191" s="15">
        <v>26</v>
      </c>
      <c r="B191" s="43">
        <v>44392</v>
      </c>
      <c r="C191" s="13">
        <v>0.6958333333333333</v>
      </c>
      <c r="D191" s="16" t="s">
        <v>1111</v>
      </c>
      <c r="G191" s="13" t="str" cm="1">
        <f t="array" ref="G1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91" s="13">
        <f>IF(wh_table[[#This Row],[Subject 1]]&lt;&gt;"Sitting Adjourned", "", SUMIF(wh_table[Day], wh_table[[#This Row],[Day]],wh_table[Duration]))</f>
        <v>0.1333333333333333</v>
      </c>
      <c r="I191" s="18">
        <f>SUM(INDEX(wh_table[Duration],1):wh_table[[#This Row],[Duration]])</f>
        <v>5.8048611111111157</v>
      </c>
      <c r="J191" s="13">
        <f>IF(wh_table[[#This Row],[Subject 1]]&lt;&gt;"Sitting Adjourned", "", SUMIFS(wh_table[Duration], wh_table[Day], wh_table[[#This Row],[Day]], wh_table[Tags], "&lt;&gt;[Questions]", wh_table[Tags], "&lt;&gt;[Questions][Divisions]"))</f>
        <v>0.1333333333333333</v>
      </c>
      <c r="K191" s="18">
        <f>IF(wh_table[[#This Row],[Tags]]="[Questions]","",IF(wh_table[[#This Row],[Tags]]="[Questions][Divisions]","",SUMIFS(INDEX(wh_table[Duration],1):wh_table[[#This Row],[Duration]], INDEX(wh_table[Tags],1):wh_table[[#This Row],[Tags]], "&lt;&gt;[Questions]",INDEX(wh_table[Tags],1):wh_table[[#This Row],[Tags]], "&lt;&gt;[Questions][Divisions]")))</f>
        <v>4.3951388888888907</v>
      </c>
    </row>
    <row r="192" spans="1:11" ht="15" customHeight="1" x14ac:dyDescent="0.25">
      <c r="A192" s="15">
        <v>27</v>
      </c>
      <c r="B192" s="43">
        <v>44396</v>
      </c>
      <c r="C192" s="13">
        <v>0.6875</v>
      </c>
      <c r="D192" s="16" t="s">
        <v>1107</v>
      </c>
      <c r="E192" s="17" t="s">
        <v>1201</v>
      </c>
      <c r="G192" s="13" cm="1">
        <f t="array" ref="G1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192" s="13" t="str">
        <f>IF(wh_table[[#This Row],[Subject 1]]&lt;&gt;"Sitting Adjourned", "", SUMIF(wh_table[Day], wh_table[[#This Row],[Day]],wh_table[Duration]))</f>
        <v/>
      </c>
      <c r="I192" s="18">
        <f>SUM(INDEX(wh_table[Duration],1):wh_table[[#This Row],[Duration]])</f>
        <v>5.861111111111116</v>
      </c>
      <c r="J192" s="13" t="str">
        <f>IF(wh_table[[#This Row],[Subject 1]]&lt;&gt;"Sitting Adjourned", "", SUMIFS(wh_table[Duration], wh_table[Day], wh_table[[#This Row],[Day]], wh_table[Tags], "&lt;&gt;[Questions]", wh_table[Tags], "&lt;&gt;[Questions][Divisions]"))</f>
        <v/>
      </c>
      <c r="K192" s="18">
        <f>IF(wh_table[[#This Row],[Tags]]="[Questions]","",IF(wh_table[[#This Row],[Tags]]="[Questions][Divisions]","",SUMIFS(INDEX(wh_table[Duration],1):wh_table[[#This Row],[Duration]], INDEX(wh_table[Tags],1):wh_table[[#This Row],[Tags]], "&lt;&gt;[Questions]",INDEX(wh_table[Tags],1):wh_table[[#This Row],[Tags]], "&lt;&gt;[Questions][Divisions]")))</f>
        <v>4.4513888888888911</v>
      </c>
    </row>
    <row r="193" spans="1:11" ht="15" customHeight="1" x14ac:dyDescent="0.25">
      <c r="A193" s="15">
        <v>27</v>
      </c>
      <c r="B193" s="43">
        <v>44396</v>
      </c>
      <c r="C193" s="13">
        <v>0.74375000000000002</v>
      </c>
      <c r="D193" s="16" t="s">
        <v>16</v>
      </c>
      <c r="G193" s="13" cm="1">
        <f t="array" ref="G1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193" s="13" t="str">
        <f>IF(wh_table[[#This Row],[Subject 1]]&lt;&gt;"Sitting Adjourned", "", SUMIF(wh_table[Day], wh_table[[#This Row],[Day]],wh_table[Duration]))</f>
        <v/>
      </c>
      <c r="I193" s="18">
        <f>SUM(INDEX(wh_table[Duration],1):wh_table[[#This Row],[Duration]])</f>
        <v>5.8777777777777827</v>
      </c>
      <c r="J193" s="13" t="str">
        <f>IF(wh_table[[#This Row],[Subject 1]]&lt;&gt;"Sitting Adjourned", "", SUMIFS(wh_table[Duration], wh_table[Day], wh_table[[#This Row],[Day]], wh_table[Tags], "&lt;&gt;[Questions]", wh_table[Tags], "&lt;&gt;[Questions][Divisions]"))</f>
        <v/>
      </c>
      <c r="K193" s="18">
        <f>IF(wh_table[[#This Row],[Tags]]="[Questions]","",IF(wh_table[[#This Row],[Tags]]="[Questions][Divisions]","",SUMIFS(INDEX(wh_table[Duration],1):wh_table[[#This Row],[Duration]], INDEX(wh_table[Tags],1):wh_table[[#This Row],[Tags]], "&lt;&gt;[Questions]",INDEX(wh_table[Tags],1):wh_table[[#This Row],[Tags]], "&lt;&gt;[Questions][Divisions]")))</f>
        <v>4.4680555555555577</v>
      </c>
    </row>
    <row r="194" spans="1:11" ht="15" customHeight="1" x14ac:dyDescent="0.25">
      <c r="A194" s="15">
        <v>27</v>
      </c>
      <c r="B194" s="43">
        <v>44396</v>
      </c>
      <c r="C194" s="13">
        <v>0.76041666666666663</v>
      </c>
      <c r="D194" s="16" t="s">
        <v>1107</v>
      </c>
      <c r="E194" s="17" t="s">
        <v>1202</v>
      </c>
      <c r="G194" s="13" cm="1">
        <f t="array" ref="G1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194" s="13" t="str">
        <f>IF(wh_table[[#This Row],[Subject 1]]&lt;&gt;"Sitting Adjourned", "", SUMIF(wh_table[Day], wh_table[[#This Row],[Day]],wh_table[Duration]))</f>
        <v/>
      </c>
      <c r="I194" s="18">
        <f>SUM(INDEX(wh_table[Duration],1):wh_table[[#This Row],[Duration]])</f>
        <v>5.9381944444444494</v>
      </c>
      <c r="J194" s="13" t="str">
        <f>IF(wh_table[[#This Row],[Subject 1]]&lt;&gt;"Sitting Adjourned", "", SUMIFS(wh_table[Duration], wh_table[Day], wh_table[[#This Row],[Day]], wh_table[Tags], "&lt;&gt;[Questions]", wh_table[Tags], "&lt;&gt;[Questions][Divisions]"))</f>
        <v/>
      </c>
      <c r="K194" s="18">
        <f>IF(wh_table[[#This Row],[Tags]]="[Questions]","",IF(wh_table[[#This Row],[Tags]]="[Questions][Divisions]","",SUMIFS(INDEX(wh_table[Duration],1):wh_table[[#This Row],[Duration]], INDEX(wh_table[Tags],1):wh_table[[#This Row],[Tags]], "&lt;&gt;[Questions]",INDEX(wh_table[Tags],1):wh_table[[#This Row],[Tags]], "&lt;&gt;[Questions][Divisions]")))</f>
        <v>4.5284722222222245</v>
      </c>
    </row>
    <row r="195" spans="1:11" ht="15" customHeight="1" x14ac:dyDescent="0.25">
      <c r="A195" s="15">
        <v>27</v>
      </c>
      <c r="B195" s="43">
        <v>44396</v>
      </c>
      <c r="C195" s="13">
        <v>0.8208333333333333</v>
      </c>
      <c r="D195" s="16" t="s">
        <v>1111</v>
      </c>
      <c r="G195" s="13" t="str" cm="1">
        <f t="array" ref="G1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195" s="13">
        <f>IF(wh_table[[#This Row],[Subject 1]]&lt;&gt;"Sitting Adjourned", "", SUMIF(wh_table[Day], wh_table[[#This Row],[Day]],wh_table[Duration]))</f>
        <v>0.1333333333333333</v>
      </c>
      <c r="I195" s="18">
        <f>SUM(INDEX(wh_table[Duration],1):wh_table[[#This Row],[Duration]])</f>
        <v>5.9381944444444494</v>
      </c>
      <c r="J195" s="13">
        <f>IF(wh_table[[#This Row],[Subject 1]]&lt;&gt;"Sitting Adjourned", "", SUMIFS(wh_table[Duration], wh_table[Day], wh_table[[#This Row],[Day]], wh_table[Tags], "&lt;&gt;[Questions]", wh_table[Tags], "&lt;&gt;[Questions][Divisions]"))</f>
        <v>0.1333333333333333</v>
      </c>
      <c r="K195" s="18">
        <f>IF(wh_table[[#This Row],[Tags]]="[Questions]","",IF(wh_table[[#This Row],[Tags]]="[Questions][Divisions]","",SUMIFS(INDEX(wh_table[Duration],1):wh_table[[#This Row],[Duration]], INDEX(wh_table[Tags],1):wh_table[[#This Row],[Tags]], "&lt;&gt;[Questions]",INDEX(wh_table[Tags],1):wh_table[[#This Row],[Tags]], "&lt;&gt;[Questions][Divisions]")))</f>
        <v>4.5284722222222245</v>
      </c>
    </row>
    <row r="196" spans="1:11" ht="15" customHeight="1" x14ac:dyDescent="0.25">
      <c r="A196" s="15">
        <v>28</v>
      </c>
      <c r="B196" s="43">
        <v>44397</v>
      </c>
      <c r="C196" s="13">
        <v>0.3923611111111111</v>
      </c>
      <c r="D196" s="16" t="s">
        <v>1112</v>
      </c>
      <c r="E196" s="17" t="s">
        <v>1203</v>
      </c>
      <c r="G196" s="13" cm="1">
        <f t="array" ref="G1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196" s="13" t="str">
        <f>IF(wh_table[[#This Row],[Subject 1]]&lt;&gt;"Sitting Adjourned", "", SUMIF(wh_table[Day], wh_table[[#This Row],[Day]],wh_table[Duration]))</f>
        <v/>
      </c>
      <c r="I196" s="18">
        <f>SUM(INDEX(wh_table[Duration],1):wh_table[[#This Row],[Duration]])</f>
        <v>6.0006944444444494</v>
      </c>
      <c r="J196" s="13" t="str">
        <f>IF(wh_table[[#This Row],[Subject 1]]&lt;&gt;"Sitting Adjourned", "", SUMIFS(wh_table[Duration], wh_table[Day], wh_table[[#This Row],[Day]], wh_table[Tags], "&lt;&gt;[Questions]", wh_table[Tags], "&lt;&gt;[Questions][Divisions]"))</f>
        <v/>
      </c>
      <c r="K196" s="18">
        <f>IF(wh_table[[#This Row],[Tags]]="[Questions]","",IF(wh_table[[#This Row],[Tags]]="[Questions][Divisions]","",SUMIFS(INDEX(wh_table[Duration],1):wh_table[[#This Row],[Duration]], INDEX(wh_table[Tags],1):wh_table[[#This Row],[Tags]], "&lt;&gt;[Questions]",INDEX(wh_table[Tags],1):wh_table[[#This Row],[Tags]], "&lt;&gt;[Questions][Divisions]")))</f>
        <v>4.5909722222222245</v>
      </c>
    </row>
    <row r="197" spans="1:11" ht="15" customHeight="1" x14ac:dyDescent="0.25">
      <c r="A197" s="15">
        <v>28</v>
      </c>
      <c r="B197" s="43">
        <v>44397</v>
      </c>
      <c r="C197" s="13">
        <v>0.4548611111111111</v>
      </c>
      <c r="D197" s="16" t="s">
        <v>16</v>
      </c>
      <c r="G197" s="13" cm="1">
        <f t="array" ref="G1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197" s="13" t="str">
        <f>IF(wh_table[[#This Row],[Subject 1]]&lt;&gt;"Sitting Adjourned", "", SUMIF(wh_table[Day], wh_table[[#This Row],[Day]],wh_table[Duration]))</f>
        <v/>
      </c>
      <c r="I197" s="18">
        <f>SUM(INDEX(wh_table[Duration],1):wh_table[[#This Row],[Duration]])</f>
        <v>6.0041666666666718</v>
      </c>
      <c r="J197" s="13" t="str">
        <f>IF(wh_table[[#This Row],[Subject 1]]&lt;&gt;"Sitting Adjourned", "", SUMIFS(wh_table[Duration], wh_table[Day], wh_table[[#This Row],[Day]], wh_table[Tags], "&lt;&gt;[Questions]", wh_table[Tags], "&lt;&gt;[Questions][Divisions]"))</f>
        <v/>
      </c>
      <c r="K197" s="18">
        <f>IF(wh_table[[#This Row],[Tags]]="[Questions]","",IF(wh_table[[#This Row],[Tags]]="[Questions][Divisions]","",SUMIFS(INDEX(wh_table[Duration],1):wh_table[[#This Row],[Duration]], INDEX(wh_table[Tags],1):wh_table[[#This Row],[Tags]], "&lt;&gt;[Questions]",INDEX(wh_table[Tags],1):wh_table[[#This Row],[Tags]], "&lt;&gt;[Questions][Divisions]")))</f>
        <v>4.5944444444444468</v>
      </c>
    </row>
    <row r="198" spans="1:11" ht="15" customHeight="1" x14ac:dyDescent="0.25">
      <c r="A198" s="15">
        <v>28</v>
      </c>
      <c r="B198" s="43">
        <v>44397</v>
      </c>
      <c r="C198" s="13">
        <v>0.45833333333333331</v>
      </c>
      <c r="D198" s="16" t="s">
        <v>1112</v>
      </c>
      <c r="E198" s="17" t="s">
        <v>1204</v>
      </c>
      <c r="G198" s="13" cm="1">
        <f t="array" ref="G1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1.6666666666666663E-2</v>
      </c>
      <c r="H198" s="13" t="str">
        <f>IF(wh_table[[#This Row],[Subject 1]]&lt;&gt;"Sitting Adjourned", "", SUMIF(wh_table[Day], wh_table[[#This Row],[Day]],wh_table[Duration]))</f>
        <v/>
      </c>
      <c r="I198" s="18">
        <f>SUM(INDEX(wh_table[Duration],1):wh_table[[#This Row],[Duration]])</f>
        <v>6.0208333333333384</v>
      </c>
      <c r="J198" s="13" t="str">
        <f>IF(wh_table[[#This Row],[Subject 1]]&lt;&gt;"Sitting Adjourned", "", SUMIFS(wh_table[Duration], wh_table[Day], wh_table[[#This Row],[Day]], wh_table[Tags], "&lt;&gt;[Questions]", wh_table[Tags], "&lt;&gt;[Questions][Divisions]"))</f>
        <v/>
      </c>
      <c r="K198" s="18">
        <f>IF(wh_table[[#This Row],[Tags]]="[Questions]","",IF(wh_table[[#This Row],[Tags]]="[Questions][Divisions]","",SUMIFS(INDEX(wh_table[Duration],1):wh_table[[#This Row],[Duration]], INDEX(wh_table[Tags],1):wh_table[[#This Row],[Tags]], "&lt;&gt;[Questions]",INDEX(wh_table[Tags],1):wh_table[[#This Row],[Tags]], "&lt;&gt;[Questions][Divisions]")))</f>
        <v>4.6111111111111134</v>
      </c>
    </row>
    <row r="199" spans="1:11" ht="15" customHeight="1" x14ac:dyDescent="0.25">
      <c r="A199" s="15">
        <v>28</v>
      </c>
      <c r="B199" s="43">
        <v>44397</v>
      </c>
      <c r="C199" s="13">
        <v>0.47499999999999998</v>
      </c>
      <c r="D199" s="16" t="s">
        <v>16</v>
      </c>
      <c r="F199" s="16" t="s">
        <v>1115</v>
      </c>
      <c r="G199" s="13" cm="1">
        <f t="array" ref="G1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0.12916666666666665</v>
      </c>
      <c r="H199" s="13" t="str">
        <f>IF(wh_table[[#This Row],[Subject 1]]&lt;&gt;"Sitting Adjourned", "", SUMIF(wh_table[Day], wh_table[[#This Row],[Day]],wh_table[Duration]))</f>
        <v/>
      </c>
      <c r="I199" s="18">
        <f>SUM(INDEX(wh_table[Duration],1):wh_table[[#This Row],[Duration]])</f>
        <v>6.1500000000000048</v>
      </c>
      <c r="J199" s="13" t="str">
        <f>IF(wh_table[[#This Row],[Subject 1]]&lt;&gt;"Sitting Adjourned", "", SUMIFS(wh_table[Duration], wh_table[Day], wh_table[[#This Row],[Day]], wh_table[Tags], "&lt;&gt;[Questions]", wh_table[Tags], "&lt;&gt;[Questions][Divisions]"))</f>
        <v/>
      </c>
      <c r="K199" s="18" t="str">
        <f>IF(wh_table[[#This Row],[Tags]]="[Questions]","",IF(wh_table[[#This Row],[Tags]]="[Questions][Divisions]","",SUMIFS(INDEX(wh_table[Duration],1):wh_table[[#This Row],[Duration]], INDEX(wh_table[Tags],1):wh_table[[#This Row],[Tags]], "&lt;&gt;[Questions]",INDEX(wh_table[Tags],1):wh_table[[#This Row],[Tags]], "&lt;&gt;[Questions][Divisions]")))</f>
        <v/>
      </c>
    </row>
    <row r="200" spans="1:11" ht="15" customHeight="1" x14ac:dyDescent="0.25">
      <c r="A200" s="15">
        <v>28</v>
      </c>
      <c r="B200" s="43">
        <v>44397</v>
      </c>
      <c r="C200" s="13">
        <v>0.60416666666666663</v>
      </c>
      <c r="D200" s="16" t="s">
        <v>1112</v>
      </c>
      <c r="E200" s="17" t="s">
        <v>1205</v>
      </c>
      <c r="G200" s="13" cm="1">
        <f t="array" ref="G2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200" s="13" t="str">
        <f>IF(wh_table[[#This Row],[Subject 1]]&lt;&gt;"Sitting Adjourned", "", SUMIF(wh_table[Day], wh_table[[#This Row],[Day]],wh_table[Duration]))</f>
        <v/>
      </c>
      <c r="I200" s="18">
        <f>SUM(INDEX(wh_table[Duration],1):wh_table[[#This Row],[Duration]])</f>
        <v>6.2104166666666716</v>
      </c>
      <c r="J200" s="13" t="str">
        <f>IF(wh_table[[#This Row],[Subject 1]]&lt;&gt;"Sitting Adjourned", "", SUMIFS(wh_table[Duration], wh_table[Day], wh_table[[#This Row],[Day]], wh_table[Tags], "&lt;&gt;[Questions]", wh_table[Tags], "&lt;&gt;[Questions][Divisions]"))</f>
        <v/>
      </c>
      <c r="K200" s="18">
        <f>IF(wh_table[[#This Row],[Tags]]="[Questions]","",IF(wh_table[[#This Row],[Tags]]="[Questions][Divisions]","",SUMIFS(INDEX(wh_table[Duration],1):wh_table[[#This Row],[Duration]], INDEX(wh_table[Tags],1):wh_table[[#This Row],[Tags]], "&lt;&gt;[Questions]",INDEX(wh_table[Tags],1):wh_table[[#This Row],[Tags]], "&lt;&gt;[Questions][Divisions]")))</f>
        <v>4.6715277777777802</v>
      </c>
    </row>
    <row r="201" spans="1:11" ht="15" customHeight="1" x14ac:dyDescent="0.25">
      <c r="A201" s="15">
        <v>28</v>
      </c>
      <c r="B201" s="43">
        <v>44397</v>
      </c>
      <c r="C201" s="13">
        <v>0.6645833333333333</v>
      </c>
      <c r="D201" s="16" t="s">
        <v>16</v>
      </c>
      <c r="G201" s="13" cm="1">
        <f t="array" ref="G2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5.5555555555555358E-3</v>
      </c>
      <c r="H201" s="13" t="str">
        <f>IF(wh_table[[#This Row],[Subject 1]]&lt;&gt;"Sitting Adjourned", "", SUMIF(wh_table[Day], wh_table[[#This Row],[Day]],wh_table[Duration]))</f>
        <v/>
      </c>
      <c r="I201" s="18">
        <f>SUM(INDEX(wh_table[Duration],1):wh_table[[#This Row],[Duration]])</f>
        <v>6.2159722222222271</v>
      </c>
      <c r="J201" s="13" t="str">
        <f>IF(wh_table[[#This Row],[Subject 1]]&lt;&gt;"Sitting Adjourned", "", SUMIFS(wh_table[Duration], wh_table[Day], wh_table[[#This Row],[Day]], wh_table[Tags], "&lt;&gt;[Questions]", wh_table[Tags], "&lt;&gt;[Questions][Divisions]"))</f>
        <v/>
      </c>
      <c r="K201" s="18">
        <f>IF(wh_table[[#This Row],[Tags]]="[Questions]","",IF(wh_table[[#This Row],[Tags]]="[Questions][Divisions]","",SUMIFS(INDEX(wh_table[Duration],1):wh_table[[#This Row],[Duration]], INDEX(wh_table[Tags],1):wh_table[[#This Row],[Tags]], "&lt;&gt;[Questions]",INDEX(wh_table[Tags],1):wh_table[[#This Row],[Tags]], "&lt;&gt;[Questions][Divisions]")))</f>
        <v>4.6770833333333357</v>
      </c>
    </row>
    <row r="202" spans="1:11" ht="15" customHeight="1" x14ac:dyDescent="0.25">
      <c r="A202" s="15">
        <v>28</v>
      </c>
      <c r="B202" s="43">
        <v>44397</v>
      </c>
      <c r="C202" s="13">
        <v>0.67013888888888884</v>
      </c>
      <c r="D202" s="16" t="s">
        <v>1112</v>
      </c>
      <c r="E202" s="17" t="s">
        <v>1206</v>
      </c>
      <c r="G202" s="13" cm="1">
        <f t="array" ref="G2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202" s="13" t="str">
        <f>IF(wh_table[[#This Row],[Subject 1]]&lt;&gt;"Sitting Adjourned", "", SUMIF(wh_table[Day], wh_table[[#This Row],[Day]],wh_table[Duration]))</f>
        <v/>
      </c>
      <c r="I202" s="18">
        <f>SUM(INDEX(wh_table[Duration],1):wh_table[[#This Row],[Duration]])</f>
        <v>6.2340277777777828</v>
      </c>
      <c r="J202" s="13" t="str">
        <f>IF(wh_table[[#This Row],[Subject 1]]&lt;&gt;"Sitting Adjourned", "", SUMIFS(wh_table[Duration], wh_table[Day], wh_table[[#This Row],[Day]], wh_table[Tags], "&lt;&gt;[Questions]", wh_table[Tags], "&lt;&gt;[Questions][Divisions]"))</f>
        <v/>
      </c>
      <c r="K202" s="18">
        <f>IF(wh_table[[#This Row],[Tags]]="[Questions]","",IF(wh_table[[#This Row],[Tags]]="[Questions][Divisions]","",SUMIFS(INDEX(wh_table[Duration],1):wh_table[[#This Row],[Duration]], INDEX(wh_table[Tags],1):wh_table[[#This Row],[Tags]], "&lt;&gt;[Questions]",INDEX(wh_table[Tags],1):wh_table[[#This Row],[Tags]], "&lt;&gt;[Questions][Divisions]")))</f>
        <v>4.6951388888888914</v>
      </c>
    </row>
    <row r="203" spans="1:11" ht="15" customHeight="1" x14ac:dyDescent="0.25">
      <c r="A203" s="15">
        <v>28</v>
      </c>
      <c r="B203" s="43">
        <v>44397</v>
      </c>
      <c r="C203" s="13">
        <v>0.68819444444444444</v>
      </c>
      <c r="D203" s="16" t="s">
        <v>16</v>
      </c>
      <c r="G203" s="13" cm="1">
        <f t="array" ref="G2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203" s="13" t="str">
        <f>IF(wh_table[[#This Row],[Subject 1]]&lt;&gt;"Sitting Adjourned", "", SUMIF(wh_table[Day], wh_table[[#This Row],[Day]],wh_table[Duration]))</f>
        <v/>
      </c>
      <c r="I203" s="18">
        <f>SUM(INDEX(wh_table[Duration],1):wh_table[[#This Row],[Duration]])</f>
        <v>6.2472222222222271</v>
      </c>
      <c r="J203" s="13" t="str">
        <f>IF(wh_table[[#This Row],[Subject 1]]&lt;&gt;"Sitting Adjourned", "", SUMIFS(wh_table[Duration], wh_table[Day], wh_table[[#This Row],[Day]], wh_table[Tags], "&lt;&gt;[Questions]", wh_table[Tags], "&lt;&gt;[Questions][Divisions]"))</f>
        <v/>
      </c>
      <c r="K203" s="18">
        <f>IF(wh_table[[#This Row],[Tags]]="[Questions]","",IF(wh_table[[#This Row],[Tags]]="[Questions][Divisions]","",SUMIFS(INDEX(wh_table[Duration],1):wh_table[[#This Row],[Duration]], INDEX(wh_table[Tags],1):wh_table[[#This Row],[Tags]], "&lt;&gt;[Questions]",INDEX(wh_table[Tags],1):wh_table[[#This Row],[Tags]], "&lt;&gt;[Questions][Divisions]")))</f>
        <v>4.7083333333333357</v>
      </c>
    </row>
    <row r="204" spans="1:11" ht="15" customHeight="1" x14ac:dyDescent="0.25">
      <c r="A204" s="15">
        <v>28</v>
      </c>
      <c r="B204" s="43">
        <v>44397</v>
      </c>
      <c r="C204" s="13">
        <v>0.70138888888888884</v>
      </c>
      <c r="D204" s="16" t="s">
        <v>1112</v>
      </c>
      <c r="E204" s="17" t="s">
        <v>1207</v>
      </c>
      <c r="G204" s="13" cm="1">
        <f t="array" ref="G2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3.9583333333333415E-2</v>
      </c>
      <c r="H204" s="13" t="str">
        <f>IF(wh_table[[#This Row],[Subject 1]]&lt;&gt;"Sitting Adjourned", "", SUMIF(wh_table[Day], wh_table[[#This Row],[Day]],wh_table[Duration]))</f>
        <v/>
      </c>
      <c r="I204" s="18">
        <f>SUM(INDEX(wh_table[Duration],1):wh_table[[#This Row],[Duration]])</f>
        <v>6.2868055555555609</v>
      </c>
      <c r="J204" s="13" t="str">
        <f>IF(wh_table[[#This Row],[Subject 1]]&lt;&gt;"Sitting Adjourned", "", SUMIFS(wh_table[Duration], wh_table[Day], wh_table[[#This Row],[Day]], wh_table[Tags], "&lt;&gt;[Questions]", wh_table[Tags], "&lt;&gt;[Questions][Divisions]"))</f>
        <v/>
      </c>
      <c r="K204" s="18">
        <f>IF(wh_table[[#This Row],[Tags]]="[Questions]","",IF(wh_table[[#This Row],[Tags]]="[Questions][Divisions]","",SUMIFS(INDEX(wh_table[Duration],1):wh_table[[#This Row],[Duration]], INDEX(wh_table[Tags],1):wh_table[[#This Row],[Tags]], "&lt;&gt;[Questions]",INDEX(wh_table[Tags],1):wh_table[[#This Row],[Tags]], "&lt;&gt;[Questions][Divisions]")))</f>
        <v>4.7479166666666694</v>
      </c>
    </row>
    <row r="205" spans="1:11" ht="15" customHeight="1" x14ac:dyDescent="0.25">
      <c r="A205" s="15">
        <v>28</v>
      </c>
      <c r="B205" s="43">
        <v>44397</v>
      </c>
      <c r="C205" s="13">
        <v>0.74097222222222225</v>
      </c>
      <c r="D205" s="16" t="s">
        <v>1111</v>
      </c>
      <c r="G205" s="13" t="str" cm="1">
        <f t="array" ref="G2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05" s="13">
        <f>IF(wh_table[[#This Row],[Subject 1]]&lt;&gt;"Sitting Adjourned", "", SUMIF(wh_table[Day], wh_table[[#This Row],[Day]],wh_table[Duration]))</f>
        <v>0.34861111111111115</v>
      </c>
      <c r="I205" s="18">
        <f>SUM(INDEX(wh_table[Duration],1):wh_table[[#This Row],[Duration]])</f>
        <v>6.2868055555555609</v>
      </c>
      <c r="J205" s="13">
        <f>IF(wh_table[[#This Row],[Subject 1]]&lt;&gt;"Sitting Adjourned", "", SUMIFS(wh_table[Duration], wh_table[Day], wh_table[[#This Row],[Day]], wh_table[Tags], "&lt;&gt;[Questions]", wh_table[Tags], "&lt;&gt;[Questions][Divisions]"))</f>
        <v>0.2194444444444445</v>
      </c>
      <c r="K205" s="18">
        <f>IF(wh_table[[#This Row],[Tags]]="[Questions]","",IF(wh_table[[#This Row],[Tags]]="[Questions][Divisions]","",SUMIFS(INDEX(wh_table[Duration],1):wh_table[[#This Row],[Duration]], INDEX(wh_table[Tags],1):wh_table[[#This Row],[Tags]], "&lt;&gt;[Questions]",INDEX(wh_table[Tags],1):wh_table[[#This Row],[Tags]], "&lt;&gt;[Questions][Divisions]")))</f>
        <v>4.7479166666666694</v>
      </c>
    </row>
    <row r="206" spans="1:11" ht="15" customHeight="1" x14ac:dyDescent="0.25">
      <c r="A206" s="15">
        <v>29</v>
      </c>
      <c r="B206" s="43">
        <v>44398</v>
      </c>
      <c r="C206" s="13">
        <v>0.39652777777777781</v>
      </c>
      <c r="D206" s="16" t="s">
        <v>1112</v>
      </c>
      <c r="E206" s="17" t="s">
        <v>1208</v>
      </c>
      <c r="G206" s="13" cm="1">
        <f t="array" ref="G2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206" s="13" t="str">
        <f>IF(wh_table[[#This Row],[Subject 1]]&lt;&gt;"Sitting Adjourned", "", SUMIF(wh_table[Day], wh_table[[#This Row],[Day]],wh_table[Duration]))</f>
        <v/>
      </c>
      <c r="I206" s="18">
        <f>SUM(INDEX(wh_table[Duration],1):wh_table[[#This Row],[Duration]])</f>
        <v>6.2965277777777828</v>
      </c>
      <c r="J206" s="13" t="str">
        <f>IF(wh_table[[#This Row],[Subject 1]]&lt;&gt;"Sitting Adjourned", "", SUMIFS(wh_table[Duration], wh_table[Day], wh_table[[#This Row],[Day]], wh_table[Tags], "&lt;&gt;[Questions]", wh_table[Tags], "&lt;&gt;[Questions][Divisions]"))</f>
        <v/>
      </c>
      <c r="K206" s="18">
        <f>IF(wh_table[[#This Row],[Tags]]="[Questions]","",IF(wh_table[[#This Row],[Tags]]="[Questions][Divisions]","",SUMIFS(INDEX(wh_table[Duration],1):wh_table[[#This Row],[Duration]], INDEX(wh_table[Tags],1):wh_table[[#This Row],[Tags]], "&lt;&gt;[Questions]",INDEX(wh_table[Tags],1):wh_table[[#This Row],[Tags]], "&lt;&gt;[Questions][Divisions]")))</f>
        <v>4.7576388888888914</v>
      </c>
    </row>
    <row r="207" spans="1:11" ht="15" customHeight="1" x14ac:dyDescent="0.25">
      <c r="A207" s="15">
        <v>29</v>
      </c>
      <c r="B207" s="43">
        <v>44398</v>
      </c>
      <c r="C207" s="13">
        <v>0.40625</v>
      </c>
      <c r="D207" s="16" t="s">
        <v>1136</v>
      </c>
      <c r="G207" s="13" cm="1">
        <f t="array" ref="G2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6.9444444444438647E-4</v>
      </c>
      <c r="H207" s="13" t="str">
        <f>IF(wh_table[[#This Row],[Subject 1]]&lt;&gt;"Sitting Adjourned", "", SUMIF(wh_table[Day], wh_table[[#This Row],[Day]],wh_table[Duration]))</f>
        <v/>
      </c>
      <c r="I207" s="18">
        <f>SUM(INDEX(wh_table[Duration],1):wh_table[[#This Row],[Duration]])</f>
        <v>6.2972222222222269</v>
      </c>
      <c r="J207" s="13" t="str">
        <f>IF(wh_table[[#This Row],[Subject 1]]&lt;&gt;"Sitting Adjourned", "", SUMIFS(wh_table[Duration], wh_table[Day], wh_table[[#This Row],[Day]], wh_table[Tags], "&lt;&gt;[Questions]", wh_table[Tags], "&lt;&gt;[Questions][Divisions]"))</f>
        <v/>
      </c>
      <c r="K207" s="18">
        <f>IF(wh_table[[#This Row],[Tags]]="[Questions]","",IF(wh_table[[#This Row],[Tags]]="[Questions][Divisions]","",SUMIFS(INDEX(wh_table[Duration],1):wh_table[[#This Row],[Duration]], INDEX(wh_table[Tags],1):wh_table[[#This Row],[Tags]], "&lt;&gt;[Questions]",INDEX(wh_table[Tags],1):wh_table[[#This Row],[Tags]], "&lt;&gt;[Questions][Divisions]")))</f>
        <v>4.7583333333333355</v>
      </c>
    </row>
    <row r="208" spans="1:11" ht="15" customHeight="1" x14ac:dyDescent="0.25">
      <c r="A208" s="15">
        <v>29</v>
      </c>
      <c r="B208" s="43">
        <v>44398</v>
      </c>
      <c r="C208" s="13">
        <v>0.40694444444444439</v>
      </c>
      <c r="D208" s="16" t="s">
        <v>1112</v>
      </c>
      <c r="E208" s="17" t="s">
        <v>1208</v>
      </c>
      <c r="G208" s="13" cm="1">
        <f t="array" ref="G2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208" s="13" t="str">
        <f>IF(wh_table[[#This Row],[Subject 1]]&lt;&gt;"Sitting Adjourned", "", SUMIF(wh_table[Day], wh_table[[#This Row],[Day]],wh_table[Duration]))</f>
        <v/>
      </c>
      <c r="I208" s="18">
        <f>SUM(INDEX(wh_table[Duration],1):wh_table[[#This Row],[Duration]])</f>
        <v>6.3486111111111159</v>
      </c>
      <c r="J208" s="13" t="str">
        <f>IF(wh_table[[#This Row],[Subject 1]]&lt;&gt;"Sitting Adjourned", "", SUMIFS(wh_table[Duration], wh_table[Day], wh_table[[#This Row],[Day]], wh_table[Tags], "&lt;&gt;[Questions]", wh_table[Tags], "&lt;&gt;[Questions][Divisions]"))</f>
        <v/>
      </c>
      <c r="K208" s="18">
        <f>IF(wh_table[[#This Row],[Tags]]="[Questions]","",IF(wh_table[[#This Row],[Tags]]="[Questions][Divisions]","",SUMIFS(INDEX(wh_table[Duration],1):wh_table[[#This Row],[Duration]], INDEX(wh_table[Tags],1):wh_table[[#This Row],[Tags]], "&lt;&gt;[Questions]",INDEX(wh_table[Tags],1):wh_table[[#This Row],[Tags]], "&lt;&gt;[Questions][Divisions]")))</f>
        <v>4.8097222222222245</v>
      </c>
    </row>
    <row r="209" spans="1:11" ht="15" customHeight="1" x14ac:dyDescent="0.25">
      <c r="A209" s="15">
        <v>29</v>
      </c>
      <c r="B209" s="43">
        <v>44398</v>
      </c>
      <c r="C209" s="13">
        <v>0.45833333333333331</v>
      </c>
      <c r="D209" s="16" t="s">
        <v>1112</v>
      </c>
      <c r="E209" s="17" t="s">
        <v>1209</v>
      </c>
      <c r="G209" s="13" cm="1">
        <f t="array" ref="G2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1.87500000000001E-2</v>
      </c>
      <c r="H209" s="13" t="str">
        <f>IF(wh_table[[#This Row],[Subject 1]]&lt;&gt;"Sitting Adjourned", "", SUMIF(wh_table[Day], wh_table[[#This Row],[Day]],wh_table[Duration]))</f>
        <v/>
      </c>
      <c r="I209" s="18">
        <f>SUM(INDEX(wh_table[Duration],1):wh_table[[#This Row],[Duration]])</f>
        <v>6.3673611111111157</v>
      </c>
      <c r="J209" s="13" t="str">
        <f>IF(wh_table[[#This Row],[Subject 1]]&lt;&gt;"Sitting Adjourned", "", SUMIFS(wh_table[Duration], wh_table[Day], wh_table[[#This Row],[Day]], wh_table[Tags], "&lt;&gt;[Questions]", wh_table[Tags], "&lt;&gt;[Questions][Divisions]"))</f>
        <v/>
      </c>
      <c r="K209" s="18">
        <f>IF(wh_table[[#This Row],[Tags]]="[Questions]","",IF(wh_table[[#This Row],[Tags]]="[Questions][Divisions]","",SUMIFS(INDEX(wh_table[Duration],1):wh_table[[#This Row],[Duration]], INDEX(wh_table[Tags],1):wh_table[[#This Row],[Tags]], "&lt;&gt;[Questions]",INDEX(wh_table[Tags],1):wh_table[[#This Row],[Tags]], "&lt;&gt;[Questions][Divisions]")))</f>
        <v>4.8284722222222243</v>
      </c>
    </row>
    <row r="210" spans="1:11" ht="15" customHeight="1" x14ac:dyDescent="0.25">
      <c r="A210" s="15">
        <v>29</v>
      </c>
      <c r="B210" s="43">
        <v>44398</v>
      </c>
      <c r="C210" s="13">
        <v>0.47708333333333341</v>
      </c>
      <c r="D210" s="16" t="s">
        <v>16</v>
      </c>
      <c r="F210" s="16" t="s">
        <v>1115</v>
      </c>
      <c r="G210" s="13" cm="1">
        <f t="array" ref="G2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0.12777777777777766</v>
      </c>
      <c r="H210" s="13" t="str">
        <f>IF(wh_table[[#This Row],[Subject 1]]&lt;&gt;"Sitting Adjourned", "", SUMIF(wh_table[Day], wh_table[[#This Row],[Day]],wh_table[Duration]))</f>
        <v/>
      </c>
      <c r="I210" s="18">
        <f>SUM(INDEX(wh_table[Duration],1):wh_table[[#This Row],[Duration]])</f>
        <v>6.495138888888893</v>
      </c>
      <c r="J210" s="13" t="str">
        <f>IF(wh_table[[#This Row],[Subject 1]]&lt;&gt;"Sitting Adjourned", "", SUMIFS(wh_table[Duration], wh_table[Day], wh_table[[#This Row],[Day]], wh_table[Tags], "&lt;&gt;[Questions]", wh_table[Tags], "&lt;&gt;[Questions][Divisions]"))</f>
        <v/>
      </c>
      <c r="K210" s="18" t="str">
        <f>IF(wh_table[[#This Row],[Tags]]="[Questions]","",IF(wh_table[[#This Row],[Tags]]="[Questions][Divisions]","",SUMIFS(INDEX(wh_table[Duration],1):wh_table[[#This Row],[Duration]], INDEX(wh_table[Tags],1):wh_table[[#This Row],[Tags]], "&lt;&gt;[Questions]",INDEX(wh_table[Tags],1):wh_table[[#This Row],[Tags]], "&lt;&gt;[Questions][Divisions]")))</f>
        <v/>
      </c>
    </row>
    <row r="211" spans="1:11" ht="15" customHeight="1" x14ac:dyDescent="0.25">
      <c r="A211" s="15">
        <v>29</v>
      </c>
      <c r="B211" s="43">
        <v>44398</v>
      </c>
      <c r="C211" s="13">
        <v>0.60486111111111107</v>
      </c>
      <c r="D211" s="16" t="s">
        <v>1112</v>
      </c>
      <c r="E211" s="17" t="s">
        <v>1210</v>
      </c>
      <c r="G211" s="13" cm="1">
        <f t="array" ref="G2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211" s="13" t="str">
        <f>IF(wh_table[[#This Row],[Subject 1]]&lt;&gt;"Sitting Adjourned", "", SUMIF(wh_table[Day], wh_table[[#This Row],[Day]],wh_table[Duration]))</f>
        <v/>
      </c>
      <c r="I211" s="18">
        <f>SUM(INDEX(wh_table[Duration],1):wh_table[[#This Row],[Duration]])</f>
        <v>6.5562500000000039</v>
      </c>
      <c r="J211" s="13" t="str">
        <f>IF(wh_table[[#This Row],[Subject 1]]&lt;&gt;"Sitting Adjourned", "", SUMIFS(wh_table[Duration], wh_table[Day], wh_table[[#This Row],[Day]], wh_table[Tags], "&lt;&gt;[Questions]", wh_table[Tags], "&lt;&gt;[Questions][Divisions]"))</f>
        <v/>
      </c>
      <c r="K211" s="18">
        <f>IF(wh_table[[#This Row],[Tags]]="[Questions]","",IF(wh_table[[#This Row],[Tags]]="[Questions][Divisions]","",SUMIFS(INDEX(wh_table[Duration],1):wh_table[[#This Row],[Duration]], INDEX(wh_table[Tags],1):wh_table[[#This Row],[Tags]], "&lt;&gt;[Questions]",INDEX(wh_table[Tags],1):wh_table[[#This Row],[Tags]], "&lt;&gt;[Questions][Divisions]")))</f>
        <v>4.8895833333333352</v>
      </c>
    </row>
    <row r="212" spans="1:11" ht="15" customHeight="1" x14ac:dyDescent="0.25">
      <c r="A212" s="15">
        <v>29</v>
      </c>
      <c r="B212" s="43">
        <v>44398</v>
      </c>
      <c r="C212" s="13">
        <v>0.66597222222222219</v>
      </c>
      <c r="D212" s="16" t="s">
        <v>16</v>
      </c>
      <c r="G212" s="13" cm="1">
        <f t="array" ref="G2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212" s="13" t="str">
        <f>IF(wh_table[[#This Row],[Subject 1]]&lt;&gt;"Sitting Adjourned", "", SUMIF(wh_table[Day], wh_table[[#This Row],[Day]],wh_table[Duration]))</f>
        <v/>
      </c>
      <c r="I212" s="18">
        <f>SUM(INDEX(wh_table[Duration],1):wh_table[[#This Row],[Duration]])</f>
        <v>6.5604166666666703</v>
      </c>
      <c r="J212" s="13" t="str">
        <f>IF(wh_table[[#This Row],[Subject 1]]&lt;&gt;"Sitting Adjourned", "", SUMIFS(wh_table[Duration], wh_table[Day], wh_table[[#This Row],[Day]], wh_table[Tags], "&lt;&gt;[Questions]", wh_table[Tags], "&lt;&gt;[Questions][Divisions]"))</f>
        <v/>
      </c>
      <c r="K212" s="18">
        <f>IF(wh_table[[#This Row],[Tags]]="[Questions]","",IF(wh_table[[#This Row],[Tags]]="[Questions][Divisions]","",SUMIFS(INDEX(wh_table[Duration],1):wh_table[[#This Row],[Duration]], INDEX(wh_table[Tags],1):wh_table[[#This Row],[Tags]], "&lt;&gt;[Questions]",INDEX(wh_table[Tags],1):wh_table[[#This Row],[Tags]], "&lt;&gt;[Questions][Divisions]")))</f>
        <v>4.8937500000000016</v>
      </c>
    </row>
    <row r="213" spans="1:11" ht="15" customHeight="1" x14ac:dyDescent="0.25">
      <c r="A213" s="15">
        <v>29</v>
      </c>
      <c r="B213" s="43">
        <v>44398</v>
      </c>
      <c r="C213" s="13">
        <v>0.67013888888888884</v>
      </c>
      <c r="D213" s="16" t="s">
        <v>1112</v>
      </c>
      <c r="E213" s="17" t="s">
        <v>1211</v>
      </c>
      <c r="G213" s="13" cm="1">
        <f t="array" ref="G2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213" s="13" t="str">
        <f>IF(wh_table[[#This Row],[Subject 1]]&lt;&gt;"Sitting Adjourned", "", SUMIF(wh_table[Day], wh_table[[#This Row],[Day]],wh_table[Duration]))</f>
        <v/>
      </c>
      <c r="I213" s="18">
        <f>SUM(INDEX(wh_table[Duration],1):wh_table[[#This Row],[Duration]])</f>
        <v>6.5729166666666705</v>
      </c>
      <c r="J213" s="13" t="str">
        <f>IF(wh_table[[#This Row],[Subject 1]]&lt;&gt;"Sitting Adjourned", "", SUMIFS(wh_table[Duration], wh_table[Day], wh_table[[#This Row],[Day]], wh_table[Tags], "&lt;&gt;[Questions]", wh_table[Tags], "&lt;&gt;[Questions][Divisions]"))</f>
        <v/>
      </c>
      <c r="K213" s="18">
        <f>IF(wh_table[[#This Row],[Tags]]="[Questions]","",IF(wh_table[[#This Row],[Tags]]="[Questions][Divisions]","",SUMIFS(INDEX(wh_table[Duration],1):wh_table[[#This Row],[Duration]], INDEX(wh_table[Tags],1):wh_table[[#This Row],[Tags]], "&lt;&gt;[Questions]",INDEX(wh_table[Tags],1):wh_table[[#This Row],[Tags]], "&lt;&gt;[Questions][Divisions]")))</f>
        <v>4.9062500000000018</v>
      </c>
    </row>
    <row r="214" spans="1:11" ht="15" customHeight="1" x14ac:dyDescent="0.25">
      <c r="A214" s="15">
        <v>29</v>
      </c>
      <c r="B214" s="43">
        <v>44398</v>
      </c>
      <c r="C214" s="13">
        <v>0.68263888888888891</v>
      </c>
      <c r="D214" s="16" t="s">
        <v>16</v>
      </c>
      <c r="G214" s="13" cm="1">
        <f t="array" ref="G2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214" s="13" t="str">
        <f>IF(wh_table[[#This Row],[Subject 1]]&lt;&gt;"Sitting Adjourned", "", SUMIF(wh_table[Day], wh_table[[#This Row],[Day]],wh_table[Duration]))</f>
        <v/>
      </c>
      <c r="I214" s="18">
        <f>SUM(INDEX(wh_table[Duration],1):wh_table[[#This Row],[Duration]])</f>
        <v>6.5916666666666703</v>
      </c>
      <c r="J214" s="13" t="str">
        <f>IF(wh_table[[#This Row],[Subject 1]]&lt;&gt;"Sitting Adjourned", "", SUMIFS(wh_table[Duration], wh_table[Day], wh_table[[#This Row],[Day]], wh_table[Tags], "&lt;&gt;[Questions]", wh_table[Tags], "&lt;&gt;[Questions][Divisions]"))</f>
        <v/>
      </c>
      <c r="K214" s="18">
        <f>IF(wh_table[[#This Row],[Tags]]="[Questions]","",IF(wh_table[[#This Row],[Tags]]="[Questions][Divisions]","",SUMIFS(INDEX(wh_table[Duration],1):wh_table[[#This Row],[Duration]], INDEX(wh_table[Tags],1):wh_table[[#This Row],[Tags]], "&lt;&gt;[Questions]",INDEX(wh_table[Tags],1):wh_table[[#This Row],[Tags]], "&lt;&gt;[Questions][Divisions]")))</f>
        <v>4.9250000000000016</v>
      </c>
    </row>
    <row r="215" spans="1:11" ht="15" customHeight="1" x14ac:dyDescent="0.25">
      <c r="A215" s="15">
        <v>29</v>
      </c>
      <c r="B215" s="43">
        <v>44398</v>
      </c>
      <c r="C215" s="13">
        <v>0.70138888888888884</v>
      </c>
      <c r="D215" s="16" t="s">
        <v>1112</v>
      </c>
      <c r="E215" s="17" t="s">
        <v>1212</v>
      </c>
      <c r="G215" s="13" cm="1">
        <f t="array" ref="G2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3.4722222222222321E-2</v>
      </c>
      <c r="H215" s="13" t="str">
        <f>IF(wh_table[[#This Row],[Subject 1]]&lt;&gt;"Sitting Adjourned", "", SUMIF(wh_table[Day], wh_table[[#This Row],[Day]],wh_table[Duration]))</f>
        <v/>
      </c>
      <c r="I215" s="18">
        <f>SUM(INDEX(wh_table[Duration],1):wh_table[[#This Row],[Duration]])</f>
        <v>6.6263888888888927</v>
      </c>
      <c r="J215" s="13" t="str">
        <f>IF(wh_table[[#This Row],[Subject 1]]&lt;&gt;"Sitting Adjourned", "", SUMIFS(wh_table[Duration], wh_table[Day], wh_table[[#This Row],[Day]], wh_table[Tags], "&lt;&gt;[Questions]", wh_table[Tags], "&lt;&gt;[Questions][Divisions]"))</f>
        <v/>
      </c>
      <c r="K215" s="18">
        <f>IF(wh_table[[#This Row],[Tags]]="[Questions]","",IF(wh_table[[#This Row],[Tags]]="[Questions][Divisions]","",SUMIFS(INDEX(wh_table[Duration],1):wh_table[[#This Row],[Duration]], INDEX(wh_table[Tags],1):wh_table[[#This Row],[Tags]], "&lt;&gt;[Questions]",INDEX(wh_table[Tags],1):wh_table[[#This Row],[Tags]], "&lt;&gt;[Questions][Divisions]")))</f>
        <v>4.9597222222222239</v>
      </c>
    </row>
    <row r="216" spans="1:11" ht="15" customHeight="1" x14ac:dyDescent="0.25">
      <c r="A216" s="15">
        <v>29</v>
      </c>
      <c r="B216" s="43">
        <v>44398</v>
      </c>
      <c r="C216" s="13">
        <v>0.73611111111111116</v>
      </c>
      <c r="D216" s="16" t="s">
        <v>1111</v>
      </c>
      <c r="G216" s="13" t="str" cm="1">
        <f t="array" ref="G2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16" s="13">
        <f>IF(wh_table[[#This Row],[Subject 1]]&lt;&gt;"Sitting Adjourned", "", SUMIF(wh_table[Day], wh_table[[#This Row],[Day]],wh_table[Duration]))</f>
        <v>0.33958333333333335</v>
      </c>
      <c r="I216" s="18">
        <f>SUM(INDEX(wh_table[Duration],1):wh_table[[#This Row],[Duration]])</f>
        <v>6.6263888888888927</v>
      </c>
      <c r="J216" s="13">
        <f>IF(wh_table[[#This Row],[Subject 1]]&lt;&gt;"Sitting Adjourned", "", SUMIFS(wh_table[Duration], wh_table[Day], wh_table[[#This Row],[Day]], wh_table[Tags], "&lt;&gt;[Questions]", wh_table[Tags], "&lt;&gt;[Questions][Divisions]"))</f>
        <v>0.21180555555555569</v>
      </c>
      <c r="K216" s="18">
        <f>IF(wh_table[[#This Row],[Tags]]="[Questions]","",IF(wh_table[[#This Row],[Tags]]="[Questions][Divisions]","",SUMIFS(INDEX(wh_table[Duration],1):wh_table[[#This Row],[Duration]], INDEX(wh_table[Tags],1):wh_table[[#This Row],[Tags]], "&lt;&gt;[Questions]",INDEX(wh_table[Tags],1):wh_table[[#This Row],[Tags]], "&lt;&gt;[Questions][Divisions]")))</f>
        <v>4.9597222222222239</v>
      </c>
    </row>
    <row r="217" spans="1:11" ht="15" customHeight="1" x14ac:dyDescent="0.25">
      <c r="A217" s="15">
        <v>30</v>
      </c>
      <c r="B217" s="43">
        <v>44399</v>
      </c>
      <c r="C217" s="13">
        <v>0.5625</v>
      </c>
      <c r="D217" s="16" t="s">
        <v>1165</v>
      </c>
      <c r="E217" s="17" t="s">
        <v>1213</v>
      </c>
      <c r="G217" s="13" cm="1">
        <f t="array" ref="G2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17" s="13" t="str">
        <f>IF(wh_table[[#This Row],[Subject 1]]&lt;&gt;"Sitting Adjourned", "", SUMIF(wh_table[Day], wh_table[[#This Row],[Day]],wh_table[Duration]))</f>
        <v/>
      </c>
      <c r="I217" s="18">
        <f>SUM(INDEX(wh_table[Duration],1):wh_table[[#This Row],[Duration]])</f>
        <v>6.6888888888888927</v>
      </c>
      <c r="J217" s="13" t="str">
        <f>IF(wh_table[[#This Row],[Subject 1]]&lt;&gt;"Sitting Adjourned", "", SUMIFS(wh_table[Duration], wh_table[Day], wh_table[[#This Row],[Day]], wh_table[Tags], "&lt;&gt;[Questions]", wh_table[Tags], "&lt;&gt;[Questions][Divisions]"))</f>
        <v/>
      </c>
      <c r="K217" s="18">
        <f>IF(wh_table[[#This Row],[Tags]]="[Questions]","",IF(wh_table[[#This Row],[Tags]]="[Questions][Divisions]","",SUMIFS(INDEX(wh_table[Duration],1):wh_table[[#This Row],[Duration]], INDEX(wh_table[Tags],1):wh_table[[#This Row],[Tags]], "&lt;&gt;[Questions]",INDEX(wh_table[Tags],1):wh_table[[#This Row],[Tags]], "&lt;&gt;[Questions][Divisions]")))</f>
        <v>5.0222222222222239</v>
      </c>
    </row>
    <row r="218" spans="1:11" ht="15" customHeight="1" x14ac:dyDescent="0.25">
      <c r="A218" s="15">
        <v>30</v>
      </c>
      <c r="B218" s="43">
        <v>44399</v>
      </c>
      <c r="C218" s="13">
        <v>0.625</v>
      </c>
      <c r="D218" s="16" t="s">
        <v>16</v>
      </c>
      <c r="G218" s="13" cm="1">
        <f t="array" ref="G2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218" s="13" t="str">
        <f>IF(wh_table[[#This Row],[Subject 1]]&lt;&gt;"Sitting Adjourned", "", SUMIF(wh_table[Day], wh_table[[#This Row],[Day]],wh_table[Duration]))</f>
        <v/>
      </c>
      <c r="I218" s="18">
        <f>SUM(INDEX(wh_table[Duration],1):wh_table[[#This Row],[Duration]])</f>
        <v>6.7000000000000037</v>
      </c>
      <c r="J218" s="13" t="str">
        <f>IF(wh_table[[#This Row],[Subject 1]]&lt;&gt;"Sitting Adjourned", "", SUMIFS(wh_table[Duration], wh_table[Day], wh_table[[#This Row],[Day]], wh_table[Tags], "&lt;&gt;[Questions]", wh_table[Tags], "&lt;&gt;[Questions][Divisions]"))</f>
        <v/>
      </c>
      <c r="K218" s="18">
        <f>IF(wh_table[[#This Row],[Tags]]="[Questions]","",IF(wh_table[[#This Row],[Tags]]="[Questions][Divisions]","",SUMIFS(INDEX(wh_table[Duration],1):wh_table[[#This Row],[Duration]], INDEX(wh_table[Tags],1):wh_table[[#This Row],[Tags]], "&lt;&gt;[Questions]",INDEX(wh_table[Tags],1):wh_table[[#This Row],[Tags]], "&lt;&gt;[Questions][Divisions]")))</f>
        <v>5.033333333333335</v>
      </c>
    </row>
    <row r="219" spans="1:11" ht="15" customHeight="1" x14ac:dyDescent="0.25">
      <c r="A219" s="15">
        <v>30</v>
      </c>
      <c r="B219" s="43">
        <v>44399</v>
      </c>
      <c r="C219" s="13">
        <v>0.63611111111111107</v>
      </c>
      <c r="D219" s="16" t="s">
        <v>1165</v>
      </c>
      <c r="E219" s="17" t="s">
        <v>1214</v>
      </c>
      <c r="G219" s="13" cm="1">
        <f t="array" ref="G2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219" s="13" t="str">
        <f>IF(wh_table[[#This Row],[Subject 1]]&lt;&gt;"Sitting Adjourned", "", SUMIF(wh_table[Day], wh_table[[#This Row],[Day]],wh_table[Duration]))</f>
        <v/>
      </c>
      <c r="I219" s="18">
        <f>SUM(INDEX(wh_table[Duration],1):wh_table[[#This Row],[Duration]])</f>
        <v>6.7618055555555596</v>
      </c>
      <c r="J219" s="13" t="str">
        <f>IF(wh_table[[#This Row],[Subject 1]]&lt;&gt;"Sitting Adjourned", "", SUMIFS(wh_table[Duration], wh_table[Day], wh_table[[#This Row],[Day]], wh_table[Tags], "&lt;&gt;[Questions]", wh_table[Tags], "&lt;&gt;[Questions][Divisions]"))</f>
        <v/>
      </c>
      <c r="K219" s="18">
        <f>IF(wh_table[[#This Row],[Tags]]="[Questions]","",IF(wh_table[[#This Row],[Tags]]="[Questions][Divisions]","",SUMIFS(INDEX(wh_table[Duration],1):wh_table[[#This Row],[Duration]], INDEX(wh_table[Tags],1):wh_table[[#This Row],[Tags]], "&lt;&gt;[Questions]",INDEX(wh_table[Tags],1):wh_table[[#This Row],[Tags]], "&lt;&gt;[Questions][Divisions]")))</f>
        <v>5.0951388888888909</v>
      </c>
    </row>
    <row r="220" spans="1:11" ht="15" customHeight="1" x14ac:dyDescent="0.25">
      <c r="A220" s="15">
        <v>30</v>
      </c>
      <c r="B220" s="43">
        <v>44399</v>
      </c>
      <c r="C220" s="13">
        <v>0.69791666666666663</v>
      </c>
      <c r="D220" s="16" t="s">
        <v>1111</v>
      </c>
      <c r="G220" s="13" t="str" cm="1">
        <f t="array" ref="G2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20" s="13">
        <f>IF(wh_table[[#This Row],[Subject 1]]&lt;&gt;"Sitting Adjourned", "", SUMIF(wh_table[Day], wh_table[[#This Row],[Day]],wh_table[Duration]))</f>
        <v>0.13541666666666663</v>
      </c>
      <c r="I220" s="18">
        <f>SUM(INDEX(wh_table[Duration],1):wh_table[[#This Row],[Duration]])</f>
        <v>6.7618055555555596</v>
      </c>
      <c r="J220" s="13">
        <f>IF(wh_table[[#This Row],[Subject 1]]&lt;&gt;"Sitting Adjourned", "", SUMIFS(wh_table[Duration], wh_table[Day], wh_table[[#This Row],[Day]], wh_table[Tags], "&lt;&gt;[Questions]", wh_table[Tags], "&lt;&gt;[Questions][Divisions]"))</f>
        <v>0.13541666666666663</v>
      </c>
      <c r="K220" s="18">
        <f>IF(wh_table[[#This Row],[Tags]]="[Questions]","",IF(wh_table[[#This Row],[Tags]]="[Questions][Divisions]","",SUMIFS(INDEX(wh_table[Duration],1):wh_table[[#This Row],[Duration]], INDEX(wh_table[Tags],1):wh_table[[#This Row],[Tags]], "&lt;&gt;[Questions]",INDEX(wh_table[Tags],1):wh_table[[#This Row],[Tags]], "&lt;&gt;[Questions][Divisions]")))</f>
        <v>5.0951388888888909</v>
      </c>
    </row>
    <row r="221" spans="1:11" ht="15" customHeight="1" x14ac:dyDescent="0.25">
      <c r="A221" s="24">
        <v>31</v>
      </c>
      <c r="B221" s="20">
        <v>44446</v>
      </c>
      <c r="C221" s="21">
        <v>0.39583333333333331</v>
      </c>
      <c r="D221" s="19" t="s">
        <v>1112</v>
      </c>
      <c r="E221" s="22" t="s">
        <v>1215</v>
      </c>
      <c r="F221" s="19"/>
      <c r="G221" s="21" cm="1">
        <f t="array" ref="G2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221" s="21" t="str">
        <f>IF(wh_table[[#This Row],[Subject 1]]&lt;&gt;"Sitting Adjourned", "", SUMIF(wh_table[Day], wh_table[[#This Row],[Day]],wh_table[Duration]))</f>
        <v/>
      </c>
      <c r="I221" s="23">
        <f>SUM(INDEX(wh_table[Duration],1):wh_table[[#This Row],[Duration]])</f>
        <v>6.8250000000000037</v>
      </c>
      <c r="J221" s="21" t="str">
        <f>IF(wh_table[[#This Row],[Subject 1]]&lt;&gt;"Sitting Adjourned", "", SUMIFS(wh_table[Duration], wh_table[Day], wh_table[[#This Row],[Day]], wh_table[Tags], "&lt;&gt;[Questions]", wh_table[Tags], "&lt;&gt;[Questions][Divisions]"))</f>
        <v/>
      </c>
      <c r="K221" s="23">
        <f>IF(wh_table[[#This Row],[Tags]]="[Questions]","",IF(wh_table[[#This Row],[Tags]]="[Questions][Divisions]","",SUMIFS(INDEX(wh_table[Duration],1):wh_table[[#This Row],[Duration]], INDEX(wh_table[Tags],1):wh_table[[#This Row],[Tags]], "&lt;&gt;[Questions]",INDEX(wh_table[Tags],1):wh_table[[#This Row],[Tags]], "&lt;&gt;[Questions][Divisions]")))</f>
        <v>5.158333333333335</v>
      </c>
    </row>
    <row r="222" spans="1:11" ht="15" customHeight="1" x14ac:dyDescent="0.25">
      <c r="A222" s="24">
        <v>31</v>
      </c>
      <c r="B222" s="20">
        <v>44446</v>
      </c>
      <c r="C222" s="21">
        <v>0.45902777777777781</v>
      </c>
      <c r="D222" s="19" t="s">
        <v>1112</v>
      </c>
      <c r="E222" s="22" t="s">
        <v>1216</v>
      </c>
      <c r="F222" s="19"/>
      <c r="G222" s="21" cm="1">
        <f t="array" ref="G2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0.14583333333333337</v>
      </c>
      <c r="H222" s="21" t="str">
        <f>IF(wh_table[[#This Row],[Subject 1]]&lt;&gt;"Sitting Adjourned", "", SUMIF(wh_table[Day], wh_table[[#This Row],[Day]],wh_table[Duration]))</f>
        <v/>
      </c>
      <c r="I222" s="23">
        <f>SUM(INDEX(wh_table[Duration],1):wh_table[[#This Row],[Duration]])</f>
        <v>6.9708333333333368</v>
      </c>
      <c r="J222" s="21" t="str">
        <f>IF(wh_table[[#This Row],[Subject 1]]&lt;&gt;"Sitting Adjourned", "", SUMIFS(wh_table[Duration], wh_table[Day], wh_table[[#This Row],[Day]], wh_table[Tags], "&lt;&gt;[Questions]", wh_table[Tags], "&lt;&gt;[Questions][Divisions]"))</f>
        <v/>
      </c>
      <c r="K222" s="23">
        <f>IF(wh_table[[#This Row],[Tags]]="[Questions]","",IF(wh_table[[#This Row],[Tags]]="[Questions][Divisions]","",SUMIFS(INDEX(wh_table[Duration],1):wh_table[[#This Row],[Duration]], INDEX(wh_table[Tags],1):wh_table[[#This Row],[Tags]], "&lt;&gt;[Questions]",INDEX(wh_table[Tags],1):wh_table[[#This Row],[Tags]], "&lt;&gt;[Questions][Divisions]")))</f>
        <v>5.304166666666668</v>
      </c>
    </row>
    <row r="223" spans="1:11" ht="15" customHeight="1" x14ac:dyDescent="0.25">
      <c r="A223" s="24">
        <v>31</v>
      </c>
      <c r="B223" s="20">
        <v>44446</v>
      </c>
      <c r="C223" s="21">
        <v>0.60486111111111118</v>
      </c>
      <c r="D223" s="19" t="s">
        <v>1112</v>
      </c>
      <c r="E223" s="22" t="s">
        <v>1217</v>
      </c>
      <c r="F223" s="19"/>
      <c r="G223" s="21" cm="1">
        <f t="array" ref="G2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6.1805555555555447E-2</v>
      </c>
      <c r="H223" s="21" t="str">
        <f>IF(wh_table[[#This Row],[Subject 1]]&lt;&gt;"Sitting Adjourned", "", SUMIF(wh_table[Day], wh_table[[#This Row],[Day]],wh_table[Duration]))</f>
        <v/>
      </c>
      <c r="I223" s="23">
        <f>SUM(INDEX(wh_table[Duration],1):wh_table[[#This Row],[Duration]])</f>
        <v>7.0326388888888918</v>
      </c>
      <c r="J223" s="21" t="str">
        <f>IF(wh_table[[#This Row],[Subject 1]]&lt;&gt;"Sitting Adjourned", "", SUMIFS(wh_table[Duration], wh_table[Day], wh_table[[#This Row],[Day]], wh_table[Tags], "&lt;&gt;[Questions]", wh_table[Tags], "&lt;&gt;[Questions][Divisions]"))</f>
        <v/>
      </c>
      <c r="K223" s="23">
        <f>IF(wh_table[[#This Row],[Tags]]="[Questions]","",IF(wh_table[[#This Row],[Tags]]="[Questions][Divisions]","",SUMIFS(INDEX(wh_table[Duration],1):wh_table[[#This Row],[Duration]], INDEX(wh_table[Tags],1):wh_table[[#This Row],[Tags]], "&lt;&gt;[Questions]",INDEX(wh_table[Tags],1):wh_table[[#This Row],[Tags]], "&lt;&gt;[Questions][Divisions]")))</f>
        <v>5.3659722222222239</v>
      </c>
    </row>
    <row r="224" spans="1:11" ht="15" customHeight="1" x14ac:dyDescent="0.25">
      <c r="A224" s="24">
        <v>31</v>
      </c>
      <c r="B224" s="20">
        <v>44446</v>
      </c>
      <c r="C224" s="21">
        <v>0.66666666666666663</v>
      </c>
      <c r="D224" s="19" t="s">
        <v>1112</v>
      </c>
      <c r="E224" s="22" t="s">
        <v>1218</v>
      </c>
      <c r="F224" s="19"/>
      <c r="G224" s="21" cm="1">
        <f t="array" ref="G2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24" s="21" t="str">
        <f>IF(wh_table[[#This Row],[Subject 1]]&lt;&gt;"Sitting Adjourned", "", SUMIF(wh_table[Day], wh_table[[#This Row],[Day]],wh_table[Duration]))</f>
        <v/>
      </c>
      <c r="I224" s="23">
        <f>SUM(INDEX(wh_table[Duration],1):wh_table[[#This Row],[Duration]])</f>
        <v>7.0534722222222248</v>
      </c>
      <c r="J224" s="21" t="str">
        <f>IF(wh_table[[#This Row],[Subject 1]]&lt;&gt;"Sitting Adjourned", "", SUMIFS(wh_table[Duration], wh_table[Day], wh_table[[#This Row],[Day]], wh_table[Tags], "&lt;&gt;[Questions]", wh_table[Tags], "&lt;&gt;[Questions][Divisions]"))</f>
        <v/>
      </c>
      <c r="K224" s="23">
        <f>IF(wh_table[[#This Row],[Tags]]="[Questions]","",IF(wh_table[[#This Row],[Tags]]="[Questions][Divisions]","",SUMIFS(INDEX(wh_table[Duration],1):wh_table[[#This Row],[Duration]], INDEX(wh_table[Tags],1):wh_table[[#This Row],[Tags]], "&lt;&gt;[Questions]",INDEX(wh_table[Tags],1):wh_table[[#This Row],[Tags]], "&lt;&gt;[Questions][Divisions]")))</f>
        <v>5.386805555555557</v>
      </c>
    </row>
    <row r="225" spans="1:11" ht="15" customHeight="1" x14ac:dyDescent="0.25">
      <c r="A225" s="24">
        <v>31</v>
      </c>
      <c r="B225" s="20">
        <v>44446</v>
      </c>
      <c r="C225" s="21">
        <v>0.6875</v>
      </c>
      <c r="D225" s="19" t="s">
        <v>1112</v>
      </c>
      <c r="E225" s="22" t="s">
        <v>1219</v>
      </c>
      <c r="F225" s="19"/>
      <c r="G225" s="21" cm="1">
        <f t="array" ref="G2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225" s="21" t="str">
        <f>IF(wh_table[[#This Row],[Subject 1]]&lt;&gt;"Sitting Adjourned", "", SUMIF(wh_table[Day], wh_table[[#This Row],[Day]],wh_table[Duration]))</f>
        <v/>
      </c>
      <c r="I225" s="23">
        <f>SUM(INDEX(wh_table[Duration],1):wh_table[[#This Row],[Duration]])</f>
        <v>7.0951388888888918</v>
      </c>
      <c r="J225" s="21" t="str">
        <f>IF(wh_table[[#This Row],[Subject 1]]&lt;&gt;"Sitting Adjourned", "", SUMIFS(wh_table[Duration], wh_table[Day], wh_table[[#This Row],[Day]], wh_table[Tags], "&lt;&gt;[Questions]", wh_table[Tags], "&lt;&gt;[Questions][Divisions]"))</f>
        <v/>
      </c>
      <c r="K225" s="23">
        <f>IF(wh_table[[#This Row],[Tags]]="[Questions]","",IF(wh_table[[#This Row],[Tags]]="[Questions][Divisions]","",SUMIFS(INDEX(wh_table[Duration],1):wh_table[[#This Row],[Duration]], INDEX(wh_table[Tags],1):wh_table[[#This Row],[Tags]], "&lt;&gt;[Questions]",INDEX(wh_table[Tags],1):wh_table[[#This Row],[Tags]], "&lt;&gt;[Questions][Divisions]")))</f>
        <v>5.4284722222222239</v>
      </c>
    </row>
    <row r="226" spans="1:11" ht="15" customHeight="1" x14ac:dyDescent="0.25">
      <c r="A226" s="24">
        <v>31</v>
      </c>
      <c r="B226" s="20">
        <v>44446</v>
      </c>
      <c r="C226" s="21">
        <v>0.72916666666666663</v>
      </c>
      <c r="D226" s="19" t="s">
        <v>1111</v>
      </c>
      <c r="E226" s="22"/>
      <c r="F226" s="19"/>
      <c r="G226" s="21" t="str" cm="1">
        <f t="array" ref="G2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26" s="21">
        <f>IF(wh_table[[#This Row],[Subject 1]]&lt;&gt;"Sitting Adjourned", "", SUMIF(wh_table[Day], wh_table[[#This Row],[Day]],wh_table[Duration]))</f>
        <v>0.33333333333333331</v>
      </c>
      <c r="I226" s="23">
        <f>SUM(INDEX(wh_table[Duration],1):wh_table[[#This Row],[Duration]])</f>
        <v>7.0951388888888918</v>
      </c>
      <c r="J226" s="21">
        <f>IF(wh_table[[#This Row],[Subject 1]]&lt;&gt;"Sitting Adjourned", "", SUMIFS(wh_table[Duration], wh_table[Day], wh_table[[#This Row],[Day]], wh_table[Tags], "&lt;&gt;[Questions]", wh_table[Tags], "&lt;&gt;[Questions][Divisions]"))</f>
        <v>0.33333333333333331</v>
      </c>
      <c r="K226" s="23">
        <f>IF(wh_table[[#This Row],[Tags]]="[Questions]","",IF(wh_table[[#This Row],[Tags]]="[Questions][Divisions]","",SUMIFS(INDEX(wh_table[Duration],1):wh_table[[#This Row],[Duration]], INDEX(wh_table[Tags],1):wh_table[[#This Row],[Tags]], "&lt;&gt;[Questions]",INDEX(wh_table[Tags],1):wh_table[[#This Row],[Tags]], "&lt;&gt;[Questions][Divisions]")))</f>
        <v>5.4284722222222239</v>
      </c>
    </row>
    <row r="227" spans="1:11" ht="15" customHeight="1" x14ac:dyDescent="0.25">
      <c r="A227" s="24">
        <v>32</v>
      </c>
      <c r="B227" s="20">
        <v>44447</v>
      </c>
      <c r="C227" s="21">
        <v>0.39583333333333331</v>
      </c>
      <c r="D227" s="19" t="s">
        <v>1112</v>
      </c>
      <c r="E227" s="22" t="s">
        <v>1220</v>
      </c>
      <c r="F227" s="19"/>
      <c r="G227" s="21" cm="1">
        <f t="array" ref="G2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27" s="21" t="str">
        <f>IF(wh_table[[#This Row],[Subject 1]]&lt;&gt;"Sitting Adjourned", "", SUMIF(wh_table[Day], wh_table[[#This Row],[Day]],wh_table[Duration]))</f>
        <v/>
      </c>
      <c r="I227" s="23">
        <f>SUM(INDEX(wh_table[Duration],1):wh_table[[#This Row],[Duration]])</f>
        <v>7.1576388888888918</v>
      </c>
      <c r="J227" s="21" t="str">
        <f>IF(wh_table[[#This Row],[Subject 1]]&lt;&gt;"Sitting Adjourned", "", SUMIFS(wh_table[Duration], wh_table[Day], wh_table[[#This Row],[Day]], wh_table[Tags], "&lt;&gt;[Questions]", wh_table[Tags], "&lt;&gt;[Questions][Divisions]"))</f>
        <v/>
      </c>
      <c r="K227" s="23">
        <f>IF(wh_table[[#This Row],[Tags]]="[Questions]","",IF(wh_table[[#This Row],[Tags]]="[Questions][Divisions]","",SUMIFS(INDEX(wh_table[Duration],1):wh_table[[#This Row],[Duration]], INDEX(wh_table[Tags],1):wh_table[[#This Row],[Tags]], "&lt;&gt;[Questions]",INDEX(wh_table[Tags],1):wh_table[[#This Row],[Tags]], "&lt;&gt;[Questions][Divisions]")))</f>
        <v>5.4909722222222239</v>
      </c>
    </row>
    <row r="228" spans="1:11" ht="15" customHeight="1" x14ac:dyDescent="0.25">
      <c r="A228" s="24">
        <v>32</v>
      </c>
      <c r="B228" s="20">
        <v>44447</v>
      </c>
      <c r="C228" s="21">
        <v>0.45833333333333331</v>
      </c>
      <c r="D228" s="19" t="s">
        <v>1112</v>
      </c>
      <c r="E228" s="22" t="s">
        <v>1221</v>
      </c>
      <c r="F228" s="19"/>
      <c r="G228" s="21" cm="1">
        <f t="array" ref="G2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228" s="21" t="str">
        <f>IF(wh_table[[#This Row],[Subject 1]]&lt;&gt;"Sitting Adjourned", "", SUMIF(wh_table[Day], wh_table[[#This Row],[Day]],wh_table[Duration]))</f>
        <v/>
      </c>
      <c r="I228" s="23">
        <f>SUM(INDEX(wh_table[Duration],1):wh_table[[#This Row],[Duration]])</f>
        <v>7.1743055555555584</v>
      </c>
      <c r="J228" s="21" t="str">
        <f>IF(wh_table[[#This Row],[Subject 1]]&lt;&gt;"Sitting Adjourned", "", SUMIFS(wh_table[Duration], wh_table[Day], wh_table[[#This Row],[Day]], wh_table[Tags], "&lt;&gt;[Questions]", wh_table[Tags], "&lt;&gt;[Questions][Divisions]"))</f>
        <v/>
      </c>
      <c r="K228" s="23">
        <f>IF(wh_table[[#This Row],[Tags]]="[Questions]","",IF(wh_table[[#This Row],[Tags]]="[Questions][Divisions]","",SUMIFS(INDEX(wh_table[Duration],1):wh_table[[#This Row],[Duration]], INDEX(wh_table[Tags],1):wh_table[[#This Row],[Tags]], "&lt;&gt;[Questions]",INDEX(wh_table[Tags],1):wh_table[[#This Row],[Tags]], "&lt;&gt;[Questions][Divisions]")))</f>
        <v>5.5076388888888905</v>
      </c>
    </row>
    <row r="229" spans="1:11" ht="15" customHeight="1" x14ac:dyDescent="0.25">
      <c r="A229" s="24">
        <v>32</v>
      </c>
      <c r="B229" s="20">
        <v>44447</v>
      </c>
      <c r="C229" s="21">
        <v>0.47500000000000003</v>
      </c>
      <c r="D229" s="19" t="s">
        <v>16</v>
      </c>
      <c r="E229" s="22"/>
      <c r="F229" s="19" t="s">
        <v>1115</v>
      </c>
      <c r="G229" s="21" cm="1">
        <f t="array" ref="G2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229" s="21" t="str">
        <f>IF(wh_table[[#This Row],[Subject 1]]&lt;&gt;"Sitting Adjourned", "", SUMIF(wh_table[Day], wh_table[[#This Row],[Day]],wh_table[Duration]))</f>
        <v/>
      </c>
      <c r="I229" s="23">
        <f>SUM(INDEX(wh_table[Duration],1):wh_table[[#This Row],[Duration]])</f>
        <v>7.3034722222222248</v>
      </c>
      <c r="J229" s="21" t="str">
        <f>IF(wh_table[[#This Row],[Subject 1]]&lt;&gt;"Sitting Adjourned", "", SUMIFS(wh_table[Duration], wh_table[Day], wh_table[[#This Row],[Day]], wh_table[Tags], "&lt;&gt;[Questions]", wh_table[Tags], "&lt;&gt;[Questions][Divisions]"))</f>
        <v/>
      </c>
      <c r="K229" s="23" t="str">
        <f>IF(wh_table[[#This Row],[Tags]]="[Questions]","",IF(wh_table[[#This Row],[Tags]]="[Questions][Divisions]","",SUMIFS(INDEX(wh_table[Duration],1):wh_table[[#This Row],[Duration]], INDEX(wh_table[Tags],1):wh_table[[#This Row],[Tags]], "&lt;&gt;[Questions]",INDEX(wh_table[Tags],1):wh_table[[#This Row],[Tags]], "&lt;&gt;[Questions][Divisions]")))</f>
        <v/>
      </c>
    </row>
    <row r="230" spans="1:11" ht="15" customHeight="1" x14ac:dyDescent="0.25">
      <c r="A230" s="24">
        <v>32</v>
      </c>
      <c r="B230" s="20">
        <v>44447</v>
      </c>
      <c r="C230" s="21">
        <v>0.60416666666666663</v>
      </c>
      <c r="D230" s="19" t="s">
        <v>1112</v>
      </c>
      <c r="E230" s="22" t="s">
        <v>1222</v>
      </c>
      <c r="F230" s="19"/>
      <c r="G230" s="21" cm="1">
        <f t="array" ref="G2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230" s="21" t="str">
        <f>IF(wh_table[[#This Row],[Subject 1]]&lt;&gt;"Sitting Adjourned", "", SUMIF(wh_table[Day], wh_table[[#This Row],[Day]],wh_table[Duration]))</f>
        <v/>
      </c>
      <c r="I230" s="23">
        <f>SUM(INDEX(wh_table[Duration],1):wh_table[[#This Row],[Duration]])</f>
        <v>7.3597222222222252</v>
      </c>
      <c r="J230" s="21" t="str">
        <f>IF(wh_table[[#This Row],[Subject 1]]&lt;&gt;"Sitting Adjourned", "", SUMIFS(wh_table[Duration], wh_table[Day], wh_table[[#This Row],[Day]], wh_table[Tags], "&lt;&gt;[Questions]", wh_table[Tags], "&lt;&gt;[Questions][Divisions]"))</f>
        <v/>
      </c>
      <c r="K230" s="23">
        <f>IF(wh_table[[#This Row],[Tags]]="[Questions]","",IF(wh_table[[#This Row],[Tags]]="[Questions][Divisions]","",SUMIFS(INDEX(wh_table[Duration],1):wh_table[[#This Row],[Duration]], INDEX(wh_table[Tags],1):wh_table[[#This Row],[Tags]], "&lt;&gt;[Questions]",INDEX(wh_table[Tags],1):wh_table[[#This Row],[Tags]], "&lt;&gt;[Questions][Divisions]")))</f>
        <v>5.5638888888888909</v>
      </c>
    </row>
    <row r="231" spans="1:11" ht="15" customHeight="1" x14ac:dyDescent="0.25">
      <c r="A231" s="24">
        <v>32</v>
      </c>
      <c r="B231" s="20">
        <v>44447</v>
      </c>
      <c r="C231" s="21">
        <v>0.66041666666666665</v>
      </c>
      <c r="D231" s="19" t="s">
        <v>16</v>
      </c>
      <c r="E231" s="22"/>
      <c r="F231" s="19"/>
      <c r="G231" s="21" cm="1">
        <f t="array" ref="G2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231" s="21" t="str">
        <f>IF(wh_table[[#This Row],[Subject 1]]&lt;&gt;"Sitting Adjourned", "", SUMIF(wh_table[Day], wh_table[[#This Row],[Day]],wh_table[Duration]))</f>
        <v/>
      </c>
      <c r="I231" s="23">
        <f>SUM(INDEX(wh_table[Duration],1):wh_table[[#This Row],[Duration]])</f>
        <v>7.3659722222222248</v>
      </c>
      <c r="J231" s="21" t="str">
        <f>IF(wh_table[[#This Row],[Subject 1]]&lt;&gt;"Sitting Adjourned", "", SUMIFS(wh_table[Duration], wh_table[Day], wh_table[[#This Row],[Day]], wh_table[Tags], "&lt;&gt;[Questions]", wh_table[Tags], "&lt;&gt;[Questions][Divisions]"))</f>
        <v/>
      </c>
      <c r="K231" s="23">
        <f>IF(wh_table[[#This Row],[Tags]]="[Questions]","",IF(wh_table[[#This Row],[Tags]]="[Questions][Divisions]","",SUMIFS(INDEX(wh_table[Duration],1):wh_table[[#This Row],[Duration]], INDEX(wh_table[Tags],1):wh_table[[#This Row],[Tags]], "&lt;&gt;[Questions]",INDEX(wh_table[Tags],1):wh_table[[#This Row],[Tags]], "&lt;&gt;[Questions][Divisions]")))</f>
        <v>5.5701388888888905</v>
      </c>
    </row>
    <row r="232" spans="1:11" ht="15" customHeight="1" x14ac:dyDescent="0.25">
      <c r="A232" s="24">
        <v>32</v>
      </c>
      <c r="B232" s="20">
        <v>44447</v>
      </c>
      <c r="C232" s="21">
        <v>0.66666666666666663</v>
      </c>
      <c r="D232" s="19" t="s">
        <v>1112</v>
      </c>
      <c r="E232" s="22" t="s">
        <v>1223</v>
      </c>
      <c r="F232" s="19"/>
      <c r="G232" s="21" cm="1">
        <f t="array" ref="G2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32" s="21" t="str">
        <f>IF(wh_table[[#This Row],[Subject 1]]&lt;&gt;"Sitting Adjourned", "", SUMIF(wh_table[Day], wh_table[[#This Row],[Day]],wh_table[Duration]))</f>
        <v/>
      </c>
      <c r="I232" s="23">
        <f>SUM(INDEX(wh_table[Duration],1):wh_table[[#This Row],[Duration]])</f>
        <v>7.3868055555555578</v>
      </c>
      <c r="J232" s="21" t="str">
        <f>IF(wh_table[[#This Row],[Subject 1]]&lt;&gt;"Sitting Adjourned", "", SUMIFS(wh_table[Duration], wh_table[Day], wh_table[[#This Row],[Day]], wh_table[Tags], "&lt;&gt;[Questions]", wh_table[Tags], "&lt;&gt;[Questions][Divisions]"))</f>
        <v/>
      </c>
      <c r="K232" s="23">
        <f>IF(wh_table[[#This Row],[Tags]]="[Questions]","",IF(wh_table[[#This Row],[Tags]]="[Questions][Divisions]","",SUMIFS(INDEX(wh_table[Duration],1):wh_table[[#This Row],[Duration]], INDEX(wh_table[Tags],1):wh_table[[#This Row],[Tags]], "&lt;&gt;[Questions]",INDEX(wh_table[Tags],1):wh_table[[#This Row],[Tags]], "&lt;&gt;[Questions][Divisions]")))</f>
        <v>5.5909722222222236</v>
      </c>
    </row>
    <row r="233" spans="1:11" ht="15" customHeight="1" x14ac:dyDescent="0.25">
      <c r="A233" s="24">
        <v>32</v>
      </c>
      <c r="B233" s="20">
        <v>44447</v>
      </c>
      <c r="C233" s="21">
        <v>0.6875</v>
      </c>
      <c r="D233" s="19" t="s">
        <v>1112</v>
      </c>
      <c r="E233" s="22" t="s">
        <v>1224</v>
      </c>
      <c r="F233" s="19"/>
      <c r="G233" s="21" cm="1">
        <f t="array" ref="G2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233" s="21" t="str">
        <f>IF(wh_table[[#This Row],[Subject 1]]&lt;&gt;"Sitting Adjourned", "", SUMIF(wh_table[Day], wh_table[[#This Row],[Day]],wh_table[Duration]))</f>
        <v/>
      </c>
      <c r="I233" s="23">
        <f>SUM(INDEX(wh_table[Duration],1):wh_table[[#This Row],[Duration]])</f>
        <v>7.4277777777777798</v>
      </c>
      <c r="J233" s="21" t="str">
        <f>IF(wh_table[[#This Row],[Subject 1]]&lt;&gt;"Sitting Adjourned", "", SUMIFS(wh_table[Duration], wh_table[Day], wh_table[[#This Row],[Day]], wh_table[Tags], "&lt;&gt;[Questions]", wh_table[Tags], "&lt;&gt;[Questions][Divisions]"))</f>
        <v/>
      </c>
      <c r="K233" s="23">
        <f>IF(wh_table[[#This Row],[Tags]]="[Questions]","",IF(wh_table[[#This Row],[Tags]]="[Questions][Divisions]","",SUMIFS(INDEX(wh_table[Duration],1):wh_table[[#This Row],[Duration]], INDEX(wh_table[Tags],1):wh_table[[#This Row],[Tags]], "&lt;&gt;[Questions]",INDEX(wh_table[Tags],1):wh_table[[#This Row],[Tags]], "&lt;&gt;[Questions][Divisions]")))</f>
        <v>5.6319444444444455</v>
      </c>
    </row>
    <row r="234" spans="1:11" ht="15" customHeight="1" x14ac:dyDescent="0.25">
      <c r="A234" s="24">
        <v>32</v>
      </c>
      <c r="B234" s="20">
        <v>44447</v>
      </c>
      <c r="C234" s="21">
        <v>0.7284722222222223</v>
      </c>
      <c r="D234" s="19" t="s">
        <v>1111</v>
      </c>
      <c r="E234" s="22"/>
      <c r="F234" s="19"/>
      <c r="G234" s="21" t="str" cm="1">
        <f t="array" ref="G2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34" s="21">
        <f>IF(wh_table[[#This Row],[Subject 1]]&lt;&gt;"Sitting Adjourned", "", SUMIF(wh_table[Day], wh_table[[#This Row],[Day]],wh_table[Duration]))</f>
        <v>0.33263888888888898</v>
      </c>
      <c r="I234" s="23">
        <f>SUM(INDEX(wh_table[Duration],1):wh_table[[#This Row],[Duration]])</f>
        <v>7.4277777777777798</v>
      </c>
      <c r="J234" s="21">
        <f>IF(wh_table[[#This Row],[Subject 1]]&lt;&gt;"Sitting Adjourned", "", SUMIFS(wh_table[Duration], wh_table[Day], wh_table[[#This Row],[Day]], wh_table[Tags], "&lt;&gt;[Questions]", wh_table[Tags], "&lt;&gt;[Questions][Divisions]"))</f>
        <v>0.20347222222222239</v>
      </c>
      <c r="K234" s="23">
        <f>IF(wh_table[[#This Row],[Tags]]="[Questions]","",IF(wh_table[[#This Row],[Tags]]="[Questions][Divisions]","",SUMIFS(INDEX(wh_table[Duration],1):wh_table[[#This Row],[Duration]], INDEX(wh_table[Tags],1):wh_table[[#This Row],[Tags]], "&lt;&gt;[Questions]",INDEX(wh_table[Tags],1):wh_table[[#This Row],[Tags]], "&lt;&gt;[Questions][Divisions]")))</f>
        <v>5.6319444444444455</v>
      </c>
    </row>
    <row r="235" spans="1:11" ht="15" customHeight="1" x14ac:dyDescent="0.25">
      <c r="A235" s="24">
        <v>33</v>
      </c>
      <c r="B235" s="20">
        <v>44448</v>
      </c>
      <c r="C235" s="21">
        <v>0.5625</v>
      </c>
      <c r="D235" s="19" t="s">
        <v>1165</v>
      </c>
      <c r="E235" s="22" t="s">
        <v>1225</v>
      </c>
      <c r="F235" s="19"/>
      <c r="G235" s="21" cm="1">
        <f t="array" ref="G2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4.9999999999999933E-2</v>
      </c>
      <c r="H235" s="21" t="str">
        <f>IF(wh_table[[#This Row],[Subject 1]]&lt;&gt;"Sitting Adjourned", "", SUMIF(wh_table[Day], wh_table[[#This Row],[Day]],wh_table[Duration]))</f>
        <v/>
      </c>
      <c r="I235" s="23">
        <f>SUM(INDEX(wh_table[Duration],1):wh_table[[#This Row],[Duration]])</f>
        <v>7.4777777777777796</v>
      </c>
      <c r="J235" s="21" t="str">
        <f>IF(wh_table[[#This Row],[Subject 1]]&lt;&gt;"Sitting Adjourned", "", SUMIFS(wh_table[Duration], wh_table[Day], wh_table[[#This Row],[Day]], wh_table[Tags], "&lt;&gt;[Questions]", wh_table[Tags], "&lt;&gt;[Questions][Divisions]"))</f>
        <v/>
      </c>
      <c r="K235" s="23">
        <f>IF(wh_table[[#This Row],[Tags]]="[Questions]","",IF(wh_table[[#This Row],[Tags]]="[Questions][Divisions]","",SUMIFS(INDEX(wh_table[Duration],1):wh_table[[#This Row],[Duration]], INDEX(wh_table[Tags],1):wh_table[[#This Row],[Tags]], "&lt;&gt;[Questions]",INDEX(wh_table[Tags],1):wh_table[[#This Row],[Tags]], "&lt;&gt;[Questions][Divisions]")))</f>
        <v>5.6819444444444454</v>
      </c>
    </row>
    <row r="236" spans="1:11" ht="15" customHeight="1" x14ac:dyDescent="0.25">
      <c r="A236" s="24">
        <v>33</v>
      </c>
      <c r="B236" s="20">
        <v>44448</v>
      </c>
      <c r="C236" s="21">
        <v>0.61249999999999993</v>
      </c>
      <c r="D236" s="19" t="s">
        <v>16</v>
      </c>
      <c r="E236" s="22"/>
      <c r="F236" s="19"/>
      <c r="G236" s="21" cm="1">
        <f t="array" ref="G2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236" s="21" t="str">
        <f>IF(wh_table[[#This Row],[Subject 1]]&lt;&gt;"Sitting Adjourned", "", SUMIF(wh_table[Day], wh_table[[#This Row],[Day]],wh_table[Duration]))</f>
        <v/>
      </c>
      <c r="I236" s="23">
        <f>SUM(INDEX(wh_table[Duration],1):wh_table[[#This Row],[Duration]])</f>
        <v>7.4902777777777798</v>
      </c>
      <c r="J236" s="21" t="str">
        <f>IF(wh_table[[#This Row],[Subject 1]]&lt;&gt;"Sitting Adjourned", "", SUMIFS(wh_table[Duration], wh_table[Day], wh_table[[#This Row],[Day]], wh_table[Tags], "&lt;&gt;[Questions]", wh_table[Tags], "&lt;&gt;[Questions][Divisions]"))</f>
        <v/>
      </c>
      <c r="K236" s="23">
        <f>IF(wh_table[[#This Row],[Tags]]="[Questions]","",IF(wh_table[[#This Row],[Tags]]="[Questions][Divisions]","",SUMIFS(INDEX(wh_table[Duration],1):wh_table[[#This Row],[Duration]], INDEX(wh_table[Tags],1):wh_table[[#This Row],[Tags]], "&lt;&gt;[Questions]",INDEX(wh_table[Tags],1):wh_table[[#This Row],[Tags]], "&lt;&gt;[Questions][Divisions]")))</f>
        <v>5.6944444444444455</v>
      </c>
    </row>
    <row r="237" spans="1:11" ht="15" customHeight="1" x14ac:dyDescent="0.25">
      <c r="A237" s="24">
        <v>33</v>
      </c>
      <c r="B237" s="20">
        <v>44448</v>
      </c>
      <c r="C237" s="21">
        <v>0.625</v>
      </c>
      <c r="D237" s="19" t="s">
        <v>1165</v>
      </c>
      <c r="E237" s="22" t="s">
        <v>1226</v>
      </c>
      <c r="F237" s="19"/>
      <c r="G237" s="21" cm="1">
        <f t="array" ref="G2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37" s="21" t="str">
        <f>IF(wh_table[[#This Row],[Subject 1]]&lt;&gt;"Sitting Adjourned", "", SUMIF(wh_table[Day], wh_table[[#This Row],[Day]],wh_table[Duration]))</f>
        <v/>
      </c>
      <c r="I237" s="23">
        <f>SUM(INDEX(wh_table[Duration],1):wh_table[[#This Row],[Duration]])</f>
        <v>7.5527777777777798</v>
      </c>
      <c r="J237" s="21" t="str">
        <f>IF(wh_table[[#This Row],[Subject 1]]&lt;&gt;"Sitting Adjourned", "", SUMIFS(wh_table[Duration], wh_table[Day], wh_table[[#This Row],[Day]], wh_table[Tags], "&lt;&gt;[Questions]", wh_table[Tags], "&lt;&gt;[Questions][Divisions]"))</f>
        <v/>
      </c>
      <c r="K237" s="23">
        <f>IF(wh_table[[#This Row],[Tags]]="[Questions]","",IF(wh_table[[#This Row],[Tags]]="[Questions][Divisions]","",SUMIFS(INDEX(wh_table[Duration],1):wh_table[[#This Row],[Duration]], INDEX(wh_table[Tags],1):wh_table[[#This Row],[Tags]], "&lt;&gt;[Questions]",INDEX(wh_table[Tags],1):wh_table[[#This Row],[Tags]], "&lt;&gt;[Questions][Divisions]")))</f>
        <v>5.7569444444444455</v>
      </c>
    </row>
    <row r="238" spans="1:11" ht="15" customHeight="1" x14ac:dyDescent="0.25">
      <c r="A238" s="24">
        <v>33</v>
      </c>
      <c r="B238" s="20">
        <v>44448</v>
      </c>
      <c r="C238" s="21">
        <v>0.6875</v>
      </c>
      <c r="D238" s="19" t="s">
        <v>1111</v>
      </c>
      <c r="E238" s="22"/>
      <c r="F238" s="19"/>
      <c r="G238" s="21" t="str" cm="1">
        <f t="array" ref="G2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38" s="21">
        <f>IF(wh_table[[#This Row],[Subject 1]]&lt;&gt;"Sitting Adjourned", "", SUMIF(wh_table[Day], wh_table[[#This Row],[Day]],wh_table[Duration]))</f>
        <v>0.125</v>
      </c>
      <c r="I238" s="23">
        <f>SUM(INDEX(wh_table[Duration],1):wh_table[[#This Row],[Duration]])</f>
        <v>7.5527777777777798</v>
      </c>
      <c r="J238" s="21">
        <f>IF(wh_table[[#This Row],[Subject 1]]&lt;&gt;"Sitting Adjourned", "", SUMIFS(wh_table[Duration], wh_table[Day], wh_table[[#This Row],[Day]], wh_table[Tags], "&lt;&gt;[Questions]", wh_table[Tags], "&lt;&gt;[Questions][Divisions]"))</f>
        <v>0.125</v>
      </c>
      <c r="K238" s="23">
        <f>IF(wh_table[[#This Row],[Tags]]="[Questions]","",IF(wh_table[[#This Row],[Tags]]="[Questions][Divisions]","",SUMIFS(INDEX(wh_table[Duration],1):wh_table[[#This Row],[Duration]], INDEX(wh_table[Tags],1):wh_table[[#This Row],[Tags]], "&lt;&gt;[Questions]",INDEX(wh_table[Tags],1):wh_table[[#This Row],[Tags]], "&lt;&gt;[Questions][Divisions]")))</f>
        <v>5.7569444444444455</v>
      </c>
    </row>
    <row r="239" spans="1:11" ht="15" customHeight="1" x14ac:dyDescent="0.25">
      <c r="A239" s="24">
        <v>34</v>
      </c>
      <c r="B239" s="20">
        <v>44452</v>
      </c>
      <c r="C239" s="21">
        <v>0.6875</v>
      </c>
      <c r="D239" s="19" t="s">
        <v>1107</v>
      </c>
      <c r="E239" s="22" t="s">
        <v>1227</v>
      </c>
      <c r="F239" s="19"/>
      <c r="G239" s="21" cm="1">
        <f t="array" ref="G2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6.3888888888888995E-2</v>
      </c>
      <c r="H239" s="21" t="str">
        <f>IF(wh_table[[#This Row],[Subject 1]]&lt;&gt;"Sitting Adjourned", "", SUMIF(wh_table[Day], wh_table[[#This Row],[Day]],wh_table[Duration]))</f>
        <v/>
      </c>
      <c r="I239" s="23">
        <f>SUM(INDEX(wh_table[Duration],1):wh_table[[#This Row],[Duration]])</f>
        <v>7.6166666666666689</v>
      </c>
      <c r="J239" s="21" t="str">
        <f>IF(wh_table[[#This Row],[Subject 1]]&lt;&gt;"Sitting Adjourned", "", SUMIFS(wh_table[Duration], wh_table[Day], wh_table[[#This Row],[Day]], wh_table[Tags], "&lt;&gt;[Questions]", wh_table[Tags], "&lt;&gt;[Questions][Divisions]"))</f>
        <v/>
      </c>
      <c r="K239" s="23">
        <f>IF(wh_table[[#This Row],[Tags]]="[Questions]","",IF(wh_table[[#This Row],[Tags]]="[Questions][Divisions]","",SUMIFS(INDEX(wh_table[Duration],1):wh_table[[#This Row],[Duration]], INDEX(wh_table[Tags],1):wh_table[[#This Row],[Tags]], "&lt;&gt;[Questions]",INDEX(wh_table[Tags],1):wh_table[[#This Row],[Tags]], "&lt;&gt;[Questions][Divisions]")))</f>
        <v>5.8208333333333346</v>
      </c>
    </row>
    <row r="240" spans="1:11" ht="15" customHeight="1" x14ac:dyDescent="0.25">
      <c r="A240" s="24">
        <v>34</v>
      </c>
      <c r="B240" s="20">
        <v>44452</v>
      </c>
      <c r="C240" s="21">
        <v>0.75138888888888899</v>
      </c>
      <c r="D240" s="19" t="s">
        <v>1107</v>
      </c>
      <c r="E240" s="22" t="s">
        <v>1228</v>
      </c>
      <c r="F240" s="19"/>
      <c r="G240" s="21" cm="1">
        <f t="array" ref="G2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7.0833333333333304E-2</v>
      </c>
      <c r="H240" s="21" t="str">
        <f>IF(wh_table[[#This Row],[Subject 1]]&lt;&gt;"Sitting Adjourned", "", SUMIF(wh_table[Day], wh_table[[#This Row],[Day]],wh_table[Duration]))</f>
        <v/>
      </c>
      <c r="I240" s="23">
        <f>SUM(INDEX(wh_table[Duration],1):wh_table[[#This Row],[Duration]])</f>
        <v>7.6875000000000018</v>
      </c>
      <c r="J240" s="21" t="str">
        <f>IF(wh_table[[#This Row],[Subject 1]]&lt;&gt;"Sitting Adjourned", "", SUMIFS(wh_table[Duration], wh_table[Day], wh_table[[#This Row],[Day]], wh_table[Tags], "&lt;&gt;[Questions]", wh_table[Tags], "&lt;&gt;[Questions][Divisions]"))</f>
        <v/>
      </c>
      <c r="K240" s="23">
        <f>IF(wh_table[[#This Row],[Tags]]="[Questions]","",IF(wh_table[[#This Row],[Tags]]="[Questions][Divisions]","",SUMIFS(INDEX(wh_table[Duration],1):wh_table[[#This Row],[Duration]], INDEX(wh_table[Tags],1):wh_table[[#This Row],[Tags]], "&lt;&gt;[Questions]",INDEX(wh_table[Tags],1):wh_table[[#This Row],[Tags]], "&lt;&gt;[Questions][Divisions]")))</f>
        <v>5.8916666666666675</v>
      </c>
    </row>
    <row r="241" spans="1:11" ht="15" customHeight="1" x14ac:dyDescent="0.25">
      <c r="A241" s="24">
        <v>34</v>
      </c>
      <c r="B241" s="20">
        <v>44452</v>
      </c>
      <c r="C241" s="21">
        <v>0.8222222222222223</v>
      </c>
      <c r="D241" s="19" t="s">
        <v>1111</v>
      </c>
      <c r="E241" s="22"/>
      <c r="F241" s="19"/>
      <c r="G241" s="21" t="str" cm="1">
        <f t="array" ref="G2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41" s="21">
        <f>IF(wh_table[[#This Row],[Subject 1]]&lt;&gt;"Sitting Adjourned", "", SUMIF(wh_table[Day], wh_table[[#This Row],[Day]],wh_table[Duration]))</f>
        <v>0.1347222222222223</v>
      </c>
      <c r="I241" s="23">
        <f>SUM(INDEX(wh_table[Duration],1):wh_table[[#This Row],[Duration]])</f>
        <v>7.6875000000000018</v>
      </c>
      <c r="J241" s="21">
        <f>IF(wh_table[[#This Row],[Subject 1]]&lt;&gt;"Sitting Adjourned", "", SUMIFS(wh_table[Duration], wh_table[Day], wh_table[[#This Row],[Day]], wh_table[Tags], "&lt;&gt;[Questions]", wh_table[Tags], "&lt;&gt;[Questions][Divisions]"))</f>
        <v>0.1347222222222223</v>
      </c>
      <c r="K241" s="23">
        <f>IF(wh_table[[#This Row],[Tags]]="[Questions]","",IF(wh_table[[#This Row],[Tags]]="[Questions][Divisions]","",SUMIFS(INDEX(wh_table[Duration],1):wh_table[[#This Row],[Duration]], INDEX(wh_table[Tags],1):wh_table[[#This Row],[Tags]], "&lt;&gt;[Questions]",INDEX(wh_table[Tags],1):wh_table[[#This Row],[Tags]], "&lt;&gt;[Questions][Divisions]")))</f>
        <v>5.8916666666666675</v>
      </c>
    </row>
    <row r="242" spans="1:11" ht="15" customHeight="1" x14ac:dyDescent="0.25">
      <c r="A242" s="24">
        <v>35</v>
      </c>
      <c r="B242" s="20">
        <v>44453</v>
      </c>
      <c r="C242" s="21">
        <v>0.39583333333333331</v>
      </c>
      <c r="D242" s="19" t="s">
        <v>1112</v>
      </c>
      <c r="E242" s="22" t="s">
        <v>1229</v>
      </c>
      <c r="F242" s="19"/>
      <c r="G242" s="21" cm="1">
        <f t="array" ref="G2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4.5833333333333337E-2</v>
      </c>
      <c r="H242" s="21" t="str">
        <f>IF(wh_table[[#This Row],[Subject 1]]&lt;&gt;"Sitting Adjourned", "", SUMIF(wh_table[Day], wh_table[[#This Row],[Day]],wh_table[Duration]))</f>
        <v/>
      </c>
      <c r="I242" s="23">
        <f>SUM(INDEX(wh_table[Duration],1):wh_table[[#This Row],[Duration]])</f>
        <v>7.7333333333333352</v>
      </c>
      <c r="J242" s="21" t="str">
        <f>IF(wh_table[[#This Row],[Subject 1]]&lt;&gt;"Sitting Adjourned", "", SUMIFS(wh_table[Duration], wh_table[Day], wh_table[[#This Row],[Day]], wh_table[Tags], "&lt;&gt;[Questions]", wh_table[Tags], "&lt;&gt;[Questions][Divisions]"))</f>
        <v/>
      </c>
      <c r="K242" s="23">
        <f>IF(wh_table[[#This Row],[Tags]]="[Questions]","",IF(wh_table[[#This Row],[Tags]]="[Questions][Divisions]","",SUMIFS(INDEX(wh_table[Duration],1):wh_table[[#This Row],[Duration]], INDEX(wh_table[Tags],1):wh_table[[#This Row],[Tags]], "&lt;&gt;[Questions]",INDEX(wh_table[Tags],1):wh_table[[#This Row],[Tags]], "&lt;&gt;[Questions][Divisions]")))</f>
        <v>5.9375000000000009</v>
      </c>
    </row>
    <row r="243" spans="1:11" ht="15" customHeight="1" x14ac:dyDescent="0.25">
      <c r="A243" s="24">
        <v>35</v>
      </c>
      <c r="B243" s="20">
        <v>44453</v>
      </c>
      <c r="C243" s="21">
        <v>0.44166666666666665</v>
      </c>
      <c r="D243" s="19" t="s">
        <v>16</v>
      </c>
      <c r="E243" s="22"/>
      <c r="F243" s="19" t="s">
        <v>1115</v>
      </c>
      <c r="G243" s="21" cm="1">
        <f t="array" ref="G2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0.16249999999999998</v>
      </c>
      <c r="H243" s="21" t="str">
        <f>IF(wh_table[[#This Row],[Subject 1]]&lt;&gt;"Sitting Adjourned", "", SUMIF(wh_table[Day], wh_table[[#This Row],[Day]],wh_table[Duration]))</f>
        <v/>
      </c>
      <c r="I243" s="23">
        <f>SUM(INDEX(wh_table[Duration],1):wh_table[[#This Row],[Duration]])</f>
        <v>7.8958333333333348</v>
      </c>
      <c r="J243" s="21" t="str">
        <f>IF(wh_table[[#This Row],[Subject 1]]&lt;&gt;"Sitting Adjourned", "", SUMIFS(wh_table[Duration], wh_table[Day], wh_table[[#This Row],[Day]], wh_table[Tags], "&lt;&gt;[Questions]", wh_table[Tags], "&lt;&gt;[Questions][Divisions]"))</f>
        <v/>
      </c>
      <c r="K243" s="23" t="str">
        <f>IF(wh_table[[#This Row],[Tags]]="[Questions]","",IF(wh_table[[#This Row],[Tags]]="[Questions][Divisions]","",SUMIFS(INDEX(wh_table[Duration],1):wh_table[[#This Row],[Duration]], INDEX(wh_table[Tags],1):wh_table[[#This Row],[Tags]], "&lt;&gt;[Questions]",INDEX(wh_table[Tags],1):wh_table[[#This Row],[Tags]], "&lt;&gt;[Questions][Divisions]")))</f>
        <v/>
      </c>
    </row>
    <row r="244" spans="1:11" ht="15" customHeight="1" x14ac:dyDescent="0.25">
      <c r="A244" s="24">
        <v>35</v>
      </c>
      <c r="B244" s="20">
        <v>44453</v>
      </c>
      <c r="C244" s="21">
        <v>0.60416666666666663</v>
      </c>
      <c r="D244" s="19" t="s">
        <v>1112</v>
      </c>
      <c r="E244" s="22" t="s">
        <v>1230</v>
      </c>
      <c r="F244" s="19"/>
      <c r="G244" s="21" cm="1">
        <f t="array" ref="G2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244" s="21" t="str">
        <f>IF(wh_table[[#This Row],[Subject 1]]&lt;&gt;"Sitting Adjourned", "", SUMIF(wh_table[Day], wh_table[[#This Row],[Day]],wh_table[Duration]))</f>
        <v/>
      </c>
      <c r="I244" s="23">
        <f>SUM(INDEX(wh_table[Duration],1):wh_table[[#This Row],[Duration]])</f>
        <v>7.9569444444444457</v>
      </c>
      <c r="J244" s="21" t="str">
        <f>IF(wh_table[[#This Row],[Subject 1]]&lt;&gt;"Sitting Adjourned", "", SUMIFS(wh_table[Duration], wh_table[Day], wh_table[[#This Row],[Day]], wh_table[Tags], "&lt;&gt;[Questions]", wh_table[Tags], "&lt;&gt;[Questions][Divisions]"))</f>
        <v/>
      </c>
      <c r="K244" s="23">
        <f>IF(wh_table[[#This Row],[Tags]]="[Questions]","",IF(wh_table[[#This Row],[Tags]]="[Questions][Divisions]","",SUMIFS(INDEX(wh_table[Duration],1):wh_table[[#This Row],[Duration]], INDEX(wh_table[Tags],1):wh_table[[#This Row],[Tags]], "&lt;&gt;[Questions]",INDEX(wh_table[Tags],1):wh_table[[#This Row],[Tags]], "&lt;&gt;[Questions][Divisions]")))</f>
        <v>5.9986111111111118</v>
      </c>
    </row>
    <row r="245" spans="1:11" ht="15" customHeight="1" x14ac:dyDescent="0.25">
      <c r="A245" s="24">
        <v>35</v>
      </c>
      <c r="B245" s="20">
        <v>44453</v>
      </c>
      <c r="C245" s="21">
        <v>0.66527777777777775</v>
      </c>
      <c r="D245" s="19" t="s">
        <v>16</v>
      </c>
      <c r="E245" s="22"/>
      <c r="F245" s="19"/>
      <c r="G245" s="21" cm="1">
        <f t="array" ref="G2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1.388888888888884E-3</v>
      </c>
      <c r="H245" s="21" t="str">
        <f>IF(wh_table[[#This Row],[Subject 1]]&lt;&gt;"Sitting Adjourned", "", SUMIF(wh_table[Day], wh_table[[#This Row],[Day]],wh_table[Duration]))</f>
        <v/>
      </c>
      <c r="I245" s="23">
        <f>SUM(INDEX(wh_table[Duration],1):wh_table[[#This Row],[Duration]])</f>
        <v>7.9583333333333348</v>
      </c>
      <c r="J245" s="21" t="str">
        <f>IF(wh_table[[#This Row],[Subject 1]]&lt;&gt;"Sitting Adjourned", "", SUMIFS(wh_table[Duration], wh_table[Day], wh_table[[#This Row],[Day]], wh_table[Tags], "&lt;&gt;[Questions]", wh_table[Tags], "&lt;&gt;[Questions][Divisions]"))</f>
        <v/>
      </c>
      <c r="K245" s="23">
        <f>IF(wh_table[[#This Row],[Tags]]="[Questions]","",IF(wh_table[[#This Row],[Tags]]="[Questions][Divisions]","",SUMIFS(INDEX(wh_table[Duration],1):wh_table[[#This Row],[Duration]], INDEX(wh_table[Tags],1):wh_table[[#This Row],[Tags]], "&lt;&gt;[Questions]",INDEX(wh_table[Tags],1):wh_table[[#This Row],[Tags]], "&lt;&gt;[Questions][Divisions]")))</f>
        <v>6.0000000000000009</v>
      </c>
    </row>
    <row r="246" spans="1:11" ht="15" customHeight="1" x14ac:dyDescent="0.25">
      <c r="A246" s="24">
        <v>35</v>
      </c>
      <c r="B246" s="20">
        <v>44453</v>
      </c>
      <c r="C246" s="21">
        <v>0.66666666666666663</v>
      </c>
      <c r="D246" s="19" t="s">
        <v>1112</v>
      </c>
      <c r="E246" s="22" t="s">
        <v>1231</v>
      </c>
      <c r="F246" s="19"/>
      <c r="G246" s="21" cm="1">
        <f t="array" ref="G2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246" s="21" t="str">
        <f>IF(wh_table[[#This Row],[Subject 1]]&lt;&gt;"Sitting Adjourned", "", SUMIF(wh_table[Day], wh_table[[#This Row],[Day]],wh_table[Duration]))</f>
        <v/>
      </c>
      <c r="I246" s="23">
        <f>SUM(INDEX(wh_table[Duration],1):wh_table[[#This Row],[Duration]])</f>
        <v>7.97013888888889</v>
      </c>
      <c r="J246" s="21" t="str">
        <f>IF(wh_table[[#This Row],[Subject 1]]&lt;&gt;"Sitting Adjourned", "", SUMIFS(wh_table[Duration], wh_table[Day], wh_table[[#This Row],[Day]], wh_table[Tags], "&lt;&gt;[Questions]", wh_table[Tags], "&lt;&gt;[Questions][Divisions]"))</f>
        <v/>
      </c>
      <c r="K246" s="23">
        <f>IF(wh_table[[#This Row],[Tags]]="[Questions]","",IF(wh_table[[#This Row],[Tags]]="[Questions][Divisions]","",SUMIFS(INDEX(wh_table[Duration],1):wh_table[[#This Row],[Duration]], INDEX(wh_table[Tags],1):wh_table[[#This Row],[Tags]], "&lt;&gt;[Questions]",INDEX(wh_table[Tags],1):wh_table[[#This Row],[Tags]], "&lt;&gt;[Questions][Divisions]")))</f>
        <v>6.0118055555555561</v>
      </c>
    </row>
    <row r="247" spans="1:11" ht="15" customHeight="1" x14ac:dyDescent="0.25">
      <c r="A247" s="24">
        <v>35</v>
      </c>
      <c r="B247" s="20">
        <v>44453</v>
      </c>
      <c r="C247" s="21">
        <v>0.67847222222222225</v>
      </c>
      <c r="D247" s="19" t="s">
        <v>16</v>
      </c>
      <c r="E247" s="22"/>
      <c r="F247" s="19"/>
      <c r="G247" s="21" cm="1">
        <f t="array" ref="G2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247" s="21" t="str">
        <f>IF(wh_table[[#This Row],[Subject 1]]&lt;&gt;"Sitting Adjourned", "", SUMIF(wh_table[Day], wh_table[[#This Row],[Day]],wh_table[Duration]))</f>
        <v/>
      </c>
      <c r="I247" s="23">
        <f>SUM(INDEX(wh_table[Duration],1):wh_table[[#This Row],[Duration]])</f>
        <v>7.9791666666666679</v>
      </c>
      <c r="J247" s="21" t="str">
        <f>IF(wh_table[[#This Row],[Subject 1]]&lt;&gt;"Sitting Adjourned", "", SUMIFS(wh_table[Duration], wh_table[Day], wh_table[[#This Row],[Day]], wh_table[Tags], "&lt;&gt;[Questions]", wh_table[Tags], "&lt;&gt;[Questions][Divisions]"))</f>
        <v/>
      </c>
      <c r="K247" s="23">
        <f>IF(wh_table[[#This Row],[Tags]]="[Questions]","",IF(wh_table[[#This Row],[Tags]]="[Questions][Divisions]","",SUMIFS(INDEX(wh_table[Duration],1):wh_table[[#This Row],[Duration]], INDEX(wh_table[Tags],1):wh_table[[#This Row],[Tags]], "&lt;&gt;[Questions]",INDEX(wh_table[Tags],1):wh_table[[#This Row],[Tags]], "&lt;&gt;[Questions][Divisions]")))</f>
        <v>6.0208333333333339</v>
      </c>
    </row>
    <row r="248" spans="1:11" ht="15" customHeight="1" x14ac:dyDescent="0.25">
      <c r="A248" s="24">
        <v>35</v>
      </c>
      <c r="B248" s="20">
        <v>44453</v>
      </c>
      <c r="C248" s="21">
        <v>0.6875</v>
      </c>
      <c r="D248" s="19" t="s">
        <v>1112</v>
      </c>
      <c r="E248" s="22" t="s">
        <v>1232</v>
      </c>
      <c r="F248" s="19"/>
      <c r="G248" s="21" cm="1">
        <f t="array" ref="G2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248" s="21" t="str">
        <f>IF(wh_table[[#This Row],[Subject 1]]&lt;&gt;"Sitting Adjourned", "", SUMIF(wh_table[Day], wh_table[[#This Row],[Day]],wh_table[Duration]))</f>
        <v/>
      </c>
      <c r="I248" s="23">
        <f>SUM(INDEX(wh_table[Duration],1):wh_table[[#This Row],[Duration]])</f>
        <v>8.0361111111111114</v>
      </c>
      <c r="J248" s="21" t="str">
        <f>IF(wh_table[[#This Row],[Subject 1]]&lt;&gt;"Sitting Adjourned", "", SUMIFS(wh_table[Duration], wh_table[Day], wh_table[[#This Row],[Day]], wh_table[Tags], "&lt;&gt;[Questions]", wh_table[Tags], "&lt;&gt;[Questions][Divisions]"))</f>
        <v/>
      </c>
      <c r="K248" s="23">
        <f>IF(wh_table[[#This Row],[Tags]]="[Questions]","",IF(wh_table[[#This Row],[Tags]]="[Questions][Divisions]","",SUMIFS(INDEX(wh_table[Duration],1):wh_table[[#This Row],[Duration]], INDEX(wh_table[Tags],1):wh_table[[#This Row],[Tags]], "&lt;&gt;[Questions]",INDEX(wh_table[Tags],1):wh_table[[#This Row],[Tags]], "&lt;&gt;[Questions][Divisions]")))</f>
        <v>6.0777777777777784</v>
      </c>
    </row>
    <row r="249" spans="1:11" ht="15" customHeight="1" x14ac:dyDescent="0.25">
      <c r="A249" s="24">
        <v>35</v>
      </c>
      <c r="B249" s="20">
        <v>44453</v>
      </c>
      <c r="C249" s="21">
        <v>0.74444444444444446</v>
      </c>
      <c r="D249" s="19" t="s">
        <v>1111</v>
      </c>
      <c r="E249" s="22"/>
      <c r="F249" s="19"/>
      <c r="G249" s="21" t="str" cm="1">
        <f t="array" ref="G2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49" s="21">
        <f>IF(wh_table[[#This Row],[Subject 1]]&lt;&gt;"Sitting Adjourned", "", SUMIF(wh_table[Day], wh_table[[#This Row],[Day]],wh_table[Duration]))</f>
        <v>0.34861111111111115</v>
      </c>
      <c r="I249" s="23">
        <f>SUM(INDEX(wh_table[Duration],1):wh_table[[#This Row],[Duration]])</f>
        <v>8.0361111111111114</v>
      </c>
      <c r="J249" s="21">
        <f>IF(wh_table[[#This Row],[Subject 1]]&lt;&gt;"Sitting Adjourned", "", SUMIFS(wh_table[Duration], wh_table[Day], wh_table[[#This Row],[Day]], wh_table[Tags], "&lt;&gt;[Questions]", wh_table[Tags], "&lt;&gt;[Questions][Divisions]"))</f>
        <v>0.18611111111111117</v>
      </c>
      <c r="K249" s="23">
        <f>IF(wh_table[[#This Row],[Tags]]="[Questions]","",IF(wh_table[[#This Row],[Tags]]="[Questions][Divisions]","",SUMIFS(INDEX(wh_table[Duration],1):wh_table[[#This Row],[Duration]], INDEX(wh_table[Tags],1):wh_table[[#This Row],[Tags]], "&lt;&gt;[Questions]",INDEX(wh_table[Tags],1):wh_table[[#This Row],[Tags]], "&lt;&gt;[Questions][Divisions]")))</f>
        <v>6.0777777777777784</v>
      </c>
    </row>
    <row r="250" spans="1:11" ht="15" customHeight="1" x14ac:dyDescent="0.25">
      <c r="A250" s="24">
        <v>36</v>
      </c>
      <c r="B250" s="20">
        <v>44454</v>
      </c>
      <c r="C250" s="21">
        <v>0.39583333333333331</v>
      </c>
      <c r="D250" s="19" t="s">
        <v>1112</v>
      </c>
      <c r="E250" s="22" t="s">
        <v>1233</v>
      </c>
      <c r="F250" s="19"/>
      <c r="G250" s="21" cm="1">
        <f t="array" ref="G2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250" s="21" t="str">
        <f>IF(wh_table[[#This Row],[Subject 1]]&lt;&gt;"Sitting Adjourned", "", SUMIF(wh_table[Day], wh_table[[#This Row],[Day]],wh_table[Duration]))</f>
        <v/>
      </c>
      <c r="I250" s="23">
        <f>SUM(INDEX(wh_table[Duration],1):wh_table[[#This Row],[Duration]])</f>
        <v>8.0958333333333332</v>
      </c>
      <c r="J250" s="21" t="str">
        <f>IF(wh_table[[#This Row],[Subject 1]]&lt;&gt;"Sitting Adjourned", "", SUMIFS(wh_table[Duration], wh_table[Day], wh_table[[#This Row],[Day]], wh_table[Tags], "&lt;&gt;[Questions]", wh_table[Tags], "&lt;&gt;[Questions][Divisions]"))</f>
        <v/>
      </c>
      <c r="K250" s="23">
        <f>IF(wh_table[[#This Row],[Tags]]="[Questions]","",IF(wh_table[[#This Row],[Tags]]="[Questions][Divisions]","",SUMIFS(INDEX(wh_table[Duration],1):wh_table[[#This Row],[Duration]], INDEX(wh_table[Tags],1):wh_table[[#This Row],[Tags]], "&lt;&gt;[Questions]",INDEX(wh_table[Tags],1):wh_table[[#This Row],[Tags]], "&lt;&gt;[Questions][Divisions]")))</f>
        <v>6.1375000000000011</v>
      </c>
    </row>
    <row r="251" spans="1:11" ht="15" customHeight="1" x14ac:dyDescent="0.25">
      <c r="A251" s="24">
        <v>36</v>
      </c>
      <c r="B251" s="20">
        <v>44454</v>
      </c>
      <c r="C251" s="21">
        <v>0.45555555555555555</v>
      </c>
      <c r="D251" s="19" t="s">
        <v>16</v>
      </c>
      <c r="E251" s="22"/>
      <c r="F251" s="19" t="s">
        <v>1115</v>
      </c>
      <c r="G251" s="21" cm="1">
        <f t="array" ref="G2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0.14861111111111108</v>
      </c>
      <c r="H251" s="21" t="str">
        <f>IF(wh_table[[#This Row],[Subject 1]]&lt;&gt;"Sitting Adjourned", "", SUMIF(wh_table[Day], wh_table[[#This Row],[Day]],wh_table[Duration]))</f>
        <v/>
      </c>
      <c r="I251" s="23">
        <f>SUM(INDEX(wh_table[Duration],1):wh_table[[#This Row],[Duration]])</f>
        <v>8.2444444444444436</v>
      </c>
      <c r="J251" s="21" t="str">
        <f>IF(wh_table[[#This Row],[Subject 1]]&lt;&gt;"Sitting Adjourned", "", SUMIFS(wh_table[Duration], wh_table[Day], wh_table[[#This Row],[Day]], wh_table[Tags], "&lt;&gt;[Questions]", wh_table[Tags], "&lt;&gt;[Questions][Divisions]"))</f>
        <v/>
      </c>
      <c r="K251" s="23" t="str">
        <f>IF(wh_table[[#This Row],[Tags]]="[Questions]","",IF(wh_table[[#This Row],[Tags]]="[Questions][Divisions]","",SUMIFS(INDEX(wh_table[Duration],1):wh_table[[#This Row],[Duration]], INDEX(wh_table[Tags],1):wh_table[[#This Row],[Tags]], "&lt;&gt;[Questions]",INDEX(wh_table[Tags],1):wh_table[[#This Row],[Tags]], "&lt;&gt;[Questions][Divisions]")))</f>
        <v/>
      </c>
    </row>
    <row r="252" spans="1:11" ht="15" customHeight="1" x14ac:dyDescent="0.25">
      <c r="A252" s="24">
        <v>36</v>
      </c>
      <c r="B252" s="20">
        <v>44454</v>
      </c>
      <c r="C252" s="21">
        <v>0.60416666666666663</v>
      </c>
      <c r="D252" s="19" t="s">
        <v>1112</v>
      </c>
      <c r="E252" s="22" t="s">
        <v>1234</v>
      </c>
      <c r="F252" s="19"/>
      <c r="G252" s="21" cm="1">
        <f t="array" ref="G2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4.5138888888888951E-2</v>
      </c>
      <c r="H252" s="21" t="str">
        <f>IF(wh_table[[#This Row],[Subject 1]]&lt;&gt;"Sitting Adjourned", "", SUMIF(wh_table[Day], wh_table[[#This Row],[Day]],wh_table[Duration]))</f>
        <v/>
      </c>
      <c r="I252" s="23">
        <f>SUM(INDEX(wh_table[Duration],1):wh_table[[#This Row],[Duration]])</f>
        <v>8.2895833333333329</v>
      </c>
      <c r="J252" s="21" t="str">
        <f>IF(wh_table[[#This Row],[Subject 1]]&lt;&gt;"Sitting Adjourned", "", SUMIFS(wh_table[Duration], wh_table[Day], wh_table[[#This Row],[Day]], wh_table[Tags], "&lt;&gt;[Questions]", wh_table[Tags], "&lt;&gt;[Questions][Divisions]"))</f>
        <v/>
      </c>
      <c r="K252" s="23">
        <f>IF(wh_table[[#This Row],[Tags]]="[Questions]","",IF(wh_table[[#This Row],[Tags]]="[Questions][Divisions]","",SUMIFS(INDEX(wh_table[Duration],1):wh_table[[#This Row],[Duration]], INDEX(wh_table[Tags],1):wh_table[[#This Row],[Tags]], "&lt;&gt;[Questions]",INDEX(wh_table[Tags],1):wh_table[[#This Row],[Tags]], "&lt;&gt;[Questions][Divisions]")))</f>
        <v>6.1826388888888903</v>
      </c>
    </row>
    <row r="253" spans="1:11" ht="15" customHeight="1" x14ac:dyDescent="0.25">
      <c r="A253" s="24">
        <v>36</v>
      </c>
      <c r="B253" s="20">
        <v>44454</v>
      </c>
      <c r="C253" s="21">
        <v>0.64930555555555558</v>
      </c>
      <c r="D253" s="19" t="s">
        <v>16</v>
      </c>
      <c r="E253" s="22"/>
      <c r="F253" s="19"/>
      <c r="G253" s="21" cm="1">
        <f t="array" ref="G2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253" s="21" t="str">
        <f>IF(wh_table[[#This Row],[Subject 1]]&lt;&gt;"Sitting Adjourned", "", SUMIF(wh_table[Day], wh_table[[#This Row],[Day]],wh_table[Duration]))</f>
        <v/>
      </c>
      <c r="I253" s="23">
        <f>SUM(INDEX(wh_table[Duration],1):wh_table[[#This Row],[Duration]])</f>
        <v>8.3069444444444436</v>
      </c>
      <c r="J253" s="21" t="str">
        <f>IF(wh_table[[#This Row],[Subject 1]]&lt;&gt;"Sitting Adjourned", "", SUMIFS(wh_table[Duration], wh_table[Day], wh_table[[#This Row],[Day]], wh_table[Tags], "&lt;&gt;[Questions]", wh_table[Tags], "&lt;&gt;[Questions][Divisions]"))</f>
        <v/>
      </c>
      <c r="K253" s="23">
        <f>IF(wh_table[[#This Row],[Tags]]="[Questions]","",IF(wh_table[[#This Row],[Tags]]="[Questions][Divisions]","",SUMIFS(INDEX(wh_table[Duration],1):wh_table[[#This Row],[Duration]], INDEX(wh_table[Tags],1):wh_table[[#This Row],[Tags]], "&lt;&gt;[Questions]",INDEX(wh_table[Tags],1):wh_table[[#This Row],[Tags]], "&lt;&gt;[Questions][Divisions]")))</f>
        <v>6.2000000000000011</v>
      </c>
    </row>
    <row r="254" spans="1:11" ht="15" customHeight="1" x14ac:dyDescent="0.25">
      <c r="A254" s="24">
        <v>36</v>
      </c>
      <c r="B254" s="20">
        <v>44454</v>
      </c>
      <c r="C254" s="21">
        <v>0.66666666666666663</v>
      </c>
      <c r="D254" s="19" t="s">
        <v>1112</v>
      </c>
      <c r="E254" s="22" t="s">
        <v>1235</v>
      </c>
      <c r="F254" s="19"/>
      <c r="G254" s="21" cm="1">
        <f t="array" ref="G2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254" s="21" t="str">
        <f>IF(wh_table[[#This Row],[Subject 1]]&lt;&gt;"Sitting Adjourned", "", SUMIF(wh_table[Day], wh_table[[#This Row],[Day]],wh_table[Duration]))</f>
        <v/>
      </c>
      <c r="I254" s="23">
        <f>SUM(INDEX(wh_table[Duration],1):wh_table[[#This Row],[Duration]])</f>
        <v>8.3194444444444429</v>
      </c>
      <c r="J254" s="21" t="str">
        <f>IF(wh_table[[#This Row],[Subject 1]]&lt;&gt;"Sitting Adjourned", "", SUMIFS(wh_table[Duration], wh_table[Day], wh_table[[#This Row],[Day]], wh_table[Tags], "&lt;&gt;[Questions]", wh_table[Tags], "&lt;&gt;[Questions][Divisions]"))</f>
        <v/>
      </c>
      <c r="K254" s="23">
        <f>IF(wh_table[[#This Row],[Tags]]="[Questions]","",IF(wh_table[[#This Row],[Tags]]="[Questions][Divisions]","",SUMIFS(INDEX(wh_table[Duration],1):wh_table[[#This Row],[Duration]], INDEX(wh_table[Tags],1):wh_table[[#This Row],[Tags]], "&lt;&gt;[Questions]",INDEX(wh_table[Tags],1):wh_table[[#This Row],[Tags]], "&lt;&gt;[Questions][Divisions]")))</f>
        <v>6.2125000000000012</v>
      </c>
    </row>
    <row r="255" spans="1:11" ht="15" customHeight="1" x14ac:dyDescent="0.25">
      <c r="A255" s="24">
        <v>36</v>
      </c>
      <c r="B255" s="20">
        <v>44454</v>
      </c>
      <c r="C255" s="21">
        <v>0.6791666666666667</v>
      </c>
      <c r="D255" s="19" t="s">
        <v>16</v>
      </c>
      <c r="E255" s="22"/>
      <c r="F255" s="19"/>
      <c r="G255" s="21" cm="1">
        <f t="array" ref="G2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1.8749999999999933E-2</v>
      </c>
      <c r="H255" s="21" t="str">
        <f>IF(wh_table[[#This Row],[Subject 1]]&lt;&gt;"Sitting Adjourned", "", SUMIF(wh_table[Day], wh_table[[#This Row],[Day]],wh_table[Duration]))</f>
        <v/>
      </c>
      <c r="I255" s="23">
        <f>SUM(INDEX(wh_table[Duration],1):wh_table[[#This Row],[Duration]])</f>
        <v>8.3381944444444436</v>
      </c>
      <c r="J255" s="21" t="str">
        <f>IF(wh_table[[#This Row],[Subject 1]]&lt;&gt;"Sitting Adjourned", "", SUMIFS(wh_table[Duration], wh_table[Day], wh_table[[#This Row],[Day]], wh_table[Tags], "&lt;&gt;[Questions]", wh_table[Tags], "&lt;&gt;[Questions][Divisions]"))</f>
        <v/>
      </c>
      <c r="K255" s="23">
        <f>IF(wh_table[[#This Row],[Tags]]="[Questions]","",IF(wh_table[[#This Row],[Tags]]="[Questions][Divisions]","",SUMIFS(INDEX(wh_table[Duration],1):wh_table[[#This Row],[Duration]], INDEX(wh_table[Tags],1):wh_table[[#This Row],[Tags]], "&lt;&gt;[Questions]",INDEX(wh_table[Tags],1):wh_table[[#This Row],[Tags]], "&lt;&gt;[Questions][Divisions]")))</f>
        <v>6.2312500000000011</v>
      </c>
    </row>
    <row r="256" spans="1:11" ht="15" customHeight="1" x14ac:dyDescent="0.25">
      <c r="A256" s="24">
        <v>36</v>
      </c>
      <c r="B256" s="20">
        <v>44454</v>
      </c>
      <c r="C256" s="21">
        <v>0.69791666666666663</v>
      </c>
      <c r="D256" s="19" t="s">
        <v>1112</v>
      </c>
      <c r="E256" s="22" t="s">
        <v>1236</v>
      </c>
      <c r="F256" s="19"/>
      <c r="G256" s="21" cm="1">
        <f t="array" ref="G2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4.1666666666666741E-2</v>
      </c>
      <c r="H256" s="21" t="str">
        <f>IF(wh_table[[#This Row],[Subject 1]]&lt;&gt;"Sitting Adjourned", "", SUMIF(wh_table[Day], wh_table[[#This Row],[Day]],wh_table[Duration]))</f>
        <v/>
      </c>
      <c r="I256" s="23">
        <f>SUM(INDEX(wh_table[Duration],1):wh_table[[#This Row],[Duration]])</f>
        <v>8.3798611111111097</v>
      </c>
      <c r="J256" s="21" t="str">
        <f>IF(wh_table[[#This Row],[Subject 1]]&lt;&gt;"Sitting Adjourned", "", SUMIFS(wh_table[Duration], wh_table[Day], wh_table[[#This Row],[Day]], wh_table[Tags], "&lt;&gt;[Questions]", wh_table[Tags], "&lt;&gt;[Questions][Divisions]"))</f>
        <v/>
      </c>
      <c r="K256" s="23">
        <f>IF(wh_table[[#This Row],[Tags]]="[Questions]","",IF(wh_table[[#This Row],[Tags]]="[Questions][Divisions]","",SUMIFS(INDEX(wh_table[Duration],1):wh_table[[#This Row],[Duration]], INDEX(wh_table[Tags],1):wh_table[[#This Row],[Tags]], "&lt;&gt;[Questions]",INDEX(wh_table[Tags],1):wh_table[[#This Row],[Tags]], "&lt;&gt;[Questions][Divisions]")))</f>
        <v>6.272916666666668</v>
      </c>
    </row>
    <row r="257" spans="1:11" ht="15" customHeight="1" x14ac:dyDescent="0.25">
      <c r="A257" s="24">
        <v>36</v>
      </c>
      <c r="B257" s="20">
        <v>44454</v>
      </c>
      <c r="C257" s="21">
        <v>0.73958333333333337</v>
      </c>
      <c r="D257" s="19" t="s">
        <v>1111</v>
      </c>
      <c r="E257" s="22"/>
      <c r="F257" s="19"/>
      <c r="G257" s="21" t="str" cm="1">
        <f t="array" ref="G2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57" s="21">
        <f>IF(wh_table[[#This Row],[Subject 1]]&lt;&gt;"Sitting Adjourned", "", SUMIF(wh_table[Day], wh_table[[#This Row],[Day]],wh_table[Duration]))</f>
        <v>0.34375000000000006</v>
      </c>
      <c r="I257" s="23">
        <f>SUM(INDEX(wh_table[Duration],1):wh_table[[#This Row],[Duration]])</f>
        <v>8.3798611111111097</v>
      </c>
      <c r="J257" s="21">
        <f>IF(wh_table[[#This Row],[Subject 1]]&lt;&gt;"Sitting Adjourned", "", SUMIFS(wh_table[Duration], wh_table[Day], wh_table[[#This Row],[Day]], wh_table[Tags], "&lt;&gt;[Questions]", wh_table[Tags], "&lt;&gt;[Questions][Divisions]"))</f>
        <v>0.19513888888888897</v>
      </c>
      <c r="K257" s="23">
        <f>IF(wh_table[[#This Row],[Tags]]="[Questions]","",IF(wh_table[[#This Row],[Tags]]="[Questions][Divisions]","",SUMIFS(INDEX(wh_table[Duration],1):wh_table[[#This Row],[Duration]], INDEX(wh_table[Tags],1):wh_table[[#This Row],[Tags]], "&lt;&gt;[Questions]",INDEX(wh_table[Tags],1):wh_table[[#This Row],[Tags]], "&lt;&gt;[Questions][Divisions]")))</f>
        <v>6.272916666666668</v>
      </c>
    </row>
    <row r="258" spans="1:11" ht="15" customHeight="1" x14ac:dyDescent="0.25">
      <c r="A258" s="24">
        <v>37</v>
      </c>
      <c r="B258" s="20">
        <v>44455</v>
      </c>
      <c r="C258" s="21">
        <v>0.5625</v>
      </c>
      <c r="D258" s="19" t="s">
        <v>1165</v>
      </c>
      <c r="E258" s="22" t="s">
        <v>1237</v>
      </c>
      <c r="F258" s="19"/>
      <c r="G258" s="21" cm="1">
        <f t="array" ref="G2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258" s="21" t="str">
        <f>IF(wh_table[[#This Row],[Subject 1]]&lt;&gt;"Sitting Adjourned", "", SUMIF(wh_table[Day], wh_table[[#This Row],[Day]],wh_table[Duration]))</f>
        <v/>
      </c>
      <c r="I258" s="23">
        <f>SUM(INDEX(wh_table[Duration],1):wh_table[[#This Row],[Duration]])</f>
        <v>8.4430555555555546</v>
      </c>
      <c r="J258" s="21" t="str">
        <f>IF(wh_table[[#This Row],[Subject 1]]&lt;&gt;"Sitting Adjourned", "", SUMIFS(wh_table[Duration], wh_table[Day], wh_table[[#This Row],[Day]], wh_table[Tags], "&lt;&gt;[Questions]", wh_table[Tags], "&lt;&gt;[Questions][Divisions]"))</f>
        <v/>
      </c>
      <c r="K258" s="23">
        <f>IF(wh_table[[#This Row],[Tags]]="[Questions]","",IF(wh_table[[#This Row],[Tags]]="[Questions][Divisions]","",SUMIFS(INDEX(wh_table[Duration],1):wh_table[[#This Row],[Duration]], INDEX(wh_table[Tags],1):wh_table[[#This Row],[Tags]], "&lt;&gt;[Questions]",INDEX(wh_table[Tags],1):wh_table[[#This Row],[Tags]], "&lt;&gt;[Questions][Divisions]")))</f>
        <v>6.3361111111111121</v>
      </c>
    </row>
    <row r="259" spans="1:11" ht="15" customHeight="1" x14ac:dyDescent="0.25">
      <c r="A259" s="24">
        <v>37</v>
      </c>
      <c r="B259" s="20">
        <v>44455</v>
      </c>
      <c r="C259" s="21">
        <v>0.62569444444444444</v>
      </c>
      <c r="D259" s="19" t="s">
        <v>1165</v>
      </c>
      <c r="E259" s="22" t="s">
        <v>1238</v>
      </c>
      <c r="F259" s="19"/>
      <c r="G259" s="21" cm="1">
        <f t="array" ref="G2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259" s="21" t="str">
        <f>IF(wh_table[[#This Row],[Subject 1]]&lt;&gt;"Sitting Adjourned", "", SUMIF(wh_table[Day], wh_table[[#This Row],[Day]],wh_table[Duration]))</f>
        <v/>
      </c>
      <c r="I259" s="23">
        <f>SUM(INDEX(wh_table[Duration],1):wh_table[[#This Row],[Duration]])</f>
        <v>8.5048611111111097</v>
      </c>
      <c r="J259" s="21" t="str">
        <f>IF(wh_table[[#This Row],[Subject 1]]&lt;&gt;"Sitting Adjourned", "", SUMIFS(wh_table[Duration], wh_table[Day], wh_table[[#This Row],[Day]], wh_table[Tags], "&lt;&gt;[Questions]", wh_table[Tags], "&lt;&gt;[Questions][Divisions]"))</f>
        <v/>
      </c>
      <c r="K259" s="23">
        <f>IF(wh_table[[#This Row],[Tags]]="[Questions]","",IF(wh_table[[#This Row],[Tags]]="[Questions][Divisions]","",SUMIFS(INDEX(wh_table[Duration],1):wh_table[[#This Row],[Duration]], INDEX(wh_table[Tags],1):wh_table[[#This Row],[Tags]], "&lt;&gt;[Questions]",INDEX(wh_table[Tags],1):wh_table[[#This Row],[Tags]], "&lt;&gt;[Questions][Divisions]")))</f>
        <v>6.397916666666668</v>
      </c>
    </row>
    <row r="260" spans="1:11" ht="15" customHeight="1" x14ac:dyDescent="0.25">
      <c r="A260" s="24">
        <v>37</v>
      </c>
      <c r="B260" s="20">
        <v>44455</v>
      </c>
      <c r="C260" s="21">
        <v>0.6875</v>
      </c>
      <c r="D260" s="19" t="s">
        <v>1111</v>
      </c>
      <c r="E260" s="22"/>
      <c r="F260" s="19"/>
      <c r="G260" s="21" t="str" cm="1">
        <f t="array" ref="G2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60" s="21">
        <f>IF(wh_table[[#This Row],[Subject 1]]&lt;&gt;"Sitting Adjourned", "", SUMIF(wh_table[Day], wh_table[[#This Row],[Day]],wh_table[Duration]))</f>
        <v>0.125</v>
      </c>
      <c r="I260" s="23">
        <f>SUM(INDEX(wh_table[Duration],1):wh_table[[#This Row],[Duration]])</f>
        <v>8.5048611111111097</v>
      </c>
      <c r="J260" s="21">
        <f>IF(wh_table[[#This Row],[Subject 1]]&lt;&gt;"Sitting Adjourned", "", SUMIFS(wh_table[Duration], wh_table[Day], wh_table[[#This Row],[Day]], wh_table[Tags], "&lt;&gt;[Questions]", wh_table[Tags], "&lt;&gt;[Questions][Divisions]"))</f>
        <v>0.125</v>
      </c>
      <c r="K260" s="23">
        <f>IF(wh_table[[#This Row],[Tags]]="[Questions]","",IF(wh_table[[#This Row],[Tags]]="[Questions][Divisions]","",SUMIFS(INDEX(wh_table[Duration],1):wh_table[[#This Row],[Duration]], INDEX(wh_table[Tags],1):wh_table[[#This Row],[Tags]], "&lt;&gt;[Questions]",INDEX(wh_table[Tags],1):wh_table[[#This Row],[Tags]], "&lt;&gt;[Questions][Divisions]")))</f>
        <v>6.397916666666668</v>
      </c>
    </row>
    <row r="261" spans="1:11" ht="15" customHeight="1" x14ac:dyDescent="0.25">
      <c r="A261" s="24">
        <v>38</v>
      </c>
      <c r="B261" s="20">
        <v>44459</v>
      </c>
      <c r="C261" s="21">
        <v>0.6875</v>
      </c>
      <c r="D261" s="19" t="s">
        <v>1107</v>
      </c>
      <c r="E261" s="22" t="s">
        <v>1239</v>
      </c>
      <c r="F261" s="19"/>
      <c r="G261" s="21" cm="1">
        <f t="array" ref="G2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4.3055555555555625E-2</v>
      </c>
      <c r="H261" s="21" t="str">
        <f>IF(wh_table[[#This Row],[Subject 1]]&lt;&gt;"Sitting Adjourned", "", SUMIF(wh_table[Day], wh_table[[#This Row],[Day]],wh_table[Duration]))</f>
        <v/>
      </c>
      <c r="I261" s="23">
        <f>SUM(INDEX(wh_table[Duration],1):wh_table[[#This Row],[Duration]])</f>
        <v>8.5479166666666657</v>
      </c>
      <c r="J261" s="21" t="str">
        <f>IF(wh_table[[#This Row],[Subject 1]]&lt;&gt;"Sitting Adjourned", "", SUMIFS(wh_table[Duration], wh_table[Day], wh_table[[#This Row],[Day]], wh_table[Tags], "&lt;&gt;[Questions]", wh_table[Tags], "&lt;&gt;[Questions][Divisions]"))</f>
        <v/>
      </c>
      <c r="K261" s="23">
        <f>IF(wh_table[[#This Row],[Tags]]="[Questions]","",IF(wh_table[[#This Row],[Tags]]="[Questions][Divisions]","",SUMIFS(INDEX(wh_table[Duration],1):wh_table[[#This Row],[Duration]], INDEX(wh_table[Tags],1):wh_table[[#This Row],[Tags]], "&lt;&gt;[Questions]",INDEX(wh_table[Tags],1):wh_table[[#This Row],[Tags]], "&lt;&gt;[Questions][Divisions]")))</f>
        <v>6.4409722222222232</v>
      </c>
    </row>
    <row r="262" spans="1:11" ht="15" customHeight="1" x14ac:dyDescent="0.25">
      <c r="A262" s="24">
        <v>38</v>
      </c>
      <c r="B262" s="20">
        <v>44459</v>
      </c>
      <c r="C262" s="21">
        <v>0.73055555555555562</v>
      </c>
      <c r="D262" s="19" t="s">
        <v>16</v>
      </c>
      <c r="E262" s="22"/>
      <c r="F262" s="19"/>
      <c r="G262" s="21" cm="1">
        <f t="array" ref="G2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262" s="21" t="str">
        <f>IF(wh_table[[#This Row],[Subject 1]]&lt;&gt;"Sitting Adjourned", "", SUMIF(wh_table[Day], wh_table[[#This Row],[Day]],wh_table[Duration]))</f>
        <v/>
      </c>
      <c r="I262" s="23">
        <f>SUM(INDEX(wh_table[Duration],1):wh_table[[#This Row],[Duration]])</f>
        <v>8.5673611111111097</v>
      </c>
      <c r="J262" s="21" t="str">
        <f>IF(wh_table[[#This Row],[Subject 1]]&lt;&gt;"Sitting Adjourned", "", SUMIFS(wh_table[Duration], wh_table[Day], wh_table[[#This Row],[Day]], wh_table[Tags], "&lt;&gt;[Questions]", wh_table[Tags], "&lt;&gt;[Questions][Divisions]"))</f>
        <v/>
      </c>
      <c r="K262" s="23">
        <f>IF(wh_table[[#This Row],[Tags]]="[Questions]","",IF(wh_table[[#This Row],[Tags]]="[Questions][Divisions]","",SUMIFS(INDEX(wh_table[Duration],1):wh_table[[#This Row],[Duration]], INDEX(wh_table[Tags],1):wh_table[[#This Row],[Tags]], "&lt;&gt;[Questions]",INDEX(wh_table[Tags],1):wh_table[[#This Row],[Tags]], "&lt;&gt;[Questions][Divisions]")))</f>
        <v>6.4604166666666671</v>
      </c>
    </row>
    <row r="263" spans="1:11" ht="15" customHeight="1" x14ac:dyDescent="0.25">
      <c r="A263" s="24">
        <v>38</v>
      </c>
      <c r="B263" s="20">
        <v>44459</v>
      </c>
      <c r="C263" s="21">
        <v>0.75</v>
      </c>
      <c r="D263" s="19" t="s">
        <v>1107</v>
      </c>
      <c r="E263" s="22" t="s">
        <v>1240</v>
      </c>
      <c r="F263" s="19"/>
      <c r="G263" s="21" cm="1">
        <f t="array" ref="G2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2.7083333333333237E-2</v>
      </c>
      <c r="H263" s="21" t="str">
        <f>IF(wh_table[[#This Row],[Subject 1]]&lt;&gt;"Sitting Adjourned", "", SUMIF(wh_table[Day], wh_table[[#This Row],[Day]],wh_table[Duration]))</f>
        <v/>
      </c>
      <c r="I263" s="23">
        <f>SUM(INDEX(wh_table[Duration],1):wh_table[[#This Row],[Duration]])</f>
        <v>8.5944444444444432</v>
      </c>
      <c r="J263" s="21" t="str">
        <f>IF(wh_table[[#This Row],[Subject 1]]&lt;&gt;"Sitting Adjourned", "", SUMIFS(wh_table[Duration], wh_table[Day], wh_table[[#This Row],[Day]], wh_table[Tags], "&lt;&gt;[Questions]", wh_table[Tags], "&lt;&gt;[Questions][Divisions]"))</f>
        <v/>
      </c>
      <c r="K263" s="23">
        <f>IF(wh_table[[#This Row],[Tags]]="[Questions]","",IF(wh_table[[#This Row],[Tags]]="[Questions][Divisions]","",SUMIFS(INDEX(wh_table[Duration],1):wh_table[[#This Row],[Duration]], INDEX(wh_table[Tags],1):wh_table[[#This Row],[Tags]], "&lt;&gt;[Questions]",INDEX(wh_table[Tags],1):wh_table[[#This Row],[Tags]], "&lt;&gt;[Questions][Divisions]")))</f>
        <v>6.4875000000000007</v>
      </c>
    </row>
    <row r="264" spans="1:11" ht="15" customHeight="1" x14ac:dyDescent="0.25">
      <c r="A264" s="24">
        <v>38</v>
      </c>
      <c r="B264" s="20">
        <v>44459</v>
      </c>
      <c r="C264" s="21">
        <v>0.77708333333333324</v>
      </c>
      <c r="D264" s="19" t="s">
        <v>1111</v>
      </c>
      <c r="E264" s="22"/>
      <c r="F264" s="19"/>
      <c r="G264" s="21" t="str" cm="1">
        <f t="array" ref="G2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64" s="21">
        <f>IF(wh_table[[#This Row],[Subject 1]]&lt;&gt;"Sitting Adjourned", "", SUMIF(wh_table[Day], wh_table[[#This Row],[Day]],wh_table[Duration]))</f>
        <v>8.9583333333333237E-2</v>
      </c>
      <c r="I264" s="23">
        <f>SUM(INDEX(wh_table[Duration],1):wh_table[[#This Row],[Duration]])</f>
        <v>8.5944444444444432</v>
      </c>
      <c r="J264" s="21">
        <f>IF(wh_table[[#This Row],[Subject 1]]&lt;&gt;"Sitting Adjourned", "", SUMIFS(wh_table[Duration], wh_table[Day], wh_table[[#This Row],[Day]], wh_table[Tags], "&lt;&gt;[Questions]", wh_table[Tags], "&lt;&gt;[Questions][Divisions]"))</f>
        <v>8.9583333333333237E-2</v>
      </c>
      <c r="K264" s="23">
        <f>IF(wh_table[[#This Row],[Tags]]="[Questions]","",IF(wh_table[[#This Row],[Tags]]="[Questions][Divisions]","",SUMIFS(INDEX(wh_table[Duration],1):wh_table[[#This Row],[Duration]], INDEX(wh_table[Tags],1):wh_table[[#This Row],[Tags]], "&lt;&gt;[Questions]",INDEX(wh_table[Tags],1):wh_table[[#This Row],[Tags]], "&lt;&gt;[Questions][Divisions]")))</f>
        <v>6.4875000000000007</v>
      </c>
    </row>
    <row r="265" spans="1:11" ht="15" customHeight="1" x14ac:dyDescent="0.25">
      <c r="A265" s="24">
        <v>39</v>
      </c>
      <c r="B265" s="20">
        <v>44460</v>
      </c>
      <c r="C265" s="21">
        <v>0.39583333333333331</v>
      </c>
      <c r="D265" s="19" t="s">
        <v>1112</v>
      </c>
      <c r="E265" s="22" t="s">
        <v>1241</v>
      </c>
      <c r="F265" s="19"/>
      <c r="G265" s="21" cm="1">
        <f t="array" ref="G2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65" s="21" t="str">
        <f>IF(wh_table[[#This Row],[Subject 1]]&lt;&gt;"Sitting Adjourned", "", SUMIF(wh_table[Day], wh_table[[#This Row],[Day]],wh_table[Duration]))</f>
        <v/>
      </c>
      <c r="I265" s="23">
        <f>SUM(INDEX(wh_table[Duration],1):wh_table[[#This Row],[Duration]])</f>
        <v>8.6569444444444432</v>
      </c>
      <c r="J265" s="21" t="str">
        <f>IF(wh_table[[#This Row],[Subject 1]]&lt;&gt;"Sitting Adjourned", "", SUMIFS(wh_table[Duration], wh_table[Day], wh_table[[#This Row],[Day]], wh_table[Tags], "&lt;&gt;[Questions]", wh_table[Tags], "&lt;&gt;[Questions][Divisions]"))</f>
        <v/>
      </c>
      <c r="K265" s="23">
        <f>IF(wh_table[[#This Row],[Tags]]="[Questions]","",IF(wh_table[[#This Row],[Tags]]="[Questions][Divisions]","",SUMIFS(INDEX(wh_table[Duration],1):wh_table[[#This Row],[Duration]], INDEX(wh_table[Tags],1):wh_table[[#This Row],[Tags]], "&lt;&gt;[Questions]",INDEX(wh_table[Tags],1):wh_table[[#This Row],[Tags]], "&lt;&gt;[Questions][Divisions]")))</f>
        <v>6.5500000000000007</v>
      </c>
    </row>
    <row r="266" spans="1:11" ht="15" customHeight="1" x14ac:dyDescent="0.25">
      <c r="A266" s="24">
        <v>39</v>
      </c>
      <c r="B266" s="20">
        <v>44460</v>
      </c>
      <c r="C266" s="21">
        <v>0.45833333333333331</v>
      </c>
      <c r="D266" s="19" t="s">
        <v>1112</v>
      </c>
      <c r="E266" s="22" t="s">
        <v>1242</v>
      </c>
      <c r="F266" s="19"/>
      <c r="G266" s="21" cm="1">
        <f t="array" ref="G2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266" s="21" t="str">
        <f>IF(wh_table[[#This Row],[Subject 1]]&lt;&gt;"Sitting Adjourned", "", SUMIF(wh_table[Day], wh_table[[#This Row],[Day]],wh_table[Duration]))</f>
        <v/>
      </c>
      <c r="I266" s="23">
        <f>SUM(INDEX(wh_table[Duration],1):wh_table[[#This Row],[Duration]])</f>
        <v>8.6763888888888872</v>
      </c>
      <c r="J266" s="21" t="str">
        <f>IF(wh_table[[#This Row],[Subject 1]]&lt;&gt;"Sitting Adjourned", "", SUMIFS(wh_table[Duration], wh_table[Day], wh_table[[#This Row],[Day]], wh_table[Tags], "&lt;&gt;[Questions]", wh_table[Tags], "&lt;&gt;[Questions][Divisions]"))</f>
        <v/>
      </c>
      <c r="K266" s="23">
        <f>IF(wh_table[[#This Row],[Tags]]="[Questions]","",IF(wh_table[[#This Row],[Tags]]="[Questions][Divisions]","",SUMIFS(INDEX(wh_table[Duration],1):wh_table[[#This Row],[Duration]], INDEX(wh_table[Tags],1):wh_table[[#This Row],[Tags]], "&lt;&gt;[Questions]",INDEX(wh_table[Tags],1):wh_table[[#This Row],[Tags]], "&lt;&gt;[Questions][Divisions]")))</f>
        <v>6.5694444444444455</v>
      </c>
    </row>
    <row r="267" spans="1:11" ht="15" customHeight="1" x14ac:dyDescent="0.25">
      <c r="A267" s="24">
        <v>39</v>
      </c>
      <c r="B267" s="20">
        <v>44460</v>
      </c>
      <c r="C267" s="21">
        <v>0.4777777777777778</v>
      </c>
      <c r="D267" s="19" t="s">
        <v>16</v>
      </c>
      <c r="E267" s="22"/>
      <c r="F267" s="19" t="s">
        <v>1115</v>
      </c>
      <c r="G267" s="21" cm="1">
        <f t="array" ref="G2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267" s="21" t="str">
        <f>IF(wh_table[[#This Row],[Subject 1]]&lt;&gt;"Sitting Adjourned", "", SUMIF(wh_table[Day], wh_table[[#This Row],[Day]],wh_table[Duration]))</f>
        <v/>
      </c>
      <c r="I267" s="23">
        <f>SUM(INDEX(wh_table[Duration],1):wh_table[[#This Row],[Duration]])</f>
        <v>8.8027777777777754</v>
      </c>
      <c r="J267" s="21" t="str">
        <f>IF(wh_table[[#This Row],[Subject 1]]&lt;&gt;"Sitting Adjourned", "", SUMIFS(wh_table[Duration], wh_table[Day], wh_table[[#This Row],[Day]], wh_table[Tags], "&lt;&gt;[Questions]", wh_table[Tags], "&lt;&gt;[Questions][Divisions]"))</f>
        <v/>
      </c>
      <c r="K267" s="23" t="str">
        <f>IF(wh_table[[#This Row],[Tags]]="[Questions]","",IF(wh_table[[#This Row],[Tags]]="[Questions][Divisions]","",SUMIFS(INDEX(wh_table[Duration],1):wh_table[[#This Row],[Duration]], INDEX(wh_table[Tags],1):wh_table[[#This Row],[Tags]], "&lt;&gt;[Questions]",INDEX(wh_table[Tags],1):wh_table[[#This Row],[Tags]], "&lt;&gt;[Questions][Divisions]")))</f>
        <v/>
      </c>
    </row>
    <row r="268" spans="1:11" ht="15" customHeight="1" x14ac:dyDescent="0.25">
      <c r="A268" s="24">
        <v>39</v>
      </c>
      <c r="B268" s="20">
        <v>44460</v>
      </c>
      <c r="C268" s="21">
        <v>0.60416666666666663</v>
      </c>
      <c r="D268" s="19" t="s">
        <v>1112</v>
      </c>
      <c r="E268" s="22" t="s">
        <v>1243</v>
      </c>
      <c r="F268" s="19"/>
      <c r="G268" s="21" cm="1">
        <f t="array" ref="G2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268" s="21" t="str">
        <f>IF(wh_table[[#This Row],[Subject 1]]&lt;&gt;"Sitting Adjourned", "", SUMIF(wh_table[Day], wh_table[[#This Row],[Day]],wh_table[Duration]))</f>
        <v/>
      </c>
      <c r="I268" s="23">
        <f>SUM(INDEX(wh_table[Duration],1):wh_table[[#This Row],[Duration]])</f>
        <v>8.8645833333333304</v>
      </c>
      <c r="J268" s="21" t="str">
        <f>IF(wh_table[[#This Row],[Subject 1]]&lt;&gt;"Sitting Adjourned", "", SUMIFS(wh_table[Duration], wh_table[Day], wh_table[[#This Row],[Day]], wh_table[Tags], "&lt;&gt;[Questions]", wh_table[Tags], "&lt;&gt;[Questions][Divisions]"))</f>
        <v/>
      </c>
      <c r="K268" s="23">
        <f>IF(wh_table[[#This Row],[Tags]]="[Questions]","",IF(wh_table[[#This Row],[Tags]]="[Questions][Divisions]","",SUMIFS(INDEX(wh_table[Duration],1):wh_table[[#This Row],[Duration]], INDEX(wh_table[Tags],1):wh_table[[#This Row],[Tags]], "&lt;&gt;[Questions]",INDEX(wh_table[Tags],1):wh_table[[#This Row],[Tags]], "&lt;&gt;[Questions][Divisions]")))</f>
        <v>6.6312500000000014</v>
      </c>
    </row>
    <row r="269" spans="1:11" ht="15" customHeight="1" x14ac:dyDescent="0.25">
      <c r="A269" s="24">
        <v>39</v>
      </c>
      <c r="B269" s="20">
        <v>44460</v>
      </c>
      <c r="C269" s="21">
        <v>0.66597222222222219</v>
      </c>
      <c r="D269" s="19" t="s">
        <v>1112</v>
      </c>
      <c r="E269" s="22" t="s">
        <v>1244</v>
      </c>
      <c r="F269" s="19"/>
      <c r="G269" s="21" cm="1">
        <f t="array" ref="G2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269" s="21" t="str">
        <f>IF(wh_table[[#This Row],[Subject 1]]&lt;&gt;"Sitting Adjourned", "", SUMIF(wh_table[Day], wh_table[[#This Row],[Day]],wh_table[Duration]))</f>
        <v/>
      </c>
      <c r="I269" s="23">
        <f>SUM(INDEX(wh_table[Duration],1):wh_table[[#This Row],[Duration]])</f>
        <v>8.8861111111111075</v>
      </c>
      <c r="J269" s="21" t="str">
        <f>IF(wh_table[[#This Row],[Subject 1]]&lt;&gt;"Sitting Adjourned", "", SUMIFS(wh_table[Duration], wh_table[Day], wh_table[[#This Row],[Day]], wh_table[Tags], "&lt;&gt;[Questions]", wh_table[Tags], "&lt;&gt;[Questions][Divisions]"))</f>
        <v/>
      </c>
      <c r="K269" s="23">
        <f>IF(wh_table[[#This Row],[Tags]]="[Questions]","",IF(wh_table[[#This Row],[Tags]]="[Questions][Divisions]","",SUMIFS(INDEX(wh_table[Duration],1):wh_table[[#This Row],[Duration]], INDEX(wh_table[Tags],1):wh_table[[#This Row],[Tags]], "&lt;&gt;[Questions]",INDEX(wh_table[Tags],1):wh_table[[#This Row],[Tags]], "&lt;&gt;[Questions][Divisions]")))</f>
        <v>6.6527777777777795</v>
      </c>
    </row>
    <row r="270" spans="1:11" ht="15" customHeight="1" x14ac:dyDescent="0.25">
      <c r="A270" s="24">
        <v>39</v>
      </c>
      <c r="B270" s="20">
        <v>44460</v>
      </c>
      <c r="C270" s="21">
        <v>0.6875</v>
      </c>
      <c r="D270" s="19" t="s">
        <v>1112</v>
      </c>
      <c r="E270" s="22" t="s">
        <v>1245</v>
      </c>
      <c r="F270" s="19"/>
      <c r="G270" s="21" cm="1">
        <f t="array" ref="G2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270" s="21" t="str">
        <f>IF(wh_table[[#This Row],[Subject 1]]&lt;&gt;"Sitting Adjourned", "", SUMIF(wh_table[Day], wh_table[[#This Row],[Day]],wh_table[Duration]))</f>
        <v/>
      </c>
      <c r="I270" s="23">
        <f>SUM(INDEX(wh_table[Duration],1):wh_table[[#This Row],[Duration]])</f>
        <v>8.9277777777777736</v>
      </c>
      <c r="J270" s="21" t="str">
        <f>IF(wh_table[[#This Row],[Subject 1]]&lt;&gt;"Sitting Adjourned", "", SUMIFS(wh_table[Duration], wh_table[Day], wh_table[[#This Row],[Day]], wh_table[Tags], "&lt;&gt;[Questions]", wh_table[Tags], "&lt;&gt;[Questions][Divisions]"))</f>
        <v/>
      </c>
      <c r="K270" s="23">
        <f>IF(wh_table[[#This Row],[Tags]]="[Questions]","",IF(wh_table[[#This Row],[Tags]]="[Questions][Divisions]","",SUMIFS(INDEX(wh_table[Duration],1):wh_table[[#This Row],[Duration]], INDEX(wh_table[Tags],1):wh_table[[#This Row],[Tags]], "&lt;&gt;[Questions]",INDEX(wh_table[Tags],1):wh_table[[#This Row],[Tags]], "&lt;&gt;[Questions][Divisions]")))</f>
        <v>6.6944444444444464</v>
      </c>
    </row>
    <row r="271" spans="1:11" ht="15" customHeight="1" x14ac:dyDescent="0.25">
      <c r="A271" s="24">
        <v>39</v>
      </c>
      <c r="B271" s="20">
        <v>44460</v>
      </c>
      <c r="C271" s="21">
        <v>0.72916666666666663</v>
      </c>
      <c r="D271" s="19" t="s">
        <v>1111</v>
      </c>
      <c r="E271" s="22"/>
      <c r="F271" s="19"/>
      <c r="G271" s="21" t="str" cm="1">
        <f t="array" ref="G2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71" s="21">
        <f>IF(wh_table[[#This Row],[Subject 1]]&lt;&gt;"Sitting Adjourned", "", SUMIF(wh_table[Day], wh_table[[#This Row],[Day]],wh_table[Duration]))</f>
        <v>0.33333333333333331</v>
      </c>
      <c r="I271" s="23">
        <f>SUM(INDEX(wh_table[Duration],1):wh_table[[#This Row],[Duration]])</f>
        <v>8.9277777777777736</v>
      </c>
      <c r="J271" s="21">
        <f>IF(wh_table[[#This Row],[Subject 1]]&lt;&gt;"Sitting Adjourned", "", SUMIFS(wh_table[Duration], wh_table[Day], wh_table[[#This Row],[Day]], wh_table[Tags], "&lt;&gt;[Questions]", wh_table[Tags], "&lt;&gt;[Questions][Divisions]"))</f>
        <v>0.20694444444444449</v>
      </c>
      <c r="K271" s="23">
        <f>IF(wh_table[[#This Row],[Tags]]="[Questions]","",IF(wh_table[[#This Row],[Tags]]="[Questions][Divisions]","",SUMIFS(INDEX(wh_table[Duration],1):wh_table[[#This Row],[Duration]], INDEX(wh_table[Tags],1):wh_table[[#This Row],[Tags]], "&lt;&gt;[Questions]",INDEX(wh_table[Tags],1):wh_table[[#This Row],[Tags]], "&lt;&gt;[Questions][Divisions]")))</f>
        <v>6.6944444444444464</v>
      </c>
    </row>
    <row r="272" spans="1:11" ht="15" customHeight="1" x14ac:dyDescent="0.25">
      <c r="A272" s="24">
        <v>40</v>
      </c>
      <c r="B272" s="20">
        <v>44461</v>
      </c>
      <c r="C272" s="21">
        <v>0.39583333333333331</v>
      </c>
      <c r="D272" s="19" t="s">
        <v>1112</v>
      </c>
      <c r="E272" s="22" t="s">
        <v>1246</v>
      </c>
      <c r="F272" s="19"/>
      <c r="G272" s="21" cm="1">
        <f t="array" ref="G2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4.9999999999999989E-2</v>
      </c>
      <c r="H272" s="21" t="str">
        <f>IF(wh_table[[#This Row],[Subject 1]]&lt;&gt;"Sitting Adjourned", "", SUMIF(wh_table[Day], wh_table[[#This Row],[Day]],wh_table[Duration]))</f>
        <v/>
      </c>
      <c r="I272" s="23">
        <f>SUM(INDEX(wh_table[Duration],1):wh_table[[#This Row],[Duration]])</f>
        <v>8.9777777777777743</v>
      </c>
      <c r="J272" s="21" t="str">
        <f>IF(wh_table[[#This Row],[Subject 1]]&lt;&gt;"Sitting Adjourned", "", SUMIFS(wh_table[Duration], wh_table[Day], wh_table[[#This Row],[Day]], wh_table[Tags], "&lt;&gt;[Questions]", wh_table[Tags], "&lt;&gt;[Questions][Divisions]"))</f>
        <v/>
      </c>
      <c r="K272" s="23">
        <f>IF(wh_table[[#This Row],[Tags]]="[Questions]","",IF(wh_table[[#This Row],[Tags]]="[Questions][Divisions]","",SUMIFS(INDEX(wh_table[Duration],1):wh_table[[#This Row],[Duration]], INDEX(wh_table[Tags],1):wh_table[[#This Row],[Tags]], "&lt;&gt;[Questions]",INDEX(wh_table[Tags],1):wh_table[[#This Row],[Tags]], "&lt;&gt;[Questions][Divisions]")))</f>
        <v>6.7444444444444462</v>
      </c>
    </row>
    <row r="273" spans="1:11" ht="15" customHeight="1" x14ac:dyDescent="0.25">
      <c r="A273" s="24">
        <v>40</v>
      </c>
      <c r="B273" s="20">
        <v>44461</v>
      </c>
      <c r="C273" s="21">
        <v>0.4458333333333333</v>
      </c>
      <c r="D273" s="19" t="s">
        <v>16</v>
      </c>
      <c r="E273" s="22"/>
      <c r="F273" s="19"/>
      <c r="G273" s="21" cm="1">
        <f t="array" ref="G2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1.2500000000000011E-2</v>
      </c>
      <c r="H273" s="21" t="str">
        <f>IF(wh_table[[#This Row],[Subject 1]]&lt;&gt;"Sitting Adjourned", "", SUMIF(wh_table[Day], wh_table[[#This Row],[Day]],wh_table[Duration]))</f>
        <v/>
      </c>
      <c r="I273" s="23">
        <f>SUM(INDEX(wh_table[Duration],1):wh_table[[#This Row],[Duration]])</f>
        <v>8.9902777777777736</v>
      </c>
      <c r="J273" s="21" t="str">
        <f>IF(wh_table[[#This Row],[Subject 1]]&lt;&gt;"Sitting Adjourned", "", SUMIFS(wh_table[Duration], wh_table[Day], wh_table[[#This Row],[Day]], wh_table[Tags], "&lt;&gt;[Questions]", wh_table[Tags], "&lt;&gt;[Questions][Divisions]"))</f>
        <v/>
      </c>
      <c r="K273" s="23">
        <f>IF(wh_table[[#This Row],[Tags]]="[Questions]","",IF(wh_table[[#This Row],[Tags]]="[Questions][Divisions]","",SUMIFS(INDEX(wh_table[Duration],1):wh_table[[#This Row],[Duration]], INDEX(wh_table[Tags],1):wh_table[[#This Row],[Tags]], "&lt;&gt;[Questions]",INDEX(wh_table[Tags],1):wh_table[[#This Row],[Tags]], "&lt;&gt;[Questions][Divisions]")))</f>
        <v>6.7569444444444464</v>
      </c>
    </row>
    <row r="274" spans="1:11" ht="15" customHeight="1" x14ac:dyDescent="0.25">
      <c r="A274" s="24">
        <v>40</v>
      </c>
      <c r="B274" s="20">
        <v>44461</v>
      </c>
      <c r="C274" s="21">
        <v>0.45833333333333331</v>
      </c>
      <c r="D274" s="19" t="s">
        <v>1112</v>
      </c>
      <c r="E274" s="22" t="s">
        <v>1247</v>
      </c>
      <c r="F274" s="19"/>
      <c r="G274" s="21" cm="1">
        <f t="array" ref="G2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274" s="21" t="str">
        <f>IF(wh_table[[#This Row],[Subject 1]]&lt;&gt;"Sitting Adjourned", "", SUMIF(wh_table[Day], wh_table[[#This Row],[Day]],wh_table[Duration]))</f>
        <v/>
      </c>
      <c r="I274" s="23">
        <f>SUM(INDEX(wh_table[Duration],1):wh_table[[#This Row],[Duration]])</f>
        <v>9.0041666666666629</v>
      </c>
      <c r="J274" s="21" t="str">
        <f>IF(wh_table[[#This Row],[Subject 1]]&lt;&gt;"Sitting Adjourned", "", SUMIFS(wh_table[Duration], wh_table[Day], wh_table[[#This Row],[Day]], wh_table[Tags], "&lt;&gt;[Questions]", wh_table[Tags], "&lt;&gt;[Questions][Divisions]"))</f>
        <v/>
      </c>
      <c r="K274" s="23">
        <f>IF(wh_table[[#This Row],[Tags]]="[Questions]","",IF(wh_table[[#This Row],[Tags]]="[Questions][Divisions]","",SUMIFS(INDEX(wh_table[Duration],1):wh_table[[#This Row],[Duration]], INDEX(wh_table[Tags],1):wh_table[[#This Row],[Tags]], "&lt;&gt;[Questions]",INDEX(wh_table[Tags],1):wh_table[[#This Row],[Tags]], "&lt;&gt;[Questions][Divisions]")))</f>
        <v>6.7708333333333357</v>
      </c>
    </row>
    <row r="275" spans="1:11" ht="15" customHeight="1" x14ac:dyDescent="0.25">
      <c r="A275" s="24">
        <v>40</v>
      </c>
      <c r="B275" s="20">
        <v>44461</v>
      </c>
      <c r="C275" s="21">
        <v>0.47222222222222227</v>
      </c>
      <c r="D275" s="19" t="s">
        <v>16</v>
      </c>
      <c r="E275" s="22"/>
      <c r="F275" s="19" t="s">
        <v>1115</v>
      </c>
      <c r="G275" s="21" cm="1">
        <f t="array" ref="G2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0.13194444444444436</v>
      </c>
      <c r="H275" s="21" t="str">
        <f>IF(wh_table[[#This Row],[Subject 1]]&lt;&gt;"Sitting Adjourned", "", SUMIF(wh_table[Day], wh_table[[#This Row],[Day]],wh_table[Duration]))</f>
        <v/>
      </c>
      <c r="I275" s="23">
        <f>SUM(INDEX(wh_table[Duration],1):wh_table[[#This Row],[Duration]])</f>
        <v>9.1361111111111075</v>
      </c>
      <c r="J275" s="21" t="str">
        <f>IF(wh_table[[#This Row],[Subject 1]]&lt;&gt;"Sitting Adjourned", "", SUMIFS(wh_table[Duration], wh_table[Day], wh_table[[#This Row],[Day]], wh_table[Tags], "&lt;&gt;[Questions]", wh_table[Tags], "&lt;&gt;[Questions][Divisions]"))</f>
        <v/>
      </c>
      <c r="K275" s="23" t="str">
        <f>IF(wh_table[[#This Row],[Tags]]="[Questions]","",IF(wh_table[[#This Row],[Tags]]="[Questions][Divisions]","",SUMIFS(INDEX(wh_table[Duration],1):wh_table[[#This Row],[Duration]], INDEX(wh_table[Tags],1):wh_table[[#This Row],[Tags]], "&lt;&gt;[Questions]",INDEX(wh_table[Tags],1):wh_table[[#This Row],[Tags]], "&lt;&gt;[Questions][Divisions]")))</f>
        <v/>
      </c>
    </row>
    <row r="276" spans="1:11" ht="15" customHeight="1" x14ac:dyDescent="0.25">
      <c r="A276" s="24">
        <v>40</v>
      </c>
      <c r="B276" s="20">
        <v>44461</v>
      </c>
      <c r="C276" s="21">
        <v>0.60416666666666663</v>
      </c>
      <c r="D276" s="19" t="s">
        <v>1112</v>
      </c>
      <c r="E276" s="22" t="s">
        <v>1248</v>
      </c>
      <c r="F276" s="19"/>
      <c r="G276" s="21" cm="1">
        <f t="array" ref="G2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7.2916666666666741E-2</v>
      </c>
      <c r="H276" s="21" t="str">
        <f>IF(wh_table[[#This Row],[Subject 1]]&lt;&gt;"Sitting Adjourned", "", SUMIF(wh_table[Day], wh_table[[#This Row],[Day]],wh_table[Duration]))</f>
        <v/>
      </c>
      <c r="I276" s="23">
        <f>SUM(INDEX(wh_table[Duration],1):wh_table[[#This Row],[Duration]])</f>
        <v>9.2090277777777736</v>
      </c>
      <c r="J276" s="21" t="str">
        <f>IF(wh_table[[#This Row],[Subject 1]]&lt;&gt;"Sitting Adjourned", "", SUMIFS(wh_table[Duration], wh_table[Day], wh_table[[#This Row],[Day]], wh_table[Tags], "&lt;&gt;[Questions]", wh_table[Tags], "&lt;&gt;[Questions][Divisions]"))</f>
        <v/>
      </c>
      <c r="K276" s="23">
        <f>IF(wh_table[[#This Row],[Tags]]="[Questions]","",IF(wh_table[[#This Row],[Tags]]="[Questions][Divisions]","",SUMIFS(INDEX(wh_table[Duration],1):wh_table[[#This Row],[Duration]], INDEX(wh_table[Tags],1):wh_table[[#This Row],[Tags]], "&lt;&gt;[Questions]",INDEX(wh_table[Tags],1):wh_table[[#This Row],[Tags]], "&lt;&gt;[Questions][Divisions]")))</f>
        <v>6.8437500000000027</v>
      </c>
    </row>
    <row r="277" spans="1:11" ht="15" customHeight="1" x14ac:dyDescent="0.25">
      <c r="A277" s="24">
        <v>40</v>
      </c>
      <c r="B277" s="20">
        <v>44461</v>
      </c>
      <c r="C277" s="21">
        <v>0.67708333333333337</v>
      </c>
      <c r="D277" s="19" t="s">
        <v>1112</v>
      </c>
      <c r="E277" s="22" t="s">
        <v>1249</v>
      </c>
      <c r="F277" s="19"/>
      <c r="G277" s="21" cm="1">
        <f t="array" ref="G2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277" s="21" t="str">
        <f>IF(wh_table[[#This Row],[Subject 1]]&lt;&gt;"Sitting Adjourned", "", SUMIF(wh_table[Day], wh_table[[#This Row],[Day]],wh_table[Duration]))</f>
        <v/>
      </c>
      <c r="I277" s="23">
        <f>SUM(INDEX(wh_table[Duration],1):wh_table[[#This Row],[Duration]])</f>
        <v>9.2263888888888843</v>
      </c>
      <c r="J277" s="21" t="str">
        <f>IF(wh_table[[#This Row],[Subject 1]]&lt;&gt;"Sitting Adjourned", "", SUMIFS(wh_table[Duration], wh_table[Day], wh_table[[#This Row],[Day]], wh_table[Tags], "&lt;&gt;[Questions]", wh_table[Tags], "&lt;&gt;[Questions][Divisions]"))</f>
        <v/>
      </c>
      <c r="K277" s="23">
        <f>IF(wh_table[[#This Row],[Tags]]="[Questions]","",IF(wh_table[[#This Row],[Tags]]="[Questions][Divisions]","",SUMIFS(INDEX(wh_table[Duration],1):wh_table[[#This Row],[Duration]], INDEX(wh_table[Tags],1):wh_table[[#This Row],[Tags]], "&lt;&gt;[Questions]",INDEX(wh_table[Tags],1):wh_table[[#This Row],[Tags]], "&lt;&gt;[Questions][Divisions]")))</f>
        <v>6.8611111111111143</v>
      </c>
    </row>
    <row r="278" spans="1:11" ht="15" customHeight="1" x14ac:dyDescent="0.25">
      <c r="A278" s="24">
        <v>40</v>
      </c>
      <c r="B278" s="20">
        <v>44461</v>
      </c>
      <c r="C278" s="21">
        <v>0.69444444444444453</v>
      </c>
      <c r="D278" s="19" t="s">
        <v>16</v>
      </c>
      <c r="E278" s="22"/>
      <c r="F278" s="19"/>
      <c r="G278" s="21" cm="1">
        <f t="array" ref="G2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3.4722222222220989E-3</v>
      </c>
      <c r="H278" s="21" t="str">
        <f>IF(wh_table[[#This Row],[Subject 1]]&lt;&gt;"Sitting Adjourned", "", SUMIF(wh_table[Day], wh_table[[#This Row],[Day]],wh_table[Duration]))</f>
        <v/>
      </c>
      <c r="I278" s="23">
        <f>SUM(INDEX(wh_table[Duration],1):wh_table[[#This Row],[Duration]])</f>
        <v>9.2298611111111057</v>
      </c>
      <c r="J278" s="21" t="str">
        <f>IF(wh_table[[#This Row],[Subject 1]]&lt;&gt;"Sitting Adjourned", "", SUMIFS(wh_table[Duration], wh_table[Day], wh_table[[#This Row],[Day]], wh_table[Tags], "&lt;&gt;[Questions]", wh_table[Tags], "&lt;&gt;[Questions][Divisions]"))</f>
        <v/>
      </c>
      <c r="K278" s="23">
        <f>IF(wh_table[[#This Row],[Tags]]="[Questions]","",IF(wh_table[[#This Row],[Tags]]="[Questions][Divisions]","",SUMIFS(INDEX(wh_table[Duration],1):wh_table[[#This Row],[Duration]], INDEX(wh_table[Tags],1):wh_table[[#This Row],[Tags]], "&lt;&gt;[Questions]",INDEX(wh_table[Tags],1):wh_table[[#This Row],[Tags]], "&lt;&gt;[Questions][Divisions]")))</f>
        <v>6.8645833333333366</v>
      </c>
    </row>
    <row r="279" spans="1:11" ht="15" customHeight="1" x14ac:dyDescent="0.25">
      <c r="A279" s="24">
        <v>40</v>
      </c>
      <c r="B279" s="20">
        <v>44461</v>
      </c>
      <c r="C279" s="21">
        <v>0.69791666666666663</v>
      </c>
      <c r="D279" s="19" t="s">
        <v>1112</v>
      </c>
      <c r="E279" s="22" t="s">
        <v>1250</v>
      </c>
      <c r="F279" s="19"/>
      <c r="G279" s="21" cm="1">
        <f t="array" ref="G2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279" s="21" t="str">
        <f>IF(wh_table[[#This Row],[Subject 1]]&lt;&gt;"Sitting Adjourned", "", SUMIF(wh_table[Day], wh_table[[#This Row],[Day]],wh_table[Duration]))</f>
        <v/>
      </c>
      <c r="I279" s="23">
        <f>SUM(INDEX(wh_table[Duration],1):wh_table[[#This Row],[Duration]])</f>
        <v>9.2694444444444386</v>
      </c>
      <c r="J279" s="21" t="str">
        <f>IF(wh_table[[#This Row],[Subject 1]]&lt;&gt;"Sitting Adjourned", "", SUMIFS(wh_table[Duration], wh_table[Day], wh_table[[#This Row],[Day]], wh_table[Tags], "&lt;&gt;[Questions]", wh_table[Tags], "&lt;&gt;[Questions][Divisions]"))</f>
        <v/>
      </c>
      <c r="K279" s="23">
        <f>IF(wh_table[[#This Row],[Tags]]="[Questions]","",IF(wh_table[[#This Row],[Tags]]="[Questions][Divisions]","",SUMIFS(INDEX(wh_table[Duration],1):wh_table[[#This Row],[Duration]], INDEX(wh_table[Tags],1):wh_table[[#This Row],[Tags]], "&lt;&gt;[Questions]",INDEX(wh_table[Tags],1):wh_table[[#This Row],[Tags]], "&lt;&gt;[Questions][Divisions]")))</f>
        <v>6.9041666666666703</v>
      </c>
    </row>
    <row r="280" spans="1:11" ht="15" customHeight="1" x14ac:dyDescent="0.25">
      <c r="A280" s="24">
        <v>40</v>
      </c>
      <c r="B280" s="20">
        <v>44461</v>
      </c>
      <c r="C280" s="21">
        <v>0.73749999999999993</v>
      </c>
      <c r="D280" s="19" t="s">
        <v>1111</v>
      </c>
      <c r="E280" s="22"/>
      <c r="F280" s="19"/>
      <c r="G280" s="21" t="str" cm="1">
        <f t="array" ref="G2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80" s="21">
        <f>IF(wh_table[[#This Row],[Subject 1]]&lt;&gt;"Sitting Adjourned", "", SUMIF(wh_table[Day], wh_table[[#This Row],[Day]],wh_table[Duration]))</f>
        <v>0.34166666666666662</v>
      </c>
      <c r="I280" s="23">
        <f>SUM(INDEX(wh_table[Duration],1):wh_table[[#This Row],[Duration]])</f>
        <v>9.2694444444444386</v>
      </c>
      <c r="J280" s="21">
        <f>IF(wh_table[[#This Row],[Subject 1]]&lt;&gt;"Sitting Adjourned", "", SUMIFS(wh_table[Duration], wh_table[Day], wh_table[[#This Row],[Day]], wh_table[Tags], "&lt;&gt;[Questions]", wh_table[Tags], "&lt;&gt;[Questions][Divisions]"))</f>
        <v>0.20972222222222225</v>
      </c>
      <c r="K280" s="23">
        <f>IF(wh_table[[#This Row],[Tags]]="[Questions]","",IF(wh_table[[#This Row],[Tags]]="[Questions][Divisions]","",SUMIFS(INDEX(wh_table[Duration],1):wh_table[[#This Row],[Duration]], INDEX(wh_table[Tags],1):wh_table[[#This Row],[Tags]], "&lt;&gt;[Questions]",INDEX(wh_table[Tags],1):wh_table[[#This Row],[Tags]], "&lt;&gt;[Questions][Divisions]")))</f>
        <v>6.9041666666666703</v>
      </c>
    </row>
    <row r="281" spans="1:11" ht="15" customHeight="1" x14ac:dyDescent="0.25">
      <c r="A281" s="24">
        <v>41</v>
      </c>
      <c r="B281" s="20">
        <v>44462</v>
      </c>
      <c r="C281" s="21">
        <v>0.5625</v>
      </c>
      <c r="D281" s="19" t="s">
        <v>1165</v>
      </c>
      <c r="E281" s="22" t="s">
        <v>1251</v>
      </c>
      <c r="F281" s="19"/>
      <c r="G281" s="21" cm="1">
        <f t="array" ref="G2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8.1944444444444486E-2</v>
      </c>
      <c r="H281" s="21" t="str">
        <f>IF(wh_table[[#This Row],[Subject 1]]&lt;&gt;"Sitting Adjourned", "", SUMIF(wh_table[Day], wh_table[[#This Row],[Day]],wh_table[Duration]))</f>
        <v/>
      </c>
      <c r="I281" s="23">
        <f>SUM(INDEX(wh_table[Duration],1):wh_table[[#This Row],[Duration]])</f>
        <v>9.3513888888888825</v>
      </c>
      <c r="J281" s="21" t="str">
        <f>IF(wh_table[[#This Row],[Subject 1]]&lt;&gt;"Sitting Adjourned", "", SUMIFS(wh_table[Duration], wh_table[Day], wh_table[[#This Row],[Day]], wh_table[Tags], "&lt;&gt;[Questions]", wh_table[Tags], "&lt;&gt;[Questions][Divisions]"))</f>
        <v/>
      </c>
      <c r="K281" s="23">
        <f>IF(wh_table[[#This Row],[Tags]]="[Questions]","",IF(wh_table[[#This Row],[Tags]]="[Questions][Divisions]","",SUMIFS(INDEX(wh_table[Duration],1):wh_table[[#This Row],[Duration]], INDEX(wh_table[Tags],1):wh_table[[#This Row],[Tags]], "&lt;&gt;[Questions]",INDEX(wh_table[Tags],1):wh_table[[#This Row],[Tags]], "&lt;&gt;[Questions][Divisions]")))</f>
        <v>6.9861111111111152</v>
      </c>
    </row>
    <row r="282" spans="1:11" ht="15" customHeight="1" x14ac:dyDescent="0.25">
      <c r="A282" s="24">
        <v>41</v>
      </c>
      <c r="B282" s="20">
        <v>44462</v>
      </c>
      <c r="C282" s="21">
        <v>0.64444444444444449</v>
      </c>
      <c r="D282" s="19" t="s">
        <v>1111</v>
      </c>
      <c r="E282" s="22"/>
      <c r="F282" s="19"/>
      <c r="G282" s="21" t="str" cm="1">
        <f t="array" ref="G2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82" s="21">
        <f>IF(wh_table[[#This Row],[Subject 1]]&lt;&gt;"Sitting Adjourned", "", SUMIF(wh_table[Day], wh_table[[#This Row],[Day]],wh_table[Duration]))</f>
        <v>8.1944444444444486E-2</v>
      </c>
      <c r="I282" s="23">
        <f>SUM(INDEX(wh_table[Duration],1):wh_table[[#This Row],[Duration]])</f>
        <v>9.3513888888888825</v>
      </c>
      <c r="J282" s="21">
        <f>IF(wh_table[[#This Row],[Subject 1]]&lt;&gt;"Sitting Adjourned", "", SUMIFS(wh_table[Duration], wh_table[Day], wh_table[[#This Row],[Day]], wh_table[Tags], "&lt;&gt;[Questions]", wh_table[Tags], "&lt;&gt;[Questions][Divisions]"))</f>
        <v>8.1944444444444486E-2</v>
      </c>
      <c r="K282" s="23">
        <f>IF(wh_table[[#This Row],[Tags]]="[Questions]","",IF(wh_table[[#This Row],[Tags]]="[Questions][Divisions]","",SUMIFS(INDEX(wh_table[Duration],1):wh_table[[#This Row],[Duration]], INDEX(wh_table[Tags],1):wh_table[[#This Row],[Tags]], "&lt;&gt;[Questions]",INDEX(wh_table[Tags],1):wh_table[[#This Row],[Tags]], "&lt;&gt;[Questions][Divisions]")))</f>
        <v>6.9861111111111152</v>
      </c>
    </row>
    <row r="283" spans="1:11" ht="15" customHeight="1" x14ac:dyDescent="0.25">
      <c r="A283" s="24">
        <v>42</v>
      </c>
      <c r="B283" s="20">
        <v>44488</v>
      </c>
      <c r="C283" s="21">
        <v>0.39583333333333331</v>
      </c>
      <c r="D283" s="19" t="s">
        <v>1112</v>
      </c>
      <c r="E283" s="22" t="s">
        <v>1252</v>
      </c>
      <c r="F283" s="19"/>
      <c r="G283" s="21" cm="1">
        <f t="array" ref="G2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283" s="21" t="str">
        <f>IF(wh_table[[#This Row],[Subject 1]]&lt;&gt;"Sitting Adjourned", "", SUMIF(wh_table[Day], wh_table[[#This Row],[Day]],wh_table[Duration]))</f>
        <v/>
      </c>
      <c r="I283" s="23">
        <f>SUM(INDEX(wh_table[Duration],1):wh_table[[#This Row],[Duration]])</f>
        <v>9.4145833333333275</v>
      </c>
      <c r="J283" s="21" t="str">
        <f>IF(wh_table[[#This Row],[Subject 1]]&lt;&gt;"Sitting Adjourned", "", SUMIFS(wh_table[Duration], wh_table[Day], wh_table[[#This Row],[Day]], wh_table[Tags], "&lt;&gt;[Questions]", wh_table[Tags], "&lt;&gt;[Questions][Divisions]"))</f>
        <v/>
      </c>
      <c r="K283" s="23">
        <f>IF(wh_table[[#This Row],[Tags]]="[Questions]","",IF(wh_table[[#This Row],[Tags]]="[Questions][Divisions]","",SUMIFS(INDEX(wh_table[Duration],1):wh_table[[#This Row],[Duration]], INDEX(wh_table[Tags],1):wh_table[[#This Row],[Tags]], "&lt;&gt;[Questions]",INDEX(wh_table[Tags],1):wh_table[[#This Row],[Tags]], "&lt;&gt;[Questions][Divisions]")))</f>
        <v>7.0493055555555593</v>
      </c>
    </row>
    <row r="284" spans="1:11" ht="15" customHeight="1" x14ac:dyDescent="0.25">
      <c r="A284" s="24">
        <v>42</v>
      </c>
      <c r="B284" s="20">
        <v>44488</v>
      </c>
      <c r="C284" s="21">
        <v>0.45902777777777781</v>
      </c>
      <c r="D284" s="19" t="s">
        <v>1112</v>
      </c>
      <c r="E284" s="22" t="s">
        <v>1253</v>
      </c>
      <c r="F284" s="19"/>
      <c r="G284" s="21" cm="1">
        <f t="array" ref="G2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284" s="21" t="str">
        <f>IF(wh_table[[#This Row],[Subject 1]]&lt;&gt;"Sitting Adjourned", "", SUMIF(wh_table[Day], wh_table[[#This Row],[Day]],wh_table[Duration]))</f>
        <v/>
      </c>
      <c r="I284" s="23">
        <f>SUM(INDEX(wh_table[Duration],1):wh_table[[#This Row],[Duration]])</f>
        <v>9.4340277777777715</v>
      </c>
      <c r="J284" s="21" t="str">
        <f>IF(wh_table[[#This Row],[Subject 1]]&lt;&gt;"Sitting Adjourned", "", SUMIFS(wh_table[Duration], wh_table[Day], wh_table[[#This Row],[Day]], wh_table[Tags], "&lt;&gt;[Questions]", wh_table[Tags], "&lt;&gt;[Questions][Divisions]"))</f>
        <v/>
      </c>
      <c r="K284" s="23">
        <f>IF(wh_table[[#This Row],[Tags]]="[Questions]","",IF(wh_table[[#This Row],[Tags]]="[Questions][Divisions]","",SUMIFS(INDEX(wh_table[Duration],1):wh_table[[#This Row],[Duration]], INDEX(wh_table[Tags],1):wh_table[[#This Row],[Tags]], "&lt;&gt;[Questions]",INDEX(wh_table[Tags],1):wh_table[[#This Row],[Tags]], "&lt;&gt;[Questions][Divisions]")))</f>
        <v>7.0687500000000032</v>
      </c>
    </row>
    <row r="285" spans="1:11" ht="15" customHeight="1" x14ac:dyDescent="0.25">
      <c r="A285" s="24">
        <v>42</v>
      </c>
      <c r="B285" s="20">
        <v>44488</v>
      </c>
      <c r="C285" s="21">
        <v>0.47847222222222219</v>
      </c>
      <c r="D285" s="19" t="s">
        <v>16</v>
      </c>
      <c r="E285" s="22"/>
      <c r="F285" s="19" t="s">
        <v>1115</v>
      </c>
      <c r="G285" s="21" cm="1">
        <f t="array" ref="G2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285" s="21" t="str">
        <f>IF(wh_table[[#This Row],[Subject 1]]&lt;&gt;"Sitting Adjourned", "", SUMIF(wh_table[Day], wh_table[[#This Row],[Day]],wh_table[Duration]))</f>
        <v/>
      </c>
      <c r="I285" s="23">
        <f>SUM(INDEX(wh_table[Duration],1):wh_table[[#This Row],[Duration]])</f>
        <v>9.5597222222222165</v>
      </c>
      <c r="J285" s="21" t="str">
        <f>IF(wh_table[[#This Row],[Subject 1]]&lt;&gt;"Sitting Adjourned", "", SUMIFS(wh_table[Duration], wh_table[Day], wh_table[[#This Row],[Day]], wh_table[Tags], "&lt;&gt;[Questions]", wh_table[Tags], "&lt;&gt;[Questions][Divisions]"))</f>
        <v/>
      </c>
      <c r="K285" s="23" t="str">
        <f>IF(wh_table[[#This Row],[Tags]]="[Questions]","",IF(wh_table[[#This Row],[Tags]]="[Questions][Divisions]","",SUMIFS(INDEX(wh_table[Duration],1):wh_table[[#This Row],[Duration]], INDEX(wh_table[Tags],1):wh_table[[#This Row],[Tags]], "&lt;&gt;[Questions]",INDEX(wh_table[Tags],1):wh_table[[#This Row],[Tags]], "&lt;&gt;[Questions][Divisions]")))</f>
        <v/>
      </c>
    </row>
    <row r="286" spans="1:11" ht="15" customHeight="1" x14ac:dyDescent="0.25">
      <c r="A286" s="24">
        <v>42</v>
      </c>
      <c r="B286" s="20">
        <v>44488</v>
      </c>
      <c r="C286" s="21">
        <v>0.60416666666666663</v>
      </c>
      <c r="D286" s="19" t="s">
        <v>1112</v>
      </c>
      <c r="E286" s="22" t="s">
        <v>1254</v>
      </c>
      <c r="F286" s="19"/>
      <c r="G286" s="21" cm="1">
        <f t="array" ref="G2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6.9444444444444531E-2</v>
      </c>
      <c r="H286" s="21" t="str">
        <f>IF(wh_table[[#This Row],[Subject 1]]&lt;&gt;"Sitting Adjourned", "", SUMIF(wh_table[Day], wh_table[[#This Row],[Day]],wh_table[Duration]))</f>
        <v/>
      </c>
      <c r="I286" s="23">
        <f>SUM(INDEX(wh_table[Duration],1):wh_table[[#This Row],[Duration]])</f>
        <v>9.6291666666666611</v>
      </c>
      <c r="J286" s="21" t="str">
        <f>IF(wh_table[[#This Row],[Subject 1]]&lt;&gt;"Sitting Adjourned", "", SUMIFS(wh_table[Duration], wh_table[Day], wh_table[[#This Row],[Day]], wh_table[Tags], "&lt;&gt;[Questions]", wh_table[Tags], "&lt;&gt;[Questions][Divisions]"))</f>
        <v/>
      </c>
      <c r="K286" s="23">
        <f>IF(wh_table[[#This Row],[Tags]]="[Questions]","",IF(wh_table[[#This Row],[Tags]]="[Questions][Divisions]","",SUMIFS(INDEX(wh_table[Duration],1):wh_table[[#This Row],[Duration]], INDEX(wh_table[Tags],1):wh_table[[#This Row],[Tags]], "&lt;&gt;[Questions]",INDEX(wh_table[Tags],1):wh_table[[#This Row],[Tags]], "&lt;&gt;[Questions][Divisions]")))</f>
        <v>7.1381944444444478</v>
      </c>
    </row>
    <row r="287" spans="1:11" ht="15" customHeight="1" x14ac:dyDescent="0.25">
      <c r="A287" s="24">
        <v>42</v>
      </c>
      <c r="B287" s="20">
        <v>44488</v>
      </c>
      <c r="C287" s="21">
        <v>0.67361111111111116</v>
      </c>
      <c r="D287" s="19" t="s">
        <v>1112</v>
      </c>
      <c r="E287" s="22" t="s">
        <v>1255</v>
      </c>
      <c r="F287" s="19"/>
      <c r="G287" s="21" cm="1">
        <f t="array" ref="G2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287" s="21" t="str">
        <f>IF(wh_table[[#This Row],[Subject 1]]&lt;&gt;"Sitting Adjourned", "", SUMIF(wh_table[Day], wh_table[[#This Row],[Day]],wh_table[Duration]))</f>
        <v/>
      </c>
      <c r="I287" s="23">
        <f>SUM(INDEX(wh_table[Duration],1):wh_table[[#This Row],[Duration]])</f>
        <v>9.6458333333333286</v>
      </c>
      <c r="J287" s="21" t="str">
        <f>IF(wh_table[[#This Row],[Subject 1]]&lt;&gt;"Sitting Adjourned", "", SUMIFS(wh_table[Duration], wh_table[Day], wh_table[[#This Row],[Day]], wh_table[Tags], "&lt;&gt;[Questions]", wh_table[Tags], "&lt;&gt;[Questions][Divisions]"))</f>
        <v/>
      </c>
      <c r="K287" s="23">
        <f>IF(wh_table[[#This Row],[Tags]]="[Questions]","",IF(wh_table[[#This Row],[Tags]]="[Questions][Divisions]","",SUMIFS(INDEX(wh_table[Duration],1):wh_table[[#This Row],[Duration]], INDEX(wh_table[Tags],1):wh_table[[#This Row],[Tags]], "&lt;&gt;[Questions]",INDEX(wh_table[Tags],1):wh_table[[#This Row],[Tags]], "&lt;&gt;[Questions][Divisions]")))</f>
        <v>7.1548611111111144</v>
      </c>
    </row>
    <row r="288" spans="1:11" ht="15" customHeight="1" x14ac:dyDescent="0.25">
      <c r="A288" s="24">
        <v>42</v>
      </c>
      <c r="B288" s="20">
        <v>44488</v>
      </c>
      <c r="C288" s="21">
        <v>0.69027777777777777</v>
      </c>
      <c r="D288" s="19" t="s">
        <v>1112</v>
      </c>
      <c r="E288" s="22" t="s">
        <v>1256</v>
      </c>
      <c r="F288" s="19"/>
      <c r="G288" s="21" cm="1">
        <f t="array" ref="G2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4.9999999999999933E-2</v>
      </c>
      <c r="H288" s="21" t="str">
        <f>IF(wh_table[[#This Row],[Subject 1]]&lt;&gt;"Sitting Adjourned", "", SUMIF(wh_table[Day], wh_table[[#This Row],[Day]],wh_table[Duration]))</f>
        <v/>
      </c>
      <c r="I288" s="23">
        <f>SUM(INDEX(wh_table[Duration],1):wh_table[[#This Row],[Duration]])</f>
        <v>9.6958333333333293</v>
      </c>
      <c r="J288" s="21" t="str">
        <f>IF(wh_table[[#This Row],[Subject 1]]&lt;&gt;"Sitting Adjourned", "", SUMIFS(wh_table[Duration], wh_table[Day], wh_table[[#This Row],[Day]], wh_table[Tags], "&lt;&gt;[Questions]", wh_table[Tags], "&lt;&gt;[Questions][Divisions]"))</f>
        <v/>
      </c>
      <c r="K288" s="23">
        <f>IF(wh_table[[#This Row],[Tags]]="[Questions]","",IF(wh_table[[#This Row],[Tags]]="[Questions][Divisions]","",SUMIFS(INDEX(wh_table[Duration],1):wh_table[[#This Row],[Duration]], INDEX(wh_table[Tags],1):wh_table[[#This Row],[Tags]], "&lt;&gt;[Questions]",INDEX(wh_table[Tags],1):wh_table[[#This Row],[Tags]], "&lt;&gt;[Questions][Divisions]")))</f>
        <v>7.2048611111111143</v>
      </c>
    </row>
    <row r="289" spans="1:11" ht="15" customHeight="1" x14ac:dyDescent="0.25">
      <c r="A289" s="24">
        <v>42</v>
      </c>
      <c r="B289" s="20">
        <v>44488</v>
      </c>
      <c r="C289" s="21">
        <v>0.7402777777777777</v>
      </c>
      <c r="D289" s="19" t="s">
        <v>1111</v>
      </c>
      <c r="E289" s="22"/>
      <c r="F289" s="19"/>
      <c r="G289" s="21" t="str" cm="1">
        <f t="array" ref="G2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89" s="21">
        <f>IF(wh_table[[#This Row],[Subject 1]]&lt;&gt;"Sitting Adjourned", "", SUMIF(wh_table[Day], wh_table[[#This Row],[Day]],wh_table[Duration]))</f>
        <v>0.34444444444444439</v>
      </c>
      <c r="I289" s="23">
        <f>SUM(INDEX(wh_table[Duration],1):wh_table[[#This Row],[Duration]])</f>
        <v>9.6958333333333293</v>
      </c>
      <c r="J289" s="21">
        <f>IF(wh_table[[#This Row],[Subject 1]]&lt;&gt;"Sitting Adjourned", "", SUMIFS(wh_table[Duration], wh_table[Day], wh_table[[#This Row],[Day]], wh_table[Tags], "&lt;&gt;[Questions]", wh_table[Tags], "&lt;&gt;[Questions][Divisions]"))</f>
        <v>0.21874999999999994</v>
      </c>
      <c r="K289" s="23">
        <f>IF(wh_table[[#This Row],[Tags]]="[Questions]","",IF(wh_table[[#This Row],[Tags]]="[Questions][Divisions]","",SUMIFS(INDEX(wh_table[Duration],1):wh_table[[#This Row],[Duration]], INDEX(wh_table[Tags],1):wh_table[[#This Row],[Tags]], "&lt;&gt;[Questions]",INDEX(wh_table[Tags],1):wh_table[[#This Row],[Tags]], "&lt;&gt;[Questions][Divisions]")))</f>
        <v>7.2048611111111143</v>
      </c>
    </row>
    <row r="290" spans="1:11" ht="15" customHeight="1" x14ac:dyDescent="0.25">
      <c r="A290" s="24">
        <v>43</v>
      </c>
      <c r="B290" s="20">
        <v>44489</v>
      </c>
      <c r="C290" s="21">
        <v>0.39583333333333331</v>
      </c>
      <c r="D290" s="19" t="s">
        <v>1112</v>
      </c>
      <c r="E290" s="22" t="s">
        <v>1257</v>
      </c>
      <c r="F290" s="19"/>
      <c r="G290" s="21" cm="1">
        <f t="array" ref="G2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290" s="21" t="str">
        <f>IF(wh_table[[#This Row],[Subject 1]]&lt;&gt;"Sitting Adjourned", "", SUMIF(wh_table[Day], wh_table[[#This Row],[Day]],wh_table[Duration]))</f>
        <v/>
      </c>
      <c r="I290" s="23">
        <f>SUM(INDEX(wh_table[Duration],1):wh_table[[#This Row],[Duration]])</f>
        <v>9.7590277777777743</v>
      </c>
      <c r="J290" s="21" t="str">
        <f>IF(wh_table[[#This Row],[Subject 1]]&lt;&gt;"Sitting Adjourned", "", SUMIFS(wh_table[Duration], wh_table[Day], wh_table[[#This Row],[Day]], wh_table[Tags], "&lt;&gt;[Questions]", wh_table[Tags], "&lt;&gt;[Questions][Divisions]"))</f>
        <v/>
      </c>
      <c r="K290" s="23">
        <f>IF(wh_table[[#This Row],[Tags]]="[Questions]","",IF(wh_table[[#This Row],[Tags]]="[Questions][Divisions]","",SUMIFS(INDEX(wh_table[Duration],1):wh_table[[#This Row],[Duration]], INDEX(wh_table[Tags],1):wh_table[[#This Row],[Tags]], "&lt;&gt;[Questions]",INDEX(wh_table[Tags],1):wh_table[[#This Row],[Tags]], "&lt;&gt;[Questions][Divisions]")))</f>
        <v>7.2680555555555584</v>
      </c>
    </row>
    <row r="291" spans="1:11" ht="15" customHeight="1" x14ac:dyDescent="0.25">
      <c r="A291" s="24">
        <v>43</v>
      </c>
      <c r="B291" s="20">
        <v>44489</v>
      </c>
      <c r="C291" s="21">
        <v>0.45902777777777781</v>
      </c>
      <c r="D291" s="19" t="s">
        <v>1112</v>
      </c>
      <c r="E291" s="22" t="s">
        <v>1258</v>
      </c>
      <c r="F291" s="19"/>
      <c r="G291" s="21" cm="1">
        <f t="array" ref="G2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291" s="21" t="str">
        <f>IF(wh_table[[#This Row],[Subject 1]]&lt;&gt;"Sitting Adjourned", "", SUMIF(wh_table[Day], wh_table[[#This Row],[Day]],wh_table[Duration]))</f>
        <v/>
      </c>
      <c r="I291" s="23">
        <f>SUM(INDEX(wh_table[Duration],1):wh_table[[#This Row],[Duration]])</f>
        <v>9.7784722222222182</v>
      </c>
      <c r="J291" s="21" t="str">
        <f>IF(wh_table[[#This Row],[Subject 1]]&lt;&gt;"Sitting Adjourned", "", SUMIFS(wh_table[Duration], wh_table[Day], wh_table[[#This Row],[Day]], wh_table[Tags], "&lt;&gt;[Questions]", wh_table[Tags], "&lt;&gt;[Questions][Divisions]"))</f>
        <v/>
      </c>
      <c r="K291" s="23">
        <f>IF(wh_table[[#This Row],[Tags]]="[Questions]","",IF(wh_table[[#This Row],[Tags]]="[Questions][Divisions]","",SUMIFS(INDEX(wh_table[Duration],1):wh_table[[#This Row],[Duration]], INDEX(wh_table[Tags],1):wh_table[[#This Row],[Tags]], "&lt;&gt;[Questions]",INDEX(wh_table[Tags],1):wh_table[[#This Row],[Tags]], "&lt;&gt;[Questions][Divisions]")))</f>
        <v>7.2875000000000032</v>
      </c>
    </row>
    <row r="292" spans="1:11" ht="15" customHeight="1" x14ac:dyDescent="0.25">
      <c r="A292" s="24">
        <v>43</v>
      </c>
      <c r="B292" s="20">
        <v>44489</v>
      </c>
      <c r="C292" s="21">
        <v>0.47847222222222219</v>
      </c>
      <c r="D292" s="19" t="s">
        <v>16</v>
      </c>
      <c r="E292" s="22"/>
      <c r="F292" s="19" t="s">
        <v>1115</v>
      </c>
      <c r="G292" s="21" cm="1">
        <f t="array" ref="G2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292" s="21" t="str">
        <f>IF(wh_table[[#This Row],[Subject 1]]&lt;&gt;"Sitting Adjourned", "", SUMIF(wh_table[Day], wh_table[[#This Row],[Day]],wh_table[Duration]))</f>
        <v/>
      </c>
      <c r="I292" s="23">
        <f>SUM(INDEX(wh_table[Duration],1):wh_table[[#This Row],[Duration]])</f>
        <v>9.9041666666666632</v>
      </c>
      <c r="J292" s="21" t="str">
        <f>IF(wh_table[[#This Row],[Subject 1]]&lt;&gt;"Sitting Adjourned", "", SUMIFS(wh_table[Duration], wh_table[Day], wh_table[[#This Row],[Day]], wh_table[Tags], "&lt;&gt;[Questions]", wh_table[Tags], "&lt;&gt;[Questions][Divisions]"))</f>
        <v/>
      </c>
      <c r="K292" s="23" t="str">
        <f>IF(wh_table[[#This Row],[Tags]]="[Questions]","",IF(wh_table[[#This Row],[Tags]]="[Questions][Divisions]","",SUMIFS(INDEX(wh_table[Duration],1):wh_table[[#This Row],[Duration]], INDEX(wh_table[Tags],1):wh_table[[#This Row],[Tags]], "&lt;&gt;[Questions]",INDEX(wh_table[Tags],1):wh_table[[#This Row],[Tags]], "&lt;&gt;[Questions][Divisions]")))</f>
        <v/>
      </c>
    </row>
    <row r="293" spans="1:11" ht="15" customHeight="1" x14ac:dyDescent="0.25">
      <c r="A293" s="24">
        <v>43</v>
      </c>
      <c r="B293" s="20">
        <v>44489</v>
      </c>
      <c r="C293" s="21">
        <v>0.60416666666666663</v>
      </c>
      <c r="D293" s="19" t="s">
        <v>1112</v>
      </c>
      <c r="E293" s="22" t="s">
        <v>1259</v>
      </c>
      <c r="F293" s="19"/>
      <c r="G293" s="21" cm="1">
        <f t="array" ref="G2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293" s="21" t="str">
        <f>IF(wh_table[[#This Row],[Subject 1]]&lt;&gt;"Sitting Adjourned", "", SUMIF(wh_table[Day], wh_table[[#This Row],[Day]],wh_table[Duration]))</f>
        <v/>
      </c>
      <c r="I293" s="23">
        <f>SUM(INDEX(wh_table[Duration],1):wh_table[[#This Row],[Duration]])</f>
        <v>9.9666666666666632</v>
      </c>
      <c r="J293" s="21" t="str">
        <f>IF(wh_table[[#This Row],[Subject 1]]&lt;&gt;"Sitting Adjourned", "", SUMIFS(wh_table[Duration], wh_table[Day], wh_table[[#This Row],[Day]], wh_table[Tags], "&lt;&gt;[Questions]", wh_table[Tags], "&lt;&gt;[Questions][Divisions]"))</f>
        <v/>
      </c>
      <c r="K293" s="23">
        <f>IF(wh_table[[#This Row],[Tags]]="[Questions]","",IF(wh_table[[#This Row],[Tags]]="[Questions][Divisions]","",SUMIFS(INDEX(wh_table[Duration],1):wh_table[[#This Row],[Duration]], INDEX(wh_table[Tags],1):wh_table[[#This Row],[Tags]], "&lt;&gt;[Questions]",INDEX(wh_table[Tags],1):wh_table[[#This Row],[Tags]], "&lt;&gt;[Questions][Divisions]")))</f>
        <v>7.3500000000000032</v>
      </c>
    </row>
    <row r="294" spans="1:11" ht="15" customHeight="1" x14ac:dyDescent="0.25">
      <c r="A294" s="24">
        <v>43</v>
      </c>
      <c r="B294" s="20">
        <v>44489</v>
      </c>
      <c r="C294" s="21">
        <v>0.66666666666666663</v>
      </c>
      <c r="D294" s="19" t="s">
        <v>1112</v>
      </c>
      <c r="E294" s="22" t="s">
        <v>1260</v>
      </c>
      <c r="F294" s="19"/>
      <c r="G294" s="21" cm="1">
        <f t="array" ref="G2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294" s="21" t="str">
        <f>IF(wh_table[[#This Row],[Subject 1]]&lt;&gt;"Sitting Adjourned", "", SUMIF(wh_table[Day], wh_table[[#This Row],[Day]],wh_table[Duration]))</f>
        <v/>
      </c>
      <c r="I294" s="23">
        <f>SUM(INDEX(wh_table[Duration],1):wh_table[[#This Row],[Duration]])</f>
        <v>9.9874999999999972</v>
      </c>
      <c r="J294" s="21" t="str">
        <f>IF(wh_table[[#This Row],[Subject 1]]&lt;&gt;"Sitting Adjourned", "", SUMIFS(wh_table[Duration], wh_table[Day], wh_table[[#This Row],[Day]], wh_table[Tags], "&lt;&gt;[Questions]", wh_table[Tags], "&lt;&gt;[Questions][Divisions]"))</f>
        <v/>
      </c>
      <c r="K294" s="23">
        <f>IF(wh_table[[#This Row],[Tags]]="[Questions]","",IF(wh_table[[#This Row],[Tags]]="[Questions][Divisions]","",SUMIFS(INDEX(wh_table[Duration],1):wh_table[[#This Row],[Duration]], INDEX(wh_table[Tags],1):wh_table[[#This Row],[Tags]], "&lt;&gt;[Questions]",INDEX(wh_table[Tags],1):wh_table[[#This Row],[Tags]], "&lt;&gt;[Questions][Divisions]")))</f>
        <v>7.3708333333333362</v>
      </c>
    </row>
    <row r="295" spans="1:11" ht="15" customHeight="1" x14ac:dyDescent="0.25">
      <c r="A295" s="24">
        <v>43</v>
      </c>
      <c r="B295" s="20">
        <v>44489</v>
      </c>
      <c r="C295" s="21">
        <v>0.6875</v>
      </c>
      <c r="D295" s="19" t="s">
        <v>1112</v>
      </c>
      <c r="E295" s="22" t="s">
        <v>1261</v>
      </c>
      <c r="F295" s="19"/>
      <c r="G295" s="21" cm="1">
        <f t="array" ref="G2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8.1249999999999933E-2</v>
      </c>
      <c r="H295" s="21" t="str">
        <f>IF(wh_table[[#This Row],[Subject 1]]&lt;&gt;"Sitting Adjourned", "", SUMIF(wh_table[Day], wh_table[[#This Row],[Day]],wh_table[Duration]))</f>
        <v/>
      </c>
      <c r="I295" s="23">
        <f>SUM(INDEX(wh_table[Duration],1):wh_table[[#This Row],[Duration]])</f>
        <v>10.068749999999998</v>
      </c>
      <c r="J295" s="21" t="str">
        <f>IF(wh_table[[#This Row],[Subject 1]]&lt;&gt;"Sitting Adjourned", "", SUMIFS(wh_table[Duration], wh_table[Day], wh_table[[#This Row],[Day]], wh_table[Tags], "&lt;&gt;[Questions]", wh_table[Tags], "&lt;&gt;[Questions][Divisions]"))</f>
        <v/>
      </c>
      <c r="K295" s="23">
        <f>IF(wh_table[[#This Row],[Tags]]="[Questions]","",IF(wh_table[[#This Row],[Tags]]="[Questions][Divisions]","",SUMIFS(INDEX(wh_table[Duration],1):wh_table[[#This Row],[Duration]], INDEX(wh_table[Tags],1):wh_table[[#This Row],[Tags]], "&lt;&gt;[Questions]",INDEX(wh_table[Tags],1):wh_table[[#This Row],[Tags]], "&lt;&gt;[Questions][Divisions]")))</f>
        <v>7.4520833333333361</v>
      </c>
    </row>
    <row r="296" spans="1:11" ht="15" customHeight="1" x14ac:dyDescent="0.25">
      <c r="A296" s="24">
        <v>43</v>
      </c>
      <c r="B296" s="20">
        <v>44489</v>
      </c>
      <c r="C296" s="21">
        <v>0.76874999999999993</v>
      </c>
      <c r="D296" s="19" t="s">
        <v>1111</v>
      </c>
      <c r="E296" s="22"/>
      <c r="F296" s="19"/>
      <c r="G296" s="21" t="str" cm="1">
        <f t="array" ref="G2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96" s="21">
        <f>IF(wh_table[[#This Row],[Subject 1]]&lt;&gt;"Sitting Adjourned", "", SUMIF(wh_table[Day], wh_table[[#This Row],[Day]],wh_table[Duration]))</f>
        <v>0.37291666666666662</v>
      </c>
      <c r="I296" s="23">
        <f>SUM(INDEX(wh_table[Duration],1):wh_table[[#This Row],[Duration]])</f>
        <v>10.068749999999998</v>
      </c>
      <c r="J296" s="21">
        <f>IF(wh_table[[#This Row],[Subject 1]]&lt;&gt;"Sitting Adjourned", "", SUMIFS(wh_table[Duration], wh_table[Day], wh_table[[#This Row],[Day]], wh_table[Tags], "&lt;&gt;[Questions]", wh_table[Tags], "&lt;&gt;[Questions][Divisions]"))</f>
        <v>0.24722222222222218</v>
      </c>
      <c r="K296" s="23">
        <f>IF(wh_table[[#This Row],[Tags]]="[Questions]","",IF(wh_table[[#This Row],[Tags]]="[Questions][Divisions]","",SUMIFS(INDEX(wh_table[Duration],1):wh_table[[#This Row],[Duration]], INDEX(wh_table[Tags],1):wh_table[[#This Row],[Tags]], "&lt;&gt;[Questions]",INDEX(wh_table[Tags],1):wh_table[[#This Row],[Tags]], "&lt;&gt;[Questions][Divisions]")))</f>
        <v>7.4520833333333361</v>
      </c>
    </row>
    <row r="297" spans="1:11" ht="15" customHeight="1" x14ac:dyDescent="0.25">
      <c r="A297" s="24">
        <v>44</v>
      </c>
      <c r="B297" s="20">
        <v>44490</v>
      </c>
      <c r="C297" s="21">
        <v>0.5625</v>
      </c>
      <c r="D297" s="19" t="s">
        <v>1165</v>
      </c>
      <c r="E297" s="22" t="s">
        <v>1262</v>
      </c>
      <c r="F297" s="19"/>
      <c r="G297" s="21" cm="1">
        <f t="array" ref="G2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0.10555555555555562</v>
      </c>
      <c r="H297" s="21" t="str">
        <f>IF(wh_table[[#This Row],[Subject 1]]&lt;&gt;"Sitting Adjourned", "", SUMIF(wh_table[Day], wh_table[[#This Row],[Day]],wh_table[Duration]))</f>
        <v/>
      </c>
      <c r="I297" s="23">
        <f>SUM(INDEX(wh_table[Duration],1):wh_table[[#This Row],[Duration]])</f>
        <v>10.174305555555554</v>
      </c>
      <c r="J297" s="21" t="str">
        <f>IF(wh_table[[#This Row],[Subject 1]]&lt;&gt;"Sitting Adjourned", "", SUMIFS(wh_table[Duration], wh_table[Day], wh_table[[#This Row],[Day]], wh_table[Tags], "&lt;&gt;[Questions]", wh_table[Tags], "&lt;&gt;[Questions][Divisions]"))</f>
        <v/>
      </c>
      <c r="K297" s="23">
        <f>IF(wh_table[[#This Row],[Tags]]="[Questions]","",IF(wh_table[[#This Row],[Tags]]="[Questions][Divisions]","",SUMIFS(INDEX(wh_table[Duration],1):wh_table[[#This Row],[Duration]], INDEX(wh_table[Tags],1):wh_table[[#This Row],[Tags]], "&lt;&gt;[Questions]",INDEX(wh_table[Tags],1):wh_table[[#This Row],[Tags]], "&lt;&gt;[Questions][Divisions]")))</f>
        <v>7.5576388888888921</v>
      </c>
    </row>
    <row r="298" spans="1:11" ht="15" customHeight="1" x14ac:dyDescent="0.25">
      <c r="A298" s="24">
        <v>44</v>
      </c>
      <c r="B298" s="20">
        <v>44490</v>
      </c>
      <c r="C298" s="21">
        <v>0.66805555555555562</v>
      </c>
      <c r="D298" s="19" t="s">
        <v>1111</v>
      </c>
      <c r="E298" s="22"/>
      <c r="F298" s="19"/>
      <c r="G298" s="21" t="str" cm="1">
        <f t="array" ref="G2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298" s="21">
        <f>IF(wh_table[[#This Row],[Subject 1]]&lt;&gt;"Sitting Adjourned", "", SUMIF(wh_table[Day], wh_table[[#This Row],[Day]],wh_table[Duration]))</f>
        <v>0.10555555555555562</v>
      </c>
      <c r="I298" s="23">
        <f>SUM(INDEX(wh_table[Duration],1):wh_table[[#This Row],[Duration]])</f>
        <v>10.174305555555554</v>
      </c>
      <c r="J298" s="21">
        <f>IF(wh_table[[#This Row],[Subject 1]]&lt;&gt;"Sitting Adjourned", "", SUMIFS(wh_table[Duration], wh_table[Day], wh_table[[#This Row],[Day]], wh_table[Tags], "&lt;&gt;[Questions]", wh_table[Tags], "&lt;&gt;[Questions][Divisions]"))</f>
        <v>0.10555555555555562</v>
      </c>
      <c r="K298" s="23">
        <f>IF(wh_table[[#This Row],[Tags]]="[Questions]","",IF(wh_table[[#This Row],[Tags]]="[Questions][Divisions]","",SUMIFS(INDEX(wh_table[Duration],1):wh_table[[#This Row],[Duration]], INDEX(wh_table[Tags],1):wh_table[[#This Row],[Tags]], "&lt;&gt;[Questions]",INDEX(wh_table[Tags],1):wh_table[[#This Row],[Tags]], "&lt;&gt;[Questions][Divisions]")))</f>
        <v>7.5576388888888921</v>
      </c>
    </row>
    <row r="299" spans="1:11" ht="15" customHeight="1" x14ac:dyDescent="0.25">
      <c r="A299" s="24">
        <v>45</v>
      </c>
      <c r="B299" s="20">
        <v>44494</v>
      </c>
      <c r="C299" s="21">
        <v>0.6875</v>
      </c>
      <c r="D299" s="19" t="s">
        <v>1107</v>
      </c>
      <c r="E299" s="22" t="s">
        <v>1263</v>
      </c>
      <c r="F299" s="19"/>
      <c r="G299" s="21" cm="1">
        <f t="array" ref="G2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299" s="21" t="str">
        <f>IF(wh_table[[#This Row],[Subject 1]]&lt;&gt;"Sitting Adjourned", "", SUMIF(wh_table[Day], wh_table[[#This Row],[Day]],wh_table[Duration]))</f>
        <v/>
      </c>
      <c r="I299" s="23">
        <f>SUM(INDEX(wh_table[Duration],1):wh_table[[#This Row],[Duration]])</f>
        <v>10.231944444444443</v>
      </c>
      <c r="J299" s="21" t="str">
        <f>IF(wh_table[[#This Row],[Subject 1]]&lt;&gt;"Sitting Adjourned", "", SUMIFS(wh_table[Duration], wh_table[Day], wh_table[[#This Row],[Day]], wh_table[Tags], "&lt;&gt;[Questions]", wh_table[Tags], "&lt;&gt;[Questions][Divisions]"))</f>
        <v/>
      </c>
      <c r="K299" s="23">
        <f>IF(wh_table[[#This Row],[Tags]]="[Questions]","",IF(wh_table[[#This Row],[Tags]]="[Questions][Divisions]","",SUMIFS(INDEX(wh_table[Duration],1):wh_table[[#This Row],[Duration]], INDEX(wh_table[Tags],1):wh_table[[#This Row],[Tags]], "&lt;&gt;[Questions]",INDEX(wh_table[Tags],1):wh_table[[#This Row],[Tags]], "&lt;&gt;[Questions][Divisions]")))</f>
        <v>7.6152777777777807</v>
      </c>
    </row>
    <row r="300" spans="1:11" ht="15" customHeight="1" x14ac:dyDescent="0.25">
      <c r="A300" s="24">
        <v>45</v>
      </c>
      <c r="B300" s="20">
        <v>44494</v>
      </c>
      <c r="C300" s="21">
        <v>0.74513888888888891</v>
      </c>
      <c r="D300" s="19" t="s">
        <v>16</v>
      </c>
      <c r="E300" s="22"/>
      <c r="F300" s="19"/>
      <c r="G300" s="21" cm="1">
        <f t="array" ref="G3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4.8611111111110938E-3</v>
      </c>
      <c r="H300" s="21" t="str">
        <f>IF(wh_table[[#This Row],[Subject 1]]&lt;&gt;"Sitting Adjourned", "", SUMIF(wh_table[Day], wh_table[[#This Row],[Day]],wh_table[Duration]))</f>
        <v/>
      </c>
      <c r="I300" s="23">
        <f>SUM(INDEX(wh_table[Duration],1):wh_table[[#This Row],[Duration]])</f>
        <v>10.236805555555554</v>
      </c>
      <c r="J300" s="21" t="str">
        <f>IF(wh_table[[#This Row],[Subject 1]]&lt;&gt;"Sitting Adjourned", "", SUMIFS(wh_table[Duration], wh_table[Day], wh_table[[#This Row],[Day]], wh_table[Tags], "&lt;&gt;[Questions]", wh_table[Tags], "&lt;&gt;[Questions][Divisions]"))</f>
        <v/>
      </c>
      <c r="K300" s="23">
        <f>IF(wh_table[[#This Row],[Tags]]="[Questions]","",IF(wh_table[[#This Row],[Tags]]="[Questions][Divisions]","",SUMIFS(INDEX(wh_table[Duration],1):wh_table[[#This Row],[Duration]], INDEX(wh_table[Tags],1):wh_table[[#This Row],[Tags]], "&lt;&gt;[Questions]",INDEX(wh_table[Tags],1):wh_table[[#This Row],[Tags]], "&lt;&gt;[Questions][Divisions]")))</f>
        <v>7.6201388888888921</v>
      </c>
    </row>
    <row r="301" spans="1:11" ht="15" customHeight="1" x14ac:dyDescent="0.25">
      <c r="A301" s="24">
        <v>45</v>
      </c>
      <c r="B301" s="20">
        <v>44494</v>
      </c>
      <c r="C301" s="21">
        <v>0.75</v>
      </c>
      <c r="D301" s="19" t="s">
        <v>1107</v>
      </c>
      <c r="E301" s="22" t="s">
        <v>1264</v>
      </c>
      <c r="F301" s="19"/>
      <c r="G301" s="21" cm="1">
        <f t="array" ref="G3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01" s="21" t="str">
        <f>IF(wh_table[[#This Row],[Subject 1]]&lt;&gt;"Sitting Adjourned", "", SUMIF(wh_table[Day], wh_table[[#This Row],[Day]],wh_table[Duration]))</f>
        <v/>
      </c>
      <c r="I301" s="23">
        <f>SUM(INDEX(wh_table[Duration],1):wh_table[[#This Row],[Duration]])</f>
        <v>10.299305555555554</v>
      </c>
      <c r="J301" s="21" t="str">
        <f>IF(wh_table[[#This Row],[Subject 1]]&lt;&gt;"Sitting Adjourned", "", SUMIFS(wh_table[Duration], wh_table[Day], wh_table[[#This Row],[Day]], wh_table[Tags], "&lt;&gt;[Questions]", wh_table[Tags], "&lt;&gt;[Questions][Divisions]"))</f>
        <v/>
      </c>
      <c r="K301" s="23">
        <f>IF(wh_table[[#This Row],[Tags]]="[Questions]","",IF(wh_table[[#This Row],[Tags]]="[Questions][Divisions]","",SUMIFS(INDEX(wh_table[Duration],1):wh_table[[#This Row],[Duration]], INDEX(wh_table[Tags],1):wh_table[[#This Row],[Tags]], "&lt;&gt;[Questions]",INDEX(wh_table[Tags],1):wh_table[[#This Row],[Tags]], "&lt;&gt;[Questions][Divisions]")))</f>
        <v>7.6826388888888921</v>
      </c>
    </row>
    <row r="302" spans="1:11" ht="15" customHeight="1" x14ac:dyDescent="0.25">
      <c r="A302" s="24">
        <v>45</v>
      </c>
      <c r="B302" s="20">
        <v>44494</v>
      </c>
      <c r="C302" s="21">
        <v>0.8125</v>
      </c>
      <c r="D302" s="19" t="s">
        <v>1111</v>
      </c>
      <c r="E302" s="22"/>
      <c r="F302" s="19"/>
      <c r="G302" s="21" t="str" cm="1">
        <f t="array" ref="G3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02" s="21">
        <f>IF(wh_table[[#This Row],[Subject 1]]&lt;&gt;"Sitting Adjourned", "", SUMIF(wh_table[Day], wh_table[[#This Row],[Day]],wh_table[Duration]))</f>
        <v>0.125</v>
      </c>
      <c r="I302" s="23">
        <f>SUM(INDEX(wh_table[Duration],1):wh_table[[#This Row],[Duration]])</f>
        <v>10.299305555555554</v>
      </c>
      <c r="J302" s="21">
        <f>IF(wh_table[[#This Row],[Subject 1]]&lt;&gt;"Sitting Adjourned", "", SUMIFS(wh_table[Duration], wh_table[Day], wh_table[[#This Row],[Day]], wh_table[Tags], "&lt;&gt;[Questions]", wh_table[Tags], "&lt;&gt;[Questions][Divisions]"))</f>
        <v>0.125</v>
      </c>
      <c r="K302" s="23">
        <f>IF(wh_table[[#This Row],[Tags]]="[Questions]","",IF(wh_table[[#This Row],[Tags]]="[Questions][Divisions]","",SUMIFS(INDEX(wh_table[Duration],1):wh_table[[#This Row],[Duration]], INDEX(wh_table[Tags],1):wh_table[[#This Row],[Tags]], "&lt;&gt;[Questions]",INDEX(wh_table[Tags],1):wh_table[[#This Row],[Tags]], "&lt;&gt;[Questions][Divisions]")))</f>
        <v>7.6826388888888921</v>
      </c>
    </row>
    <row r="303" spans="1:11" ht="15" customHeight="1" x14ac:dyDescent="0.25">
      <c r="A303" s="24">
        <v>46</v>
      </c>
      <c r="B303" s="20">
        <v>44495</v>
      </c>
      <c r="C303" s="21">
        <v>0.39583333333333331</v>
      </c>
      <c r="D303" s="19" t="s">
        <v>1112</v>
      </c>
      <c r="E303" s="22" t="s">
        <v>1265</v>
      </c>
      <c r="F303" s="19"/>
      <c r="G303" s="21" cm="1">
        <f t="array" ref="G3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303" s="21" t="str">
        <f>IF(wh_table[[#This Row],[Subject 1]]&lt;&gt;"Sitting Adjourned", "", SUMIF(wh_table[Day], wh_table[[#This Row],[Day]],wh_table[Duration]))</f>
        <v/>
      </c>
      <c r="I303" s="23">
        <f>SUM(INDEX(wh_table[Duration],1):wh_table[[#This Row],[Duration]])</f>
        <v>10.360416666666666</v>
      </c>
      <c r="J303" s="21" t="str">
        <f>IF(wh_table[[#This Row],[Subject 1]]&lt;&gt;"Sitting Adjourned", "", SUMIFS(wh_table[Duration], wh_table[Day], wh_table[[#This Row],[Day]], wh_table[Tags], "&lt;&gt;[Questions]", wh_table[Tags], "&lt;&gt;[Questions][Divisions]"))</f>
        <v/>
      </c>
      <c r="K303" s="23">
        <f>IF(wh_table[[#This Row],[Tags]]="[Questions]","",IF(wh_table[[#This Row],[Tags]]="[Questions][Divisions]","",SUMIFS(INDEX(wh_table[Duration],1):wh_table[[#This Row],[Duration]], INDEX(wh_table[Tags],1):wh_table[[#This Row],[Tags]], "&lt;&gt;[Questions]",INDEX(wh_table[Tags],1):wh_table[[#This Row],[Tags]], "&lt;&gt;[Questions][Divisions]")))</f>
        <v>7.743750000000003</v>
      </c>
    </row>
    <row r="304" spans="1:11" ht="15" customHeight="1" x14ac:dyDescent="0.25">
      <c r="A304" s="24">
        <v>46</v>
      </c>
      <c r="B304" s="20">
        <v>44495</v>
      </c>
      <c r="C304" s="21">
        <v>0.45694444444444443</v>
      </c>
      <c r="D304" s="19" t="s">
        <v>1112</v>
      </c>
      <c r="E304" s="22" t="s">
        <v>1266</v>
      </c>
      <c r="F304" s="19"/>
      <c r="G304" s="21" cm="1">
        <f t="array" ref="G3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304" s="21" t="str">
        <f>IF(wh_table[[#This Row],[Subject 1]]&lt;&gt;"Sitting Adjourned", "", SUMIF(wh_table[Day], wh_table[[#This Row],[Day]],wh_table[Duration]))</f>
        <v/>
      </c>
      <c r="I304" s="23">
        <f>SUM(INDEX(wh_table[Duration],1):wh_table[[#This Row],[Duration]])</f>
        <v>10.378472222222221</v>
      </c>
      <c r="J304" s="21" t="str">
        <f>IF(wh_table[[#This Row],[Subject 1]]&lt;&gt;"Sitting Adjourned", "", SUMIFS(wh_table[Duration], wh_table[Day], wh_table[[#This Row],[Day]], wh_table[Tags], "&lt;&gt;[Questions]", wh_table[Tags], "&lt;&gt;[Questions][Divisions]"))</f>
        <v/>
      </c>
      <c r="K304" s="23">
        <f>IF(wh_table[[#This Row],[Tags]]="[Questions]","",IF(wh_table[[#This Row],[Tags]]="[Questions][Divisions]","",SUMIFS(INDEX(wh_table[Duration],1):wh_table[[#This Row],[Duration]], INDEX(wh_table[Tags],1):wh_table[[#This Row],[Tags]], "&lt;&gt;[Questions]",INDEX(wh_table[Tags],1):wh_table[[#This Row],[Tags]], "&lt;&gt;[Questions][Divisions]")))</f>
        <v>7.7618055555555587</v>
      </c>
    </row>
    <row r="305" spans="1:11" ht="15" customHeight="1" x14ac:dyDescent="0.25">
      <c r="A305" s="24">
        <v>46</v>
      </c>
      <c r="B305" s="20">
        <v>44495</v>
      </c>
      <c r="C305" s="21">
        <v>0.47500000000000003</v>
      </c>
      <c r="D305" s="19" t="s">
        <v>16</v>
      </c>
      <c r="E305" s="22"/>
      <c r="F305" s="19" t="s">
        <v>1115</v>
      </c>
      <c r="G305" s="21" cm="1">
        <f t="array" ref="G3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305" s="21" t="str">
        <f>IF(wh_table[[#This Row],[Subject 1]]&lt;&gt;"Sitting Adjourned", "", SUMIF(wh_table[Day], wh_table[[#This Row],[Day]],wh_table[Duration]))</f>
        <v/>
      </c>
      <c r="I305" s="23">
        <f>SUM(INDEX(wh_table[Duration],1):wh_table[[#This Row],[Duration]])</f>
        <v>10.507638888888888</v>
      </c>
      <c r="J305" s="21" t="str">
        <f>IF(wh_table[[#This Row],[Subject 1]]&lt;&gt;"Sitting Adjourned", "", SUMIFS(wh_table[Duration], wh_table[Day], wh_table[[#This Row],[Day]], wh_table[Tags], "&lt;&gt;[Questions]", wh_table[Tags], "&lt;&gt;[Questions][Divisions]"))</f>
        <v/>
      </c>
      <c r="K305" s="23" t="str">
        <f>IF(wh_table[[#This Row],[Tags]]="[Questions]","",IF(wh_table[[#This Row],[Tags]]="[Questions][Divisions]","",SUMIFS(INDEX(wh_table[Duration],1):wh_table[[#This Row],[Duration]], INDEX(wh_table[Tags],1):wh_table[[#This Row],[Tags]], "&lt;&gt;[Questions]",INDEX(wh_table[Tags],1):wh_table[[#This Row],[Tags]], "&lt;&gt;[Questions][Divisions]")))</f>
        <v/>
      </c>
    </row>
    <row r="306" spans="1:11" ht="15" customHeight="1" x14ac:dyDescent="0.25">
      <c r="A306" s="24">
        <v>46</v>
      </c>
      <c r="B306" s="20">
        <v>44495</v>
      </c>
      <c r="C306" s="21">
        <v>0.60416666666666663</v>
      </c>
      <c r="D306" s="19" t="s">
        <v>1112</v>
      </c>
      <c r="E306" s="22" t="s">
        <v>1267</v>
      </c>
      <c r="F306" s="19"/>
      <c r="G306" s="21" cm="1">
        <f t="array" ref="G3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306" s="21" t="str">
        <f>IF(wh_table[[#This Row],[Subject 1]]&lt;&gt;"Sitting Adjourned", "", SUMIF(wh_table[Day], wh_table[[#This Row],[Day]],wh_table[Duration]))</f>
        <v/>
      </c>
      <c r="I306" s="23">
        <f>SUM(INDEX(wh_table[Duration],1):wh_table[[#This Row],[Duration]])</f>
        <v>10.56875</v>
      </c>
      <c r="J306" s="21" t="str">
        <f>IF(wh_table[[#This Row],[Subject 1]]&lt;&gt;"Sitting Adjourned", "", SUMIFS(wh_table[Duration], wh_table[Day], wh_table[[#This Row],[Day]], wh_table[Tags], "&lt;&gt;[Questions]", wh_table[Tags], "&lt;&gt;[Questions][Divisions]"))</f>
        <v/>
      </c>
      <c r="K306" s="23">
        <f>IF(wh_table[[#This Row],[Tags]]="[Questions]","",IF(wh_table[[#This Row],[Tags]]="[Questions][Divisions]","",SUMIFS(INDEX(wh_table[Duration],1):wh_table[[#This Row],[Duration]], INDEX(wh_table[Tags],1):wh_table[[#This Row],[Tags]], "&lt;&gt;[Questions]",INDEX(wh_table[Tags],1):wh_table[[#This Row],[Tags]], "&lt;&gt;[Questions][Divisions]")))</f>
        <v>7.8229166666666696</v>
      </c>
    </row>
    <row r="307" spans="1:11" ht="15" customHeight="1" x14ac:dyDescent="0.25">
      <c r="A307" s="24">
        <v>46</v>
      </c>
      <c r="B307" s="20">
        <v>44495</v>
      </c>
      <c r="C307" s="21">
        <v>0.66527777777777775</v>
      </c>
      <c r="D307" s="19" t="s">
        <v>16</v>
      </c>
      <c r="E307" s="22"/>
      <c r="F307" s="19"/>
      <c r="G307" s="21" cm="1">
        <f t="array" ref="G3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307" s="21" t="str">
        <f>IF(wh_table[[#This Row],[Subject 1]]&lt;&gt;"Sitting Adjourned", "", SUMIF(wh_table[Day], wh_table[[#This Row],[Day]],wh_table[Duration]))</f>
        <v/>
      </c>
      <c r="I307" s="23">
        <f>SUM(INDEX(wh_table[Duration],1):wh_table[[#This Row],[Duration]])</f>
        <v>10.570833333333333</v>
      </c>
      <c r="J307" s="21" t="str">
        <f>IF(wh_table[[#This Row],[Subject 1]]&lt;&gt;"Sitting Adjourned", "", SUMIFS(wh_table[Duration], wh_table[Day], wh_table[[#This Row],[Day]], wh_table[Tags], "&lt;&gt;[Questions]", wh_table[Tags], "&lt;&gt;[Questions][Divisions]"))</f>
        <v/>
      </c>
      <c r="K307" s="23">
        <f>IF(wh_table[[#This Row],[Tags]]="[Questions]","",IF(wh_table[[#This Row],[Tags]]="[Questions][Divisions]","",SUMIFS(INDEX(wh_table[Duration],1):wh_table[[#This Row],[Duration]], INDEX(wh_table[Tags],1):wh_table[[#This Row],[Tags]], "&lt;&gt;[Questions]",INDEX(wh_table[Tags],1):wh_table[[#This Row],[Tags]], "&lt;&gt;[Questions][Divisions]")))</f>
        <v>7.8250000000000028</v>
      </c>
    </row>
    <row r="308" spans="1:11" ht="15" customHeight="1" x14ac:dyDescent="0.25">
      <c r="A308" s="24">
        <v>46</v>
      </c>
      <c r="B308" s="20">
        <v>44495</v>
      </c>
      <c r="C308" s="21">
        <v>0.66736111111111107</v>
      </c>
      <c r="D308" s="19" t="s">
        <v>1112</v>
      </c>
      <c r="E308" s="22" t="s">
        <v>1268</v>
      </c>
      <c r="F308" s="19"/>
      <c r="G308" s="21" cm="1">
        <f t="array" ref="G3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308" s="21" t="str">
        <f>IF(wh_table[[#This Row],[Subject 1]]&lt;&gt;"Sitting Adjourned", "", SUMIF(wh_table[Day], wh_table[[#This Row],[Day]],wh_table[Duration]))</f>
        <v/>
      </c>
      <c r="I308" s="23">
        <f>SUM(INDEX(wh_table[Duration],1):wh_table[[#This Row],[Duration]])</f>
        <v>10.590972222222222</v>
      </c>
      <c r="J308" s="21" t="str">
        <f>IF(wh_table[[#This Row],[Subject 1]]&lt;&gt;"Sitting Adjourned", "", SUMIFS(wh_table[Duration], wh_table[Day], wh_table[[#This Row],[Day]], wh_table[Tags], "&lt;&gt;[Questions]", wh_table[Tags], "&lt;&gt;[Questions][Divisions]"))</f>
        <v/>
      </c>
      <c r="K308" s="23">
        <f>IF(wh_table[[#This Row],[Tags]]="[Questions]","",IF(wh_table[[#This Row],[Tags]]="[Questions][Divisions]","",SUMIFS(INDEX(wh_table[Duration],1):wh_table[[#This Row],[Duration]], INDEX(wh_table[Tags],1):wh_table[[#This Row],[Tags]], "&lt;&gt;[Questions]",INDEX(wh_table[Tags],1):wh_table[[#This Row],[Tags]], "&lt;&gt;[Questions][Divisions]")))</f>
        <v>7.8451388888888918</v>
      </c>
    </row>
    <row r="309" spans="1:11" ht="15" customHeight="1" x14ac:dyDescent="0.25">
      <c r="A309" s="24">
        <v>46</v>
      </c>
      <c r="B309" s="20">
        <v>44495</v>
      </c>
      <c r="C309" s="21">
        <v>0.6875</v>
      </c>
      <c r="D309" s="19" t="s">
        <v>1112</v>
      </c>
      <c r="E309" s="22" t="s">
        <v>1269</v>
      </c>
      <c r="F309" s="19"/>
      <c r="G309" s="21" cm="1">
        <f t="array" ref="G3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309" s="21" t="str">
        <f>IF(wh_table[[#This Row],[Subject 1]]&lt;&gt;"Sitting Adjourned", "", SUMIF(wh_table[Day], wh_table[[#This Row],[Day]],wh_table[Duration]))</f>
        <v/>
      </c>
      <c r="I309" s="23">
        <f>SUM(INDEX(wh_table[Duration],1):wh_table[[#This Row],[Duration]])</f>
        <v>10.632638888888888</v>
      </c>
      <c r="J309" s="21" t="str">
        <f>IF(wh_table[[#This Row],[Subject 1]]&lt;&gt;"Sitting Adjourned", "", SUMIFS(wh_table[Duration], wh_table[Day], wh_table[[#This Row],[Day]], wh_table[Tags], "&lt;&gt;[Questions]", wh_table[Tags], "&lt;&gt;[Questions][Divisions]"))</f>
        <v/>
      </c>
      <c r="K309" s="23">
        <f>IF(wh_table[[#This Row],[Tags]]="[Questions]","",IF(wh_table[[#This Row],[Tags]]="[Questions][Divisions]","",SUMIFS(INDEX(wh_table[Duration],1):wh_table[[#This Row],[Duration]], INDEX(wh_table[Tags],1):wh_table[[#This Row],[Tags]], "&lt;&gt;[Questions]",INDEX(wh_table[Tags],1):wh_table[[#This Row],[Tags]], "&lt;&gt;[Questions][Divisions]")))</f>
        <v>7.8868055555555587</v>
      </c>
    </row>
    <row r="310" spans="1:11" ht="15" customHeight="1" x14ac:dyDescent="0.25">
      <c r="A310" s="24">
        <v>46</v>
      </c>
      <c r="B310" s="20">
        <v>44495</v>
      </c>
      <c r="C310" s="21">
        <v>0.72916666666666663</v>
      </c>
      <c r="D310" s="19" t="s">
        <v>1111</v>
      </c>
      <c r="E310" s="22"/>
      <c r="F310" s="19"/>
      <c r="G310" s="21" t="str" cm="1">
        <f t="array" ref="G3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10" s="21">
        <f>IF(wh_table[[#This Row],[Subject 1]]&lt;&gt;"Sitting Adjourned", "", SUMIF(wh_table[Day], wh_table[[#This Row],[Day]],wh_table[Duration]))</f>
        <v>0.33333333333333331</v>
      </c>
      <c r="I310" s="23">
        <f>SUM(INDEX(wh_table[Duration],1):wh_table[[#This Row],[Duration]])</f>
        <v>10.632638888888888</v>
      </c>
      <c r="J310" s="21">
        <f>IF(wh_table[[#This Row],[Subject 1]]&lt;&gt;"Sitting Adjourned", "", SUMIFS(wh_table[Duration], wh_table[Day], wh_table[[#This Row],[Day]], wh_table[Tags], "&lt;&gt;[Questions]", wh_table[Tags], "&lt;&gt;[Questions][Divisions]"))</f>
        <v>0.20416666666666672</v>
      </c>
      <c r="K310" s="23">
        <f>IF(wh_table[[#This Row],[Tags]]="[Questions]","",IF(wh_table[[#This Row],[Tags]]="[Questions][Divisions]","",SUMIFS(INDEX(wh_table[Duration],1):wh_table[[#This Row],[Duration]], INDEX(wh_table[Tags],1):wh_table[[#This Row],[Tags]], "&lt;&gt;[Questions]",INDEX(wh_table[Tags],1):wh_table[[#This Row],[Tags]], "&lt;&gt;[Questions][Divisions]")))</f>
        <v>7.8868055555555587</v>
      </c>
    </row>
    <row r="311" spans="1:11" ht="15" customHeight="1" x14ac:dyDescent="0.25">
      <c r="A311" s="24">
        <v>47</v>
      </c>
      <c r="B311" s="20">
        <v>44496</v>
      </c>
      <c r="C311" s="21">
        <v>0.39583333333333331</v>
      </c>
      <c r="D311" s="19" t="s">
        <v>1112</v>
      </c>
      <c r="E311" s="22" t="s">
        <v>1270</v>
      </c>
      <c r="F311" s="19"/>
      <c r="G311" s="21" cm="1">
        <f t="array" ref="G3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311" s="21" t="str">
        <f>IF(wh_table[[#This Row],[Subject 1]]&lt;&gt;"Sitting Adjourned", "", SUMIF(wh_table[Day], wh_table[[#This Row],[Day]],wh_table[Duration]))</f>
        <v/>
      </c>
      <c r="I311" s="23">
        <f>SUM(INDEX(wh_table[Duration],1):wh_table[[#This Row],[Duration]])</f>
        <v>10.695833333333333</v>
      </c>
      <c r="J311" s="21" t="str">
        <f>IF(wh_table[[#This Row],[Subject 1]]&lt;&gt;"Sitting Adjourned", "", SUMIFS(wh_table[Duration], wh_table[Day], wh_table[[#This Row],[Day]], wh_table[Tags], "&lt;&gt;[Questions]", wh_table[Tags], "&lt;&gt;[Questions][Divisions]"))</f>
        <v/>
      </c>
      <c r="K311" s="23">
        <f>IF(wh_table[[#This Row],[Tags]]="[Questions]","",IF(wh_table[[#This Row],[Tags]]="[Questions][Divisions]","",SUMIFS(INDEX(wh_table[Duration],1):wh_table[[#This Row],[Duration]], INDEX(wh_table[Tags],1):wh_table[[#This Row],[Tags]], "&lt;&gt;[Questions]",INDEX(wh_table[Tags],1):wh_table[[#This Row],[Tags]], "&lt;&gt;[Questions][Divisions]")))</f>
        <v>7.9500000000000028</v>
      </c>
    </row>
    <row r="312" spans="1:11" ht="15" customHeight="1" x14ac:dyDescent="0.25">
      <c r="A312" s="24">
        <v>47</v>
      </c>
      <c r="B312" s="20">
        <v>44496</v>
      </c>
      <c r="C312" s="21">
        <v>0.45902777777777781</v>
      </c>
      <c r="D312" s="19" t="s">
        <v>1112</v>
      </c>
      <c r="E312" s="22" t="s">
        <v>1271</v>
      </c>
      <c r="F312" s="19"/>
      <c r="G312" s="21" cm="1">
        <f t="array" ref="G3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312" s="21" t="str">
        <f>IF(wh_table[[#This Row],[Subject 1]]&lt;&gt;"Sitting Adjourned", "", SUMIF(wh_table[Day], wh_table[[#This Row],[Day]],wh_table[Duration]))</f>
        <v/>
      </c>
      <c r="I312" s="23">
        <f>SUM(INDEX(wh_table[Duration],1):wh_table[[#This Row],[Duration]])</f>
        <v>10.714583333333334</v>
      </c>
      <c r="J312" s="21" t="str">
        <f>IF(wh_table[[#This Row],[Subject 1]]&lt;&gt;"Sitting Adjourned", "", SUMIFS(wh_table[Duration], wh_table[Day], wh_table[[#This Row],[Day]], wh_table[Tags], "&lt;&gt;[Questions]", wh_table[Tags], "&lt;&gt;[Questions][Divisions]"))</f>
        <v/>
      </c>
      <c r="K312" s="23">
        <f>IF(wh_table[[#This Row],[Tags]]="[Questions]","",IF(wh_table[[#This Row],[Tags]]="[Questions][Divisions]","",SUMIFS(INDEX(wh_table[Duration],1):wh_table[[#This Row],[Duration]], INDEX(wh_table[Tags],1):wh_table[[#This Row],[Tags]], "&lt;&gt;[Questions]",INDEX(wh_table[Tags],1):wh_table[[#This Row],[Tags]], "&lt;&gt;[Questions][Divisions]")))</f>
        <v>7.9687500000000027</v>
      </c>
    </row>
    <row r="313" spans="1:11" ht="15" customHeight="1" x14ac:dyDescent="0.25">
      <c r="A313" s="24">
        <v>47</v>
      </c>
      <c r="B313" s="20">
        <v>44496</v>
      </c>
      <c r="C313" s="21">
        <v>0.4777777777777778</v>
      </c>
      <c r="D313" s="19" t="s">
        <v>16</v>
      </c>
      <c r="E313" s="22"/>
      <c r="F313" s="19" t="s">
        <v>1115</v>
      </c>
      <c r="G313" s="21" cm="1">
        <f t="array" ref="G3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313" s="21" t="str">
        <f>IF(wh_table[[#This Row],[Subject 1]]&lt;&gt;"Sitting Adjourned", "", SUMIF(wh_table[Day], wh_table[[#This Row],[Day]],wh_table[Duration]))</f>
        <v/>
      </c>
      <c r="I313" s="23">
        <f>SUM(INDEX(wh_table[Duration],1):wh_table[[#This Row],[Duration]])</f>
        <v>10.840972222222222</v>
      </c>
      <c r="J313" s="21" t="str">
        <f>IF(wh_table[[#This Row],[Subject 1]]&lt;&gt;"Sitting Adjourned", "", SUMIFS(wh_table[Duration], wh_table[Day], wh_table[[#This Row],[Day]], wh_table[Tags], "&lt;&gt;[Questions]", wh_table[Tags], "&lt;&gt;[Questions][Divisions]"))</f>
        <v/>
      </c>
      <c r="K313" s="23" t="str">
        <f>IF(wh_table[[#This Row],[Tags]]="[Questions]","",IF(wh_table[[#This Row],[Tags]]="[Questions][Divisions]","",SUMIFS(INDEX(wh_table[Duration],1):wh_table[[#This Row],[Duration]], INDEX(wh_table[Tags],1):wh_table[[#This Row],[Tags]], "&lt;&gt;[Questions]",INDEX(wh_table[Tags],1):wh_table[[#This Row],[Tags]], "&lt;&gt;[Questions][Divisions]")))</f>
        <v/>
      </c>
    </row>
    <row r="314" spans="1:11" ht="15" customHeight="1" x14ac:dyDescent="0.25">
      <c r="A314" s="24">
        <v>47</v>
      </c>
      <c r="B314" s="20">
        <v>44496</v>
      </c>
      <c r="C314" s="21">
        <v>0.60416666666666663</v>
      </c>
      <c r="D314" s="19" t="s">
        <v>1112</v>
      </c>
      <c r="E314" s="22" t="s">
        <v>1272</v>
      </c>
      <c r="F314" s="19"/>
      <c r="G314" s="21" cm="1">
        <f t="array" ref="G3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14" s="21" t="str">
        <f>IF(wh_table[[#This Row],[Subject 1]]&lt;&gt;"Sitting Adjourned", "", SUMIF(wh_table[Day], wh_table[[#This Row],[Day]],wh_table[Duration]))</f>
        <v/>
      </c>
      <c r="I314" s="23">
        <f>SUM(INDEX(wh_table[Duration],1):wh_table[[#This Row],[Duration]])</f>
        <v>10.903472222222222</v>
      </c>
      <c r="J314" s="21" t="str">
        <f>IF(wh_table[[#This Row],[Subject 1]]&lt;&gt;"Sitting Adjourned", "", SUMIFS(wh_table[Duration], wh_table[Day], wh_table[[#This Row],[Day]], wh_table[Tags], "&lt;&gt;[Questions]", wh_table[Tags], "&lt;&gt;[Questions][Divisions]"))</f>
        <v/>
      </c>
      <c r="K314" s="23">
        <f>IF(wh_table[[#This Row],[Tags]]="[Questions]","",IF(wh_table[[#This Row],[Tags]]="[Questions][Divisions]","",SUMIFS(INDEX(wh_table[Duration],1):wh_table[[#This Row],[Duration]], INDEX(wh_table[Tags],1):wh_table[[#This Row],[Tags]], "&lt;&gt;[Questions]",INDEX(wh_table[Tags],1):wh_table[[#This Row],[Tags]], "&lt;&gt;[Questions][Divisions]")))</f>
        <v>8.0312500000000036</v>
      </c>
    </row>
    <row r="315" spans="1:11" ht="15" customHeight="1" x14ac:dyDescent="0.25">
      <c r="A315" s="24">
        <v>47</v>
      </c>
      <c r="B315" s="20">
        <v>44496</v>
      </c>
      <c r="C315" s="21">
        <v>0.66666666666666663</v>
      </c>
      <c r="D315" s="19" t="s">
        <v>16</v>
      </c>
      <c r="E315" s="22"/>
      <c r="F315" s="19"/>
      <c r="G315" s="21" cm="1">
        <f t="array" ref="G3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15" s="21" t="str">
        <f>IF(wh_table[[#This Row],[Subject 1]]&lt;&gt;"Sitting Adjourned", "", SUMIF(wh_table[Day], wh_table[[#This Row],[Day]],wh_table[Duration]))</f>
        <v/>
      </c>
      <c r="I315" s="23">
        <f>SUM(INDEX(wh_table[Duration],1):wh_table[[#This Row],[Duration]])</f>
        <v>10.924305555555556</v>
      </c>
      <c r="J315" s="21" t="str">
        <f>IF(wh_table[[#This Row],[Subject 1]]&lt;&gt;"Sitting Adjourned", "", SUMIFS(wh_table[Duration], wh_table[Day], wh_table[[#This Row],[Day]], wh_table[Tags], "&lt;&gt;[Questions]", wh_table[Tags], "&lt;&gt;[Questions][Divisions]"))</f>
        <v/>
      </c>
      <c r="K315" s="23">
        <f>IF(wh_table[[#This Row],[Tags]]="[Questions]","",IF(wh_table[[#This Row],[Tags]]="[Questions][Divisions]","",SUMIFS(INDEX(wh_table[Duration],1):wh_table[[#This Row],[Duration]], INDEX(wh_table[Tags],1):wh_table[[#This Row],[Tags]], "&lt;&gt;[Questions]",INDEX(wh_table[Tags],1):wh_table[[#This Row],[Tags]], "&lt;&gt;[Questions][Divisions]")))</f>
        <v>8.0520833333333375</v>
      </c>
    </row>
    <row r="316" spans="1:11" ht="15" customHeight="1" x14ac:dyDescent="0.25">
      <c r="A316" s="24">
        <v>47</v>
      </c>
      <c r="B316" s="20">
        <v>44496</v>
      </c>
      <c r="C316" s="21">
        <v>0.6875</v>
      </c>
      <c r="D316" s="19" t="s">
        <v>1112</v>
      </c>
      <c r="E316" s="22" t="s">
        <v>1273</v>
      </c>
      <c r="F316" s="19"/>
      <c r="G316" s="21" cm="1">
        <f t="array" ref="G3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316" s="21" t="str">
        <f>IF(wh_table[[#This Row],[Subject 1]]&lt;&gt;"Sitting Adjourned", "", SUMIF(wh_table[Day], wh_table[[#This Row],[Day]],wh_table[Duration]))</f>
        <v/>
      </c>
      <c r="I316" s="23">
        <f>SUM(INDEX(wh_table[Duration],1):wh_table[[#This Row],[Duration]])</f>
        <v>10.965277777777779</v>
      </c>
      <c r="J316" s="21" t="str">
        <f>IF(wh_table[[#This Row],[Subject 1]]&lt;&gt;"Sitting Adjourned", "", SUMIFS(wh_table[Duration], wh_table[Day], wh_table[[#This Row],[Day]], wh_table[Tags], "&lt;&gt;[Questions]", wh_table[Tags], "&lt;&gt;[Questions][Divisions]"))</f>
        <v/>
      </c>
      <c r="K316" s="23">
        <f>IF(wh_table[[#This Row],[Tags]]="[Questions]","",IF(wh_table[[#This Row],[Tags]]="[Questions][Divisions]","",SUMIFS(INDEX(wh_table[Duration],1):wh_table[[#This Row],[Duration]], INDEX(wh_table[Tags],1):wh_table[[#This Row],[Tags]], "&lt;&gt;[Questions]",INDEX(wh_table[Tags],1):wh_table[[#This Row],[Tags]], "&lt;&gt;[Questions][Divisions]")))</f>
        <v>8.0930555555555603</v>
      </c>
    </row>
    <row r="317" spans="1:11" ht="15" customHeight="1" x14ac:dyDescent="0.25">
      <c r="A317" s="24">
        <v>47</v>
      </c>
      <c r="B317" s="20">
        <v>44496</v>
      </c>
      <c r="C317" s="21">
        <v>0.7284722222222223</v>
      </c>
      <c r="D317" s="19" t="s">
        <v>1111</v>
      </c>
      <c r="E317" s="22"/>
      <c r="F317" s="19"/>
      <c r="G317" s="21" t="str" cm="1">
        <f t="array" ref="G3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17" s="21">
        <f>IF(wh_table[[#This Row],[Subject 1]]&lt;&gt;"Sitting Adjourned", "", SUMIF(wh_table[Day], wh_table[[#This Row],[Day]],wh_table[Duration]))</f>
        <v>0.33263888888888898</v>
      </c>
      <c r="I317" s="23">
        <f>SUM(INDEX(wh_table[Duration],1):wh_table[[#This Row],[Duration]])</f>
        <v>10.965277777777779</v>
      </c>
      <c r="J317" s="21">
        <f>IF(wh_table[[#This Row],[Subject 1]]&lt;&gt;"Sitting Adjourned", "", SUMIFS(wh_table[Duration], wh_table[Day], wh_table[[#This Row],[Day]], wh_table[Tags], "&lt;&gt;[Questions]", wh_table[Tags], "&lt;&gt;[Questions][Divisions]"))</f>
        <v>0.20625000000000016</v>
      </c>
      <c r="K317" s="23">
        <f>IF(wh_table[[#This Row],[Tags]]="[Questions]","",IF(wh_table[[#This Row],[Tags]]="[Questions][Divisions]","",SUMIFS(INDEX(wh_table[Duration],1):wh_table[[#This Row],[Duration]], INDEX(wh_table[Tags],1):wh_table[[#This Row],[Tags]], "&lt;&gt;[Questions]",INDEX(wh_table[Tags],1):wh_table[[#This Row],[Tags]], "&lt;&gt;[Questions][Divisions]")))</f>
        <v>8.0930555555555603</v>
      </c>
    </row>
    <row r="318" spans="1:11" ht="15" customHeight="1" x14ac:dyDescent="0.25">
      <c r="A318" s="24">
        <v>48</v>
      </c>
      <c r="B318" s="20">
        <v>44497</v>
      </c>
      <c r="C318" s="21">
        <v>0.5625</v>
      </c>
      <c r="D318" s="19" t="s">
        <v>1274</v>
      </c>
      <c r="E318" s="22" t="s">
        <v>1275</v>
      </c>
      <c r="F318" s="19"/>
      <c r="G318" s="21" cm="1">
        <f t="array" ref="G3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318" s="21" t="str">
        <f>IF(wh_table[[#This Row],[Subject 1]]&lt;&gt;"Sitting Adjourned", "", SUMIF(wh_table[Day], wh_table[[#This Row],[Day]],wh_table[Duration]))</f>
        <v/>
      </c>
      <c r="I318" s="23">
        <f>SUM(INDEX(wh_table[Duration],1):wh_table[[#This Row],[Duration]])</f>
        <v>11.028472222222224</v>
      </c>
      <c r="J318" s="21" t="str">
        <f>IF(wh_table[[#This Row],[Subject 1]]&lt;&gt;"Sitting Adjourned", "", SUMIFS(wh_table[Duration], wh_table[Day], wh_table[[#This Row],[Day]], wh_table[Tags], "&lt;&gt;[Questions]", wh_table[Tags], "&lt;&gt;[Questions][Divisions]"))</f>
        <v/>
      </c>
      <c r="K318" s="23">
        <f>IF(wh_table[[#This Row],[Tags]]="[Questions]","",IF(wh_table[[#This Row],[Tags]]="[Questions][Divisions]","",SUMIFS(INDEX(wh_table[Duration],1):wh_table[[#This Row],[Duration]], INDEX(wh_table[Tags],1):wh_table[[#This Row],[Tags]], "&lt;&gt;[Questions]",INDEX(wh_table[Tags],1):wh_table[[#This Row],[Tags]], "&lt;&gt;[Questions][Divisions]")))</f>
        <v>8.1562500000000053</v>
      </c>
    </row>
    <row r="319" spans="1:11" ht="15" customHeight="1" x14ac:dyDescent="0.25">
      <c r="A319" s="24">
        <v>48</v>
      </c>
      <c r="B319" s="20">
        <v>44497</v>
      </c>
      <c r="C319" s="21">
        <v>0.62569444444444444</v>
      </c>
      <c r="D319" s="19" t="s">
        <v>1165</v>
      </c>
      <c r="E319" s="22" t="s">
        <v>1276</v>
      </c>
      <c r="F319" s="19"/>
      <c r="G319" s="21" cm="1">
        <f t="array" ref="G3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319" s="21" t="str">
        <f>IF(wh_table[[#This Row],[Subject 1]]&lt;&gt;"Sitting Adjourned", "", SUMIF(wh_table[Day], wh_table[[#This Row],[Day]],wh_table[Duration]))</f>
        <v/>
      </c>
      <c r="I319" s="23">
        <f>SUM(INDEX(wh_table[Duration],1):wh_table[[#This Row],[Duration]])</f>
        <v>11.090277777777779</v>
      </c>
      <c r="J319" s="21" t="str">
        <f>IF(wh_table[[#This Row],[Subject 1]]&lt;&gt;"Sitting Adjourned", "", SUMIFS(wh_table[Duration], wh_table[Day], wh_table[[#This Row],[Day]], wh_table[Tags], "&lt;&gt;[Questions]", wh_table[Tags], "&lt;&gt;[Questions][Divisions]"))</f>
        <v/>
      </c>
      <c r="K319" s="23">
        <f>IF(wh_table[[#This Row],[Tags]]="[Questions]","",IF(wh_table[[#This Row],[Tags]]="[Questions][Divisions]","",SUMIFS(INDEX(wh_table[Duration],1):wh_table[[#This Row],[Duration]], INDEX(wh_table[Tags],1):wh_table[[#This Row],[Tags]], "&lt;&gt;[Questions]",INDEX(wh_table[Tags],1):wh_table[[#This Row],[Tags]], "&lt;&gt;[Questions][Divisions]")))</f>
        <v>8.2180555555555603</v>
      </c>
    </row>
    <row r="320" spans="1:11" ht="15" customHeight="1" x14ac:dyDescent="0.25">
      <c r="A320" s="24">
        <v>48</v>
      </c>
      <c r="B320" s="20">
        <v>44497</v>
      </c>
      <c r="C320" s="21">
        <v>0.6875</v>
      </c>
      <c r="D320" s="19" t="s">
        <v>1111</v>
      </c>
      <c r="E320" s="22"/>
      <c r="F320" s="19"/>
      <c r="G320" s="21" t="str" cm="1">
        <f t="array" ref="G3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20" s="21">
        <f>IF(wh_table[[#This Row],[Subject 1]]&lt;&gt;"Sitting Adjourned", "", SUMIF(wh_table[Day], wh_table[[#This Row],[Day]],wh_table[Duration]))</f>
        <v>0.125</v>
      </c>
      <c r="I320" s="23">
        <f>SUM(INDEX(wh_table[Duration],1):wh_table[[#This Row],[Duration]])</f>
        <v>11.090277777777779</v>
      </c>
      <c r="J320" s="21">
        <f>IF(wh_table[[#This Row],[Subject 1]]&lt;&gt;"Sitting Adjourned", "", SUMIFS(wh_table[Duration], wh_table[Day], wh_table[[#This Row],[Day]], wh_table[Tags], "&lt;&gt;[Questions]", wh_table[Tags], "&lt;&gt;[Questions][Divisions]"))</f>
        <v>0.125</v>
      </c>
      <c r="K320" s="23">
        <f>IF(wh_table[[#This Row],[Tags]]="[Questions]","",IF(wh_table[[#This Row],[Tags]]="[Questions][Divisions]","",SUMIFS(INDEX(wh_table[Duration],1):wh_table[[#This Row],[Duration]], INDEX(wh_table[Tags],1):wh_table[[#This Row],[Tags]], "&lt;&gt;[Questions]",INDEX(wh_table[Tags],1):wh_table[[#This Row],[Tags]], "&lt;&gt;[Questions][Divisions]")))</f>
        <v>8.2180555555555603</v>
      </c>
    </row>
    <row r="321" spans="1:11" ht="15" customHeight="1" x14ac:dyDescent="0.25">
      <c r="A321" s="24">
        <v>49</v>
      </c>
      <c r="B321" s="20">
        <v>44501</v>
      </c>
      <c r="C321" s="21">
        <v>0.68819444444444444</v>
      </c>
      <c r="D321" s="19" t="s">
        <v>1107</v>
      </c>
      <c r="E321" s="22" t="s">
        <v>1277</v>
      </c>
      <c r="F321" s="19"/>
      <c r="G321" s="21" cm="1">
        <f t="array" ref="G3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321" s="21" t="str">
        <f>IF(wh_table[[#This Row],[Subject 1]]&lt;&gt;"Sitting Adjourned", "", SUMIF(wh_table[Day], wh_table[[#This Row],[Day]],wh_table[Duration]))</f>
        <v/>
      </c>
      <c r="I321" s="23">
        <f>SUM(INDEX(wh_table[Duration],1):wh_table[[#This Row],[Duration]])</f>
        <v>11.152083333333334</v>
      </c>
      <c r="J321" s="21" t="str">
        <f>IF(wh_table[[#This Row],[Subject 1]]&lt;&gt;"Sitting Adjourned", "", SUMIFS(wh_table[Duration], wh_table[Day], wh_table[[#This Row],[Day]], wh_table[Tags], "&lt;&gt;[Questions]", wh_table[Tags], "&lt;&gt;[Questions][Divisions]"))</f>
        <v/>
      </c>
      <c r="K321" s="23">
        <f>IF(wh_table[[#This Row],[Tags]]="[Questions]","",IF(wh_table[[#This Row],[Tags]]="[Questions][Divisions]","",SUMIFS(INDEX(wh_table[Duration],1):wh_table[[#This Row],[Duration]], INDEX(wh_table[Tags],1):wh_table[[#This Row],[Tags]], "&lt;&gt;[Questions]",INDEX(wh_table[Tags],1):wh_table[[#This Row],[Tags]], "&lt;&gt;[Questions][Divisions]")))</f>
        <v>8.2798611111111153</v>
      </c>
    </row>
    <row r="322" spans="1:11" ht="15" customHeight="1" x14ac:dyDescent="0.25">
      <c r="A322" s="24">
        <v>49</v>
      </c>
      <c r="B322" s="20">
        <v>44501</v>
      </c>
      <c r="C322" s="21">
        <v>0.75</v>
      </c>
      <c r="D322" s="19" t="s">
        <v>1107</v>
      </c>
      <c r="E322" s="22" t="s">
        <v>1278</v>
      </c>
      <c r="F322" s="19"/>
      <c r="G322" s="21" cm="1">
        <f t="array" ref="G3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4.861111111111116E-2</v>
      </c>
      <c r="H322" s="21" t="str">
        <f>IF(wh_table[[#This Row],[Subject 1]]&lt;&gt;"Sitting Adjourned", "", SUMIF(wh_table[Day], wh_table[[#This Row],[Day]],wh_table[Duration]))</f>
        <v/>
      </c>
      <c r="I322" s="23">
        <f>SUM(INDEX(wh_table[Duration],1):wh_table[[#This Row],[Duration]])</f>
        <v>11.200694444444444</v>
      </c>
      <c r="J322" s="21" t="str">
        <f>IF(wh_table[[#This Row],[Subject 1]]&lt;&gt;"Sitting Adjourned", "", SUMIFS(wh_table[Duration], wh_table[Day], wh_table[[#This Row],[Day]], wh_table[Tags], "&lt;&gt;[Questions]", wh_table[Tags], "&lt;&gt;[Questions][Divisions]"))</f>
        <v/>
      </c>
      <c r="K322" s="23">
        <f>IF(wh_table[[#This Row],[Tags]]="[Questions]","",IF(wh_table[[#This Row],[Tags]]="[Questions][Divisions]","",SUMIFS(INDEX(wh_table[Duration],1):wh_table[[#This Row],[Duration]], INDEX(wh_table[Tags],1):wh_table[[#This Row],[Tags]], "&lt;&gt;[Questions]",INDEX(wh_table[Tags],1):wh_table[[#This Row],[Tags]], "&lt;&gt;[Questions][Divisions]")))</f>
        <v>8.3284722222222261</v>
      </c>
    </row>
    <row r="323" spans="1:11" ht="15" customHeight="1" x14ac:dyDescent="0.25">
      <c r="A323" s="24">
        <v>49</v>
      </c>
      <c r="B323" s="20">
        <v>44501</v>
      </c>
      <c r="C323" s="21">
        <v>0.79861111111111116</v>
      </c>
      <c r="D323" s="19" t="s">
        <v>1111</v>
      </c>
      <c r="E323" s="22"/>
      <c r="F323" s="19"/>
      <c r="G323" s="21" t="str" cm="1">
        <f t="array" ref="G3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23" s="21">
        <f>IF(wh_table[[#This Row],[Subject 1]]&lt;&gt;"Sitting Adjourned", "", SUMIF(wh_table[Day], wh_table[[#This Row],[Day]],wh_table[Duration]))</f>
        <v>0.11041666666666672</v>
      </c>
      <c r="I323" s="23">
        <f>SUM(INDEX(wh_table[Duration],1):wh_table[[#This Row],[Duration]])</f>
        <v>11.200694444444444</v>
      </c>
      <c r="J323" s="21">
        <f>IF(wh_table[[#This Row],[Subject 1]]&lt;&gt;"Sitting Adjourned", "", SUMIFS(wh_table[Duration], wh_table[Day], wh_table[[#This Row],[Day]], wh_table[Tags], "&lt;&gt;[Questions]", wh_table[Tags], "&lt;&gt;[Questions][Divisions]"))</f>
        <v>0.11041666666666672</v>
      </c>
      <c r="K323" s="23">
        <f>IF(wh_table[[#This Row],[Tags]]="[Questions]","",IF(wh_table[[#This Row],[Tags]]="[Questions][Divisions]","",SUMIFS(INDEX(wh_table[Duration],1):wh_table[[#This Row],[Duration]], INDEX(wh_table[Tags],1):wh_table[[#This Row],[Tags]], "&lt;&gt;[Questions]",INDEX(wh_table[Tags],1):wh_table[[#This Row],[Tags]], "&lt;&gt;[Questions][Divisions]")))</f>
        <v>8.3284722222222261</v>
      </c>
    </row>
    <row r="324" spans="1:11" ht="15" customHeight="1" x14ac:dyDescent="0.25">
      <c r="A324" s="24">
        <v>50</v>
      </c>
      <c r="B324" s="20">
        <v>44502</v>
      </c>
      <c r="C324" s="21">
        <v>0.39583333333333331</v>
      </c>
      <c r="D324" s="19" t="s">
        <v>1112</v>
      </c>
      <c r="E324" s="22" t="s">
        <v>1279</v>
      </c>
      <c r="F324" s="19"/>
      <c r="G324" s="21" cm="1">
        <f t="array" ref="G3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324" s="21" t="str">
        <f>IF(wh_table[[#This Row],[Subject 1]]&lt;&gt;"Sitting Adjourned", "", SUMIF(wh_table[Day], wh_table[[#This Row],[Day]],wh_table[Duration]))</f>
        <v/>
      </c>
      <c r="I324" s="23">
        <f>SUM(INDEX(wh_table[Duration],1):wh_table[[#This Row],[Duration]])</f>
        <v>11.25625</v>
      </c>
      <c r="J324" s="21" t="str">
        <f>IF(wh_table[[#This Row],[Subject 1]]&lt;&gt;"Sitting Adjourned", "", SUMIFS(wh_table[Duration], wh_table[Day], wh_table[[#This Row],[Day]], wh_table[Tags], "&lt;&gt;[Questions]", wh_table[Tags], "&lt;&gt;[Questions][Divisions]"))</f>
        <v/>
      </c>
      <c r="K324" s="23">
        <f>IF(wh_table[[#This Row],[Tags]]="[Questions]","",IF(wh_table[[#This Row],[Tags]]="[Questions][Divisions]","",SUMIFS(INDEX(wh_table[Duration],1):wh_table[[#This Row],[Duration]], INDEX(wh_table[Tags],1):wh_table[[#This Row],[Tags]], "&lt;&gt;[Questions]",INDEX(wh_table[Tags],1):wh_table[[#This Row],[Tags]], "&lt;&gt;[Questions][Divisions]")))</f>
        <v>8.3840277777777814</v>
      </c>
    </row>
    <row r="325" spans="1:11" ht="15" customHeight="1" x14ac:dyDescent="0.25">
      <c r="A325" s="24">
        <v>50</v>
      </c>
      <c r="B325" s="20">
        <v>44502</v>
      </c>
      <c r="C325" s="21">
        <v>0.4513888888888889</v>
      </c>
      <c r="D325" s="19" t="s">
        <v>16</v>
      </c>
      <c r="E325" s="22"/>
      <c r="F325" s="19"/>
      <c r="G325" s="21" cm="1">
        <f t="array" ref="G3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325" s="21" t="str">
        <f>IF(wh_table[[#This Row],[Subject 1]]&lt;&gt;"Sitting Adjourned", "", SUMIF(wh_table[Day], wh_table[[#This Row],[Day]],wh_table[Duration]))</f>
        <v/>
      </c>
      <c r="I325" s="23">
        <f>SUM(INDEX(wh_table[Duration],1):wh_table[[#This Row],[Duration]])</f>
        <v>11.262499999999999</v>
      </c>
      <c r="J325" s="21" t="str">
        <f>IF(wh_table[[#This Row],[Subject 1]]&lt;&gt;"Sitting Adjourned", "", SUMIFS(wh_table[Duration], wh_table[Day], wh_table[[#This Row],[Day]], wh_table[Tags], "&lt;&gt;[Questions]", wh_table[Tags], "&lt;&gt;[Questions][Divisions]"))</f>
        <v/>
      </c>
      <c r="K325" s="23">
        <f>IF(wh_table[[#This Row],[Tags]]="[Questions]","",IF(wh_table[[#This Row],[Tags]]="[Questions][Divisions]","",SUMIFS(INDEX(wh_table[Duration],1):wh_table[[#This Row],[Duration]], INDEX(wh_table[Tags],1):wh_table[[#This Row],[Tags]], "&lt;&gt;[Questions]",INDEX(wh_table[Tags],1):wh_table[[#This Row],[Tags]], "&lt;&gt;[Questions][Divisions]")))</f>
        <v>8.3902777777777811</v>
      </c>
    </row>
    <row r="326" spans="1:11" ht="15" customHeight="1" x14ac:dyDescent="0.25">
      <c r="A326" s="24">
        <v>50</v>
      </c>
      <c r="B326" s="20">
        <v>44502</v>
      </c>
      <c r="C326" s="21">
        <v>0.45763888888888887</v>
      </c>
      <c r="D326" s="19" t="s">
        <v>1112</v>
      </c>
      <c r="E326" s="22" t="s">
        <v>1280</v>
      </c>
      <c r="F326" s="19"/>
      <c r="G326" s="21" cm="1">
        <f t="array" ref="G3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326" s="21" t="str">
        <f>IF(wh_table[[#This Row],[Subject 1]]&lt;&gt;"Sitting Adjourned", "", SUMIF(wh_table[Day], wh_table[[#This Row],[Day]],wh_table[Duration]))</f>
        <v/>
      </c>
      <c r="I326" s="23">
        <f>SUM(INDEX(wh_table[Duration],1):wh_table[[#This Row],[Duration]])</f>
        <v>11.282638888888888</v>
      </c>
      <c r="J326" s="21" t="str">
        <f>IF(wh_table[[#This Row],[Subject 1]]&lt;&gt;"Sitting Adjourned", "", SUMIFS(wh_table[Duration], wh_table[Day], wh_table[[#This Row],[Day]], wh_table[Tags], "&lt;&gt;[Questions]", wh_table[Tags], "&lt;&gt;[Questions][Divisions]"))</f>
        <v/>
      </c>
      <c r="K326" s="23">
        <f>IF(wh_table[[#This Row],[Tags]]="[Questions]","",IF(wh_table[[#This Row],[Tags]]="[Questions][Divisions]","",SUMIFS(INDEX(wh_table[Duration],1):wh_table[[#This Row],[Duration]], INDEX(wh_table[Tags],1):wh_table[[#This Row],[Tags]], "&lt;&gt;[Questions]",INDEX(wh_table[Tags],1):wh_table[[#This Row],[Tags]], "&lt;&gt;[Questions][Divisions]")))</f>
        <v>8.41041666666667</v>
      </c>
    </row>
    <row r="327" spans="1:11" ht="15" customHeight="1" x14ac:dyDescent="0.25">
      <c r="A327" s="24">
        <v>50</v>
      </c>
      <c r="B327" s="20">
        <v>44502</v>
      </c>
      <c r="C327" s="21">
        <v>0.4777777777777778</v>
      </c>
      <c r="D327" s="19" t="s">
        <v>16</v>
      </c>
      <c r="E327" s="22"/>
      <c r="F327" s="19" t="s">
        <v>1115</v>
      </c>
      <c r="G327" s="21" cm="1">
        <f t="array" ref="G3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0.18888888888888883</v>
      </c>
      <c r="H327" s="21" t="str">
        <f>IF(wh_table[[#This Row],[Subject 1]]&lt;&gt;"Sitting Adjourned", "", SUMIF(wh_table[Day], wh_table[[#This Row],[Day]],wh_table[Duration]))</f>
        <v/>
      </c>
      <c r="I327" s="23">
        <f>SUM(INDEX(wh_table[Duration],1):wh_table[[#This Row],[Duration]])</f>
        <v>11.471527777777776</v>
      </c>
      <c r="J327" s="21" t="str">
        <f>IF(wh_table[[#This Row],[Subject 1]]&lt;&gt;"Sitting Adjourned", "", SUMIFS(wh_table[Duration], wh_table[Day], wh_table[[#This Row],[Day]], wh_table[Tags], "&lt;&gt;[Questions]", wh_table[Tags], "&lt;&gt;[Questions][Divisions]"))</f>
        <v/>
      </c>
      <c r="K327" s="23" t="str">
        <f>IF(wh_table[[#This Row],[Tags]]="[Questions]","",IF(wh_table[[#This Row],[Tags]]="[Questions][Divisions]","",SUMIFS(INDEX(wh_table[Duration],1):wh_table[[#This Row],[Duration]], INDEX(wh_table[Tags],1):wh_table[[#This Row],[Tags]], "&lt;&gt;[Questions]",INDEX(wh_table[Tags],1):wh_table[[#This Row],[Tags]], "&lt;&gt;[Questions][Divisions]")))</f>
        <v/>
      </c>
    </row>
    <row r="328" spans="1:11" ht="15" customHeight="1" x14ac:dyDescent="0.25">
      <c r="A328" s="24">
        <v>50</v>
      </c>
      <c r="B328" s="20">
        <v>44502</v>
      </c>
      <c r="C328" s="21">
        <v>0.66666666666666663</v>
      </c>
      <c r="D328" s="19" t="s">
        <v>1112</v>
      </c>
      <c r="E328" s="22" t="s">
        <v>1281</v>
      </c>
      <c r="F328" s="19"/>
      <c r="G328" s="21" cm="1">
        <f t="array" ref="G3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28" s="21" t="str">
        <f>IF(wh_table[[#This Row],[Subject 1]]&lt;&gt;"Sitting Adjourned", "", SUMIF(wh_table[Day], wh_table[[#This Row],[Day]],wh_table[Duration]))</f>
        <v/>
      </c>
      <c r="I328" s="23">
        <f>SUM(INDEX(wh_table[Duration],1):wh_table[[#This Row],[Duration]])</f>
        <v>11.49236111111111</v>
      </c>
      <c r="J328" s="21" t="str">
        <f>IF(wh_table[[#This Row],[Subject 1]]&lt;&gt;"Sitting Adjourned", "", SUMIFS(wh_table[Duration], wh_table[Day], wh_table[[#This Row],[Day]], wh_table[Tags], "&lt;&gt;[Questions]", wh_table[Tags], "&lt;&gt;[Questions][Divisions]"))</f>
        <v/>
      </c>
      <c r="K328" s="23">
        <f>IF(wh_table[[#This Row],[Tags]]="[Questions]","",IF(wh_table[[#This Row],[Tags]]="[Questions][Divisions]","",SUMIFS(INDEX(wh_table[Duration],1):wh_table[[#This Row],[Duration]], INDEX(wh_table[Tags],1):wh_table[[#This Row],[Tags]], "&lt;&gt;[Questions]",INDEX(wh_table[Tags],1):wh_table[[#This Row],[Tags]], "&lt;&gt;[Questions][Divisions]")))</f>
        <v>8.4312500000000039</v>
      </c>
    </row>
    <row r="329" spans="1:11" ht="15" customHeight="1" x14ac:dyDescent="0.25">
      <c r="A329" s="24">
        <v>50</v>
      </c>
      <c r="B329" s="20">
        <v>44502</v>
      </c>
      <c r="C329" s="21">
        <v>0.6875</v>
      </c>
      <c r="D329" s="19" t="s">
        <v>1112</v>
      </c>
      <c r="E329" s="22" t="s">
        <v>1282</v>
      </c>
      <c r="F329" s="19"/>
      <c r="G329" s="21" cm="1">
        <f t="array" ref="G3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329" s="21" t="str">
        <f>IF(wh_table[[#This Row],[Subject 1]]&lt;&gt;"Sitting Adjourned", "", SUMIF(wh_table[Day], wh_table[[#This Row],[Day]],wh_table[Duration]))</f>
        <v/>
      </c>
      <c r="I329" s="23">
        <f>SUM(INDEX(wh_table[Duration],1):wh_table[[#This Row],[Duration]])</f>
        <v>11.534027777777776</v>
      </c>
      <c r="J329" s="21" t="str">
        <f>IF(wh_table[[#This Row],[Subject 1]]&lt;&gt;"Sitting Adjourned", "", SUMIFS(wh_table[Duration], wh_table[Day], wh_table[[#This Row],[Day]], wh_table[Tags], "&lt;&gt;[Questions]", wh_table[Tags], "&lt;&gt;[Questions][Divisions]"))</f>
        <v/>
      </c>
      <c r="K329" s="23">
        <f>IF(wh_table[[#This Row],[Tags]]="[Questions]","",IF(wh_table[[#This Row],[Tags]]="[Questions][Divisions]","",SUMIFS(INDEX(wh_table[Duration],1):wh_table[[#This Row],[Duration]], INDEX(wh_table[Tags],1):wh_table[[#This Row],[Tags]], "&lt;&gt;[Questions]",INDEX(wh_table[Tags],1):wh_table[[#This Row],[Tags]], "&lt;&gt;[Questions][Divisions]")))</f>
        <v>8.47291666666667</v>
      </c>
    </row>
    <row r="330" spans="1:11" ht="15" customHeight="1" x14ac:dyDescent="0.25">
      <c r="A330" s="24">
        <v>50</v>
      </c>
      <c r="B330" s="20">
        <v>44502</v>
      </c>
      <c r="C330" s="21">
        <v>0.72916666666666663</v>
      </c>
      <c r="D330" s="19" t="s">
        <v>1111</v>
      </c>
      <c r="E330" s="22"/>
      <c r="F330" s="19"/>
      <c r="G330" s="21" t="str" cm="1">
        <f t="array" ref="G3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30" s="21">
        <f>IF(wh_table[[#This Row],[Subject 1]]&lt;&gt;"Sitting Adjourned", "", SUMIF(wh_table[Day], wh_table[[#This Row],[Day]],wh_table[Duration]))</f>
        <v>0.33333333333333331</v>
      </c>
      <c r="I330" s="23">
        <f>SUM(INDEX(wh_table[Duration],1):wh_table[[#This Row],[Duration]])</f>
        <v>11.534027777777776</v>
      </c>
      <c r="J330" s="21">
        <f>IF(wh_table[[#This Row],[Subject 1]]&lt;&gt;"Sitting Adjourned", "", SUMIFS(wh_table[Duration], wh_table[Day], wh_table[[#This Row],[Day]], wh_table[Tags], "&lt;&gt;[Questions]", wh_table[Tags], "&lt;&gt;[Questions][Divisions]"))</f>
        <v>0.14444444444444449</v>
      </c>
      <c r="K330" s="23">
        <f>IF(wh_table[[#This Row],[Tags]]="[Questions]","",IF(wh_table[[#This Row],[Tags]]="[Questions][Divisions]","",SUMIFS(INDEX(wh_table[Duration],1):wh_table[[#This Row],[Duration]], INDEX(wh_table[Tags],1):wh_table[[#This Row],[Tags]], "&lt;&gt;[Questions]",INDEX(wh_table[Tags],1):wh_table[[#This Row],[Tags]], "&lt;&gt;[Questions][Divisions]")))</f>
        <v>8.47291666666667</v>
      </c>
    </row>
    <row r="331" spans="1:11" ht="15" customHeight="1" x14ac:dyDescent="0.25">
      <c r="A331" s="24">
        <v>51</v>
      </c>
      <c r="B331" s="20">
        <v>44503</v>
      </c>
      <c r="C331" s="21">
        <v>0.39583333333333331</v>
      </c>
      <c r="D331" s="19" t="s">
        <v>1112</v>
      </c>
      <c r="E331" s="22" t="s">
        <v>1283</v>
      </c>
      <c r="F331" s="19"/>
      <c r="G331" s="21" cm="1">
        <f t="array" ref="G3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331" s="21" t="str">
        <f>IF(wh_table[[#This Row],[Subject 1]]&lt;&gt;"Sitting Adjourned", "", SUMIF(wh_table[Day], wh_table[[#This Row],[Day]],wh_table[Duration]))</f>
        <v/>
      </c>
      <c r="I331" s="23">
        <f>SUM(INDEX(wh_table[Duration],1):wh_table[[#This Row],[Duration]])</f>
        <v>11.597222222222221</v>
      </c>
      <c r="J331" s="21" t="str">
        <f>IF(wh_table[[#This Row],[Subject 1]]&lt;&gt;"Sitting Adjourned", "", SUMIFS(wh_table[Duration], wh_table[Day], wh_table[[#This Row],[Day]], wh_table[Tags], "&lt;&gt;[Questions]", wh_table[Tags], "&lt;&gt;[Questions][Divisions]"))</f>
        <v/>
      </c>
      <c r="K331" s="23">
        <f>IF(wh_table[[#This Row],[Tags]]="[Questions]","",IF(wh_table[[#This Row],[Tags]]="[Questions][Divisions]","",SUMIFS(INDEX(wh_table[Duration],1):wh_table[[#This Row],[Duration]], INDEX(wh_table[Tags],1):wh_table[[#This Row],[Tags]], "&lt;&gt;[Questions]",INDEX(wh_table[Tags],1):wh_table[[#This Row],[Tags]], "&lt;&gt;[Questions][Divisions]")))</f>
        <v>8.536111111111115</v>
      </c>
    </row>
    <row r="332" spans="1:11" ht="15" customHeight="1" x14ac:dyDescent="0.25">
      <c r="A332" s="24">
        <v>51</v>
      </c>
      <c r="B332" s="20">
        <v>44503</v>
      </c>
      <c r="C332" s="21">
        <v>0.45902777777777781</v>
      </c>
      <c r="D332" s="19" t="s">
        <v>1112</v>
      </c>
      <c r="E332" s="22" t="s">
        <v>1284</v>
      </c>
      <c r="F332" s="19"/>
      <c r="G332" s="21" cm="1">
        <f t="array" ref="G3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332" s="21" t="str">
        <f>IF(wh_table[[#This Row],[Subject 1]]&lt;&gt;"Sitting Adjourned", "", SUMIF(wh_table[Day], wh_table[[#This Row],[Day]],wh_table[Duration]))</f>
        <v/>
      </c>
      <c r="I332" s="23">
        <f>SUM(INDEX(wh_table[Duration],1):wh_table[[#This Row],[Duration]])</f>
        <v>11.611111111111111</v>
      </c>
      <c r="J332" s="21" t="str">
        <f>IF(wh_table[[#This Row],[Subject 1]]&lt;&gt;"Sitting Adjourned", "", SUMIFS(wh_table[Duration], wh_table[Day], wh_table[[#This Row],[Day]], wh_table[Tags], "&lt;&gt;[Questions]", wh_table[Tags], "&lt;&gt;[Questions][Divisions]"))</f>
        <v/>
      </c>
      <c r="K332" s="23">
        <f>IF(wh_table[[#This Row],[Tags]]="[Questions]","",IF(wh_table[[#This Row],[Tags]]="[Questions][Divisions]","",SUMIFS(INDEX(wh_table[Duration],1):wh_table[[#This Row],[Duration]], INDEX(wh_table[Tags],1):wh_table[[#This Row],[Tags]], "&lt;&gt;[Questions]",INDEX(wh_table[Tags],1):wh_table[[#This Row],[Tags]], "&lt;&gt;[Questions][Divisions]")))</f>
        <v>8.5500000000000043</v>
      </c>
    </row>
    <row r="333" spans="1:11" ht="15" customHeight="1" x14ac:dyDescent="0.25">
      <c r="A333" s="24">
        <v>51</v>
      </c>
      <c r="B333" s="20">
        <v>44503</v>
      </c>
      <c r="C333" s="21">
        <v>0.47291666666666665</v>
      </c>
      <c r="D333" s="19" t="s">
        <v>16</v>
      </c>
      <c r="E333" s="22"/>
      <c r="F333" s="19" t="s">
        <v>1115</v>
      </c>
      <c r="G333" s="21" cm="1">
        <f t="array" ref="G3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333" s="21" t="str">
        <f>IF(wh_table[[#This Row],[Subject 1]]&lt;&gt;"Sitting Adjourned", "", SUMIF(wh_table[Day], wh_table[[#This Row],[Day]],wh_table[Duration]))</f>
        <v/>
      </c>
      <c r="I333" s="23">
        <f>SUM(INDEX(wh_table[Duration],1):wh_table[[#This Row],[Duration]])</f>
        <v>11.74236111111111</v>
      </c>
      <c r="J333" s="21" t="str">
        <f>IF(wh_table[[#This Row],[Subject 1]]&lt;&gt;"Sitting Adjourned", "", SUMIFS(wh_table[Duration], wh_table[Day], wh_table[[#This Row],[Day]], wh_table[Tags], "&lt;&gt;[Questions]", wh_table[Tags], "&lt;&gt;[Questions][Divisions]"))</f>
        <v/>
      </c>
      <c r="K333" s="23" t="str">
        <f>IF(wh_table[[#This Row],[Tags]]="[Questions]","",IF(wh_table[[#This Row],[Tags]]="[Questions][Divisions]","",SUMIFS(INDEX(wh_table[Duration],1):wh_table[[#This Row],[Duration]], INDEX(wh_table[Tags],1):wh_table[[#This Row],[Tags]], "&lt;&gt;[Questions]",INDEX(wh_table[Tags],1):wh_table[[#This Row],[Tags]], "&lt;&gt;[Questions][Divisions]")))</f>
        <v/>
      </c>
    </row>
    <row r="334" spans="1:11" ht="15" customHeight="1" x14ac:dyDescent="0.25">
      <c r="A334" s="24">
        <v>51</v>
      </c>
      <c r="B334" s="20">
        <v>44503</v>
      </c>
      <c r="C334" s="21">
        <v>0.60416666666666663</v>
      </c>
      <c r="D334" s="19" t="s">
        <v>1112</v>
      </c>
      <c r="E334" s="22" t="s">
        <v>1285</v>
      </c>
      <c r="F334" s="19"/>
      <c r="G334" s="21" cm="1">
        <f t="array" ref="G3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8.1250000000000044E-2</v>
      </c>
      <c r="H334" s="21" t="str">
        <f>IF(wh_table[[#This Row],[Subject 1]]&lt;&gt;"Sitting Adjourned", "", SUMIF(wh_table[Day], wh_table[[#This Row],[Day]],wh_table[Duration]))</f>
        <v/>
      </c>
      <c r="I334" s="23">
        <f>SUM(INDEX(wh_table[Duration],1):wh_table[[#This Row],[Duration]])</f>
        <v>11.823611111111111</v>
      </c>
      <c r="J334" s="21" t="str">
        <f>IF(wh_table[[#This Row],[Subject 1]]&lt;&gt;"Sitting Adjourned", "", SUMIFS(wh_table[Duration], wh_table[Day], wh_table[[#This Row],[Day]], wh_table[Tags], "&lt;&gt;[Questions]", wh_table[Tags], "&lt;&gt;[Questions][Divisions]"))</f>
        <v/>
      </c>
      <c r="K334" s="23">
        <f>IF(wh_table[[#This Row],[Tags]]="[Questions]","",IF(wh_table[[#This Row],[Tags]]="[Questions][Divisions]","",SUMIFS(INDEX(wh_table[Duration],1):wh_table[[#This Row],[Duration]], INDEX(wh_table[Tags],1):wh_table[[#This Row],[Tags]], "&lt;&gt;[Questions]",INDEX(wh_table[Tags],1):wh_table[[#This Row],[Tags]], "&lt;&gt;[Questions][Divisions]")))</f>
        <v>8.631250000000005</v>
      </c>
    </row>
    <row r="335" spans="1:11" ht="15" customHeight="1" x14ac:dyDescent="0.25">
      <c r="A335" s="24">
        <v>51</v>
      </c>
      <c r="B335" s="20">
        <v>44503</v>
      </c>
      <c r="C335" s="21">
        <v>0.68541666666666667</v>
      </c>
      <c r="D335" s="19" t="s">
        <v>1112</v>
      </c>
      <c r="E335" s="22" t="s">
        <v>1286</v>
      </c>
      <c r="F335" s="19"/>
      <c r="G335" s="21" cm="1">
        <f t="array" ref="G3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2.0833333333333259E-2</v>
      </c>
      <c r="H335" s="21" t="str">
        <f>IF(wh_table[[#This Row],[Subject 1]]&lt;&gt;"Sitting Adjourned", "", SUMIF(wh_table[Day], wh_table[[#This Row],[Day]],wh_table[Duration]))</f>
        <v/>
      </c>
      <c r="I335" s="23">
        <f>SUM(INDEX(wh_table[Duration],1):wh_table[[#This Row],[Duration]])</f>
        <v>11.844444444444445</v>
      </c>
      <c r="J335" s="21" t="str">
        <f>IF(wh_table[[#This Row],[Subject 1]]&lt;&gt;"Sitting Adjourned", "", SUMIFS(wh_table[Duration], wh_table[Day], wh_table[[#This Row],[Day]], wh_table[Tags], "&lt;&gt;[Questions]", wh_table[Tags], "&lt;&gt;[Questions][Divisions]"))</f>
        <v/>
      </c>
      <c r="K335" s="23">
        <f>IF(wh_table[[#This Row],[Tags]]="[Questions]","",IF(wh_table[[#This Row],[Tags]]="[Questions][Divisions]","",SUMIFS(INDEX(wh_table[Duration],1):wh_table[[#This Row],[Duration]], INDEX(wh_table[Tags],1):wh_table[[#This Row],[Tags]], "&lt;&gt;[Questions]",INDEX(wh_table[Tags],1):wh_table[[#This Row],[Tags]], "&lt;&gt;[Questions][Divisions]")))</f>
        <v>8.6520833333333389</v>
      </c>
    </row>
    <row r="336" spans="1:11" ht="15" customHeight="1" x14ac:dyDescent="0.25">
      <c r="A336" s="24">
        <v>51</v>
      </c>
      <c r="B336" s="20">
        <v>44503</v>
      </c>
      <c r="C336" s="21">
        <v>0.70624999999999993</v>
      </c>
      <c r="D336" s="19" t="s">
        <v>1112</v>
      </c>
      <c r="E336" s="22" t="s">
        <v>1287</v>
      </c>
      <c r="F336" s="19"/>
      <c r="G336" s="21" cm="1">
        <f t="array" ref="G3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1.1805555555555625E-2</v>
      </c>
      <c r="H336" s="21" t="str">
        <f>IF(wh_table[[#This Row],[Subject 1]]&lt;&gt;"Sitting Adjourned", "", SUMIF(wh_table[Day], wh_table[[#This Row],[Day]],wh_table[Duration]))</f>
        <v/>
      </c>
      <c r="I336" s="23">
        <f>SUM(INDEX(wh_table[Duration],1):wh_table[[#This Row],[Duration]])</f>
        <v>11.856250000000001</v>
      </c>
      <c r="J336" s="21" t="str">
        <f>IF(wh_table[[#This Row],[Subject 1]]&lt;&gt;"Sitting Adjourned", "", SUMIFS(wh_table[Duration], wh_table[Day], wh_table[[#This Row],[Day]], wh_table[Tags], "&lt;&gt;[Questions]", wh_table[Tags], "&lt;&gt;[Questions][Divisions]"))</f>
        <v/>
      </c>
      <c r="K336" s="23">
        <f>IF(wh_table[[#This Row],[Tags]]="[Questions]","",IF(wh_table[[#This Row],[Tags]]="[Questions][Divisions]","",SUMIFS(INDEX(wh_table[Duration],1):wh_table[[#This Row],[Duration]], INDEX(wh_table[Tags],1):wh_table[[#This Row],[Tags]], "&lt;&gt;[Questions]",INDEX(wh_table[Tags],1):wh_table[[#This Row],[Tags]], "&lt;&gt;[Questions][Divisions]")))</f>
        <v>8.663888888888895</v>
      </c>
    </row>
    <row r="337" spans="1:11" ht="15" customHeight="1" x14ac:dyDescent="0.25">
      <c r="A337" s="24">
        <v>51</v>
      </c>
      <c r="B337" s="20">
        <v>44503</v>
      </c>
      <c r="C337" s="21">
        <v>0.71805555555555556</v>
      </c>
      <c r="D337" s="19" t="s">
        <v>1136</v>
      </c>
      <c r="E337" s="22" t="s">
        <v>1288</v>
      </c>
      <c r="F337" s="19"/>
      <c r="G337" s="21" cm="1">
        <f t="array" ref="G3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337" s="21" t="str">
        <f>IF(wh_table[[#This Row],[Subject 1]]&lt;&gt;"Sitting Adjourned", "", SUMIF(wh_table[Day], wh_table[[#This Row],[Day]],wh_table[Duration]))</f>
        <v/>
      </c>
      <c r="I337" s="23">
        <f>SUM(INDEX(wh_table[Duration],1):wh_table[[#This Row],[Duration]])</f>
        <v>11.856944444444446</v>
      </c>
      <c r="J337" s="21" t="str">
        <f>IF(wh_table[[#This Row],[Subject 1]]&lt;&gt;"Sitting Adjourned", "", SUMIFS(wh_table[Duration], wh_table[Day], wh_table[[#This Row],[Day]], wh_table[Tags], "&lt;&gt;[Questions]", wh_table[Tags], "&lt;&gt;[Questions][Divisions]"))</f>
        <v/>
      </c>
      <c r="K337" s="23">
        <f>IF(wh_table[[#This Row],[Tags]]="[Questions]","",IF(wh_table[[#This Row],[Tags]]="[Questions][Divisions]","",SUMIFS(INDEX(wh_table[Duration],1):wh_table[[#This Row],[Duration]], INDEX(wh_table[Tags],1):wh_table[[#This Row],[Tags]], "&lt;&gt;[Questions]",INDEX(wh_table[Tags],1):wh_table[[#This Row],[Tags]], "&lt;&gt;[Questions][Divisions]")))</f>
        <v>8.66458333333334</v>
      </c>
    </row>
    <row r="338" spans="1:11" ht="15" customHeight="1" x14ac:dyDescent="0.25">
      <c r="A338" s="24">
        <v>51</v>
      </c>
      <c r="B338" s="20">
        <v>44503</v>
      </c>
      <c r="C338" s="21">
        <v>0.71875</v>
      </c>
      <c r="D338" s="19" t="s">
        <v>1112</v>
      </c>
      <c r="E338" s="22" t="s">
        <v>1289</v>
      </c>
      <c r="F338" s="19"/>
      <c r="G338" s="21" cm="1">
        <f t="array" ref="G3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2.7083333333333237E-2</v>
      </c>
      <c r="H338" s="21" t="str">
        <f>IF(wh_table[[#This Row],[Subject 1]]&lt;&gt;"Sitting Adjourned", "", SUMIF(wh_table[Day], wh_table[[#This Row],[Day]],wh_table[Duration]))</f>
        <v/>
      </c>
      <c r="I338" s="23">
        <f>SUM(INDEX(wh_table[Duration],1):wh_table[[#This Row],[Duration]])</f>
        <v>11.88402777777778</v>
      </c>
      <c r="J338" s="21" t="str">
        <f>IF(wh_table[[#This Row],[Subject 1]]&lt;&gt;"Sitting Adjourned", "", SUMIFS(wh_table[Duration], wh_table[Day], wh_table[[#This Row],[Day]], wh_table[Tags], "&lt;&gt;[Questions]", wh_table[Tags], "&lt;&gt;[Questions][Divisions]"))</f>
        <v/>
      </c>
      <c r="K338" s="23">
        <f>IF(wh_table[[#This Row],[Tags]]="[Questions]","",IF(wh_table[[#This Row],[Tags]]="[Questions][Divisions]","",SUMIFS(INDEX(wh_table[Duration],1):wh_table[[#This Row],[Duration]], INDEX(wh_table[Tags],1):wh_table[[#This Row],[Tags]], "&lt;&gt;[Questions]",INDEX(wh_table[Tags],1):wh_table[[#This Row],[Tags]], "&lt;&gt;[Questions][Divisions]")))</f>
        <v>8.6916666666666735</v>
      </c>
    </row>
    <row r="339" spans="1:11" ht="15" customHeight="1" x14ac:dyDescent="0.25">
      <c r="A339" s="24">
        <v>51</v>
      </c>
      <c r="B339" s="20">
        <v>44503</v>
      </c>
      <c r="C339" s="21">
        <v>0.74583333333333324</v>
      </c>
      <c r="D339" s="19" t="s">
        <v>1111</v>
      </c>
      <c r="E339" s="22"/>
      <c r="F339" s="19"/>
      <c r="G339" s="21" t="str" cm="1">
        <f t="array" ref="G3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39" s="21">
        <f>IF(wh_table[[#This Row],[Subject 1]]&lt;&gt;"Sitting Adjourned", "", SUMIF(wh_table[Day], wh_table[[#This Row],[Day]],wh_table[Duration]))</f>
        <v>0.34999999999999992</v>
      </c>
      <c r="I339" s="23">
        <f>SUM(INDEX(wh_table[Duration],1):wh_table[[#This Row],[Duration]])</f>
        <v>11.88402777777778</v>
      </c>
      <c r="J339" s="21">
        <f>IF(wh_table[[#This Row],[Subject 1]]&lt;&gt;"Sitting Adjourned", "", SUMIFS(wh_table[Duration], wh_table[Day], wh_table[[#This Row],[Day]], wh_table[Tags], "&lt;&gt;[Questions]", wh_table[Tags], "&lt;&gt;[Questions][Divisions]"))</f>
        <v>0.21874999999999994</v>
      </c>
      <c r="K339" s="23">
        <f>IF(wh_table[[#This Row],[Tags]]="[Questions]","",IF(wh_table[[#This Row],[Tags]]="[Questions][Divisions]","",SUMIFS(INDEX(wh_table[Duration],1):wh_table[[#This Row],[Duration]], INDEX(wh_table[Tags],1):wh_table[[#This Row],[Tags]], "&lt;&gt;[Questions]",INDEX(wh_table[Tags],1):wh_table[[#This Row],[Tags]], "&lt;&gt;[Questions][Divisions]")))</f>
        <v>8.6916666666666735</v>
      </c>
    </row>
    <row r="340" spans="1:11" ht="15" customHeight="1" x14ac:dyDescent="0.25">
      <c r="A340" s="24">
        <v>52</v>
      </c>
      <c r="B340" s="20">
        <v>44504</v>
      </c>
      <c r="C340" s="21">
        <v>0.5625</v>
      </c>
      <c r="D340" s="19" t="s">
        <v>1165</v>
      </c>
      <c r="E340" s="22" t="s">
        <v>1290</v>
      </c>
      <c r="F340" s="19"/>
      <c r="G340" s="21" cm="1">
        <f t="array" ref="G3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340" s="21" t="str">
        <f>IF(wh_table[[#This Row],[Subject 1]]&lt;&gt;"Sitting Adjourned", "", SUMIF(wh_table[Day], wh_table[[#This Row],[Day]],wh_table[Duration]))</f>
        <v/>
      </c>
      <c r="I340" s="23">
        <f>SUM(INDEX(wh_table[Duration],1):wh_table[[#This Row],[Duration]])</f>
        <v>11.943055555555558</v>
      </c>
      <c r="J340" s="21" t="str">
        <f>IF(wh_table[[#This Row],[Subject 1]]&lt;&gt;"Sitting Adjourned", "", SUMIFS(wh_table[Duration], wh_table[Day], wh_table[[#This Row],[Day]], wh_table[Tags], "&lt;&gt;[Questions]", wh_table[Tags], "&lt;&gt;[Questions][Divisions]"))</f>
        <v/>
      </c>
      <c r="K340" s="23">
        <f>IF(wh_table[[#This Row],[Tags]]="[Questions]","",IF(wh_table[[#This Row],[Tags]]="[Questions][Divisions]","",SUMIFS(INDEX(wh_table[Duration],1):wh_table[[#This Row],[Duration]], INDEX(wh_table[Tags],1):wh_table[[#This Row],[Tags]], "&lt;&gt;[Questions]",INDEX(wh_table[Tags],1):wh_table[[#This Row],[Tags]], "&lt;&gt;[Questions][Divisions]")))</f>
        <v>8.7506944444444521</v>
      </c>
    </row>
    <row r="341" spans="1:11" ht="15" customHeight="1" x14ac:dyDescent="0.25">
      <c r="A341" s="24">
        <v>52</v>
      </c>
      <c r="B341" s="20">
        <v>44504</v>
      </c>
      <c r="C341" s="21">
        <v>0.62152777777777779</v>
      </c>
      <c r="D341" s="19" t="s">
        <v>1111</v>
      </c>
      <c r="E341" s="22"/>
      <c r="F341" s="19"/>
      <c r="G341" s="21" t="str" cm="1">
        <f t="array" ref="G3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41" s="21">
        <f>IF(wh_table[[#This Row],[Subject 1]]&lt;&gt;"Sitting Adjourned", "", SUMIF(wh_table[Day], wh_table[[#This Row],[Day]],wh_table[Duration]))</f>
        <v>5.902777777777779E-2</v>
      </c>
      <c r="I341" s="23">
        <f>SUM(INDEX(wh_table[Duration],1):wh_table[[#This Row],[Duration]])</f>
        <v>11.943055555555558</v>
      </c>
      <c r="J341" s="21">
        <f>IF(wh_table[[#This Row],[Subject 1]]&lt;&gt;"Sitting Adjourned", "", SUMIFS(wh_table[Duration], wh_table[Day], wh_table[[#This Row],[Day]], wh_table[Tags], "&lt;&gt;[Questions]", wh_table[Tags], "&lt;&gt;[Questions][Divisions]"))</f>
        <v>5.902777777777779E-2</v>
      </c>
      <c r="K341" s="23">
        <f>IF(wh_table[[#This Row],[Tags]]="[Questions]","",IF(wh_table[[#This Row],[Tags]]="[Questions][Divisions]","",SUMIFS(INDEX(wh_table[Duration],1):wh_table[[#This Row],[Duration]], INDEX(wh_table[Tags],1):wh_table[[#This Row],[Tags]], "&lt;&gt;[Questions]",INDEX(wh_table[Tags],1):wh_table[[#This Row],[Tags]], "&lt;&gt;[Questions][Divisions]")))</f>
        <v>8.7506944444444521</v>
      </c>
    </row>
    <row r="342" spans="1:11" ht="15" customHeight="1" x14ac:dyDescent="0.25">
      <c r="A342" s="24">
        <v>53</v>
      </c>
      <c r="B342" s="20">
        <v>44508</v>
      </c>
      <c r="C342" s="21">
        <v>0.6875</v>
      </c>
      <c r="D342" s="19" t="s">
        <v>1107</v>
      </c>
      <c r="E342" s="22" t="s">
        <v>1291</v>
      </c>
      <c r="F342" s="19"/>
      <c r="G342" s="21" cm="1">
        <f t="array" ref="G3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42" s="21" t="str">
        <f>IF(wh_table[[#This Row],[Subject 1]]&lt;&gt;"Sitting Adjourned", "", SUMIF(wh_table[Day], wh_table[[#This Row],[Day]],wh_table[Duration]))</f>
        <v/>
      </c>
      <c r="I342" s="23">
        <f>SUM(INDEX(wh_table[Duration],1):wh_table[[#This Row],[Duration]])</f>
        <v>12.005555555555558</v>
      </c>
      <c r="J342" s="21" t="str">
        <f>IF(wh_table[[#This Row],[Subject 1]]&lt;&gt;"Sitting Adjourned", "", SUMIFS(wh_table[Duration], wh_table[Day], wh_table[[#This Row],[Day]], wh_table[Tags], "&lt;&gt;[Questions]", wh_table[Tags], "&lt;&gt;[Questions][Divisions]"))</f>
        <v/>
      </c>
      <c r="K342" s="23">
        <f>IF(wh_table[[#This Row],[Tags]]="[Questions]","",IF(wh_table[[#This Row],[Tags]]="[Questions][Divisions]","",SUMIFS(INDEX(wh_table[Duration],1):wh_table[[#This Row],[Duration]], INDEX(wh_table[Tags],1):wh_table[[#This Row],[Tags]], "&lt;&gt;[Questions]",INDEX(wh_table[Tags],1):wh_table[[#This Row],[Tags]], "&lt;&gt;[Questions][Divisions]")))</f>
        <v>8.8131944444444521</v>
      </c>
    </row>
    <row r="343" spans="1:11" ht="15" customHeight="1" x14ac:dyDescent="0.25">
      <c r="A343" s="24">
        <v>53</v>
      </c>
      <c r="B343" s="20">
        <v>44508</v>
      </c>
      <c r="C343" s="21">
        <v>0.75</v>
      </c>
      <c r="D343" s="19" t="s">
        <v>1107</v>
      </c>
      <c r="E343" s="22" t="s">
        <v>1292</v>
      </c>
      <c r="F343" s="19"/>
      <c r="G343" s="21" cm="1">
        <f t="array" ref="G3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343" s="21" t="str">
        <f>IF(wh_table[[#This Row],[Subject 1]]&lt;&gt;"Sitting Adjourned", "", SUMIF(wh_table[Day], wh_table[[#This Row],[Day]],wh_table[Duration]))</f>
        <v/>
      </c>
      <c r="I343" s="23">
        <f>SUM(INDEX(wh_table[Duration],1):wh_table[[#This Row],[Duration]])</f>
        <v>12.065972222222225</v>
      </c>
      <c r="J343" s="21" t="str">
        <f>IF(wh_table[[#This Row],[Subject 1]]&lt;&gt;"Sitting Adjourned", "", SUMIFS(wh_table[Duration], wh_table[Day], wh_table[[#This Row],[Day]], wh_table[Tags], "&lt;&gt;[Questions]", wh_table[Tags], "&lt;&gt;[Questions][Divisions]"))</f>
        <v/>
      </c>
      <c r="K343" s="23">
        <f>IF(wh_table[[#This Row],[Tags]]="[Questions]","",IF(wh_table[[#This Row],[Tags]]="[Questions][Divisions]","",SUMIFS(INDEX(wh_table[Duration],1):wh_table[[#This Row],[Duration]], INDEX(wh_table[Tags],1):wh_table[[#This Row],[Tags]], "&lt;&gt;[Questions]",INDEX(wh_table[Tags],1):wh_table[[#This Row],[Tags]], "&lt;&gt;[Questions][Divisions]")))</f>
        <v>8.8736111111111189</v>
      </c>
    </row>
    <row r="344" spans="1:11" ht="15" customHeight="1" x14ac:dyDescent="0.25">
      <c r="A344" s="24">
        <v>53</v>
      </c>
      <c r="B344" s="20">
        <v>44508</v>
      </c>
      <c r="C344" s="21">
        <v>0.81041666666666667</v>
      </c>
      <c r="D344" s="19" t="s">
        <v>1111</v>
      </c>
      <c r="E344" s="22"/>
      <c r="F344" s="19"/>
      <c r="G344" s="21" t="str" cm="1">
        <f t="array" ref="G3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44" s="21">
        <f>IF(wh_table[[#This Row],[Subject 1]]&lt;&gt;"Sitting Adjourned", "", SUMIF(wh_table[Day], wh_table[[#This Row],[Day]],wh_table[Duration]))</f>
        <v>0.12291666666666667</v>
      </c>
      <c r="I344" s="23">
        <f>SUM(INDEX(wh_table[Duration],1):wh_table[[#This Row],[Duration]])</f>
        <v>12.065972222222225</v>
      </c>
      <c r="J344" s="21">
        <f>IF(wh_table[[#This Row],[Subject 1]]&lt;&gt;"Sitting Adjourned", "", SUMIFS(wh_table[Duration], wh_table[Day], wh_table[[#This Row],[Day]], wh_table[Tags], "&lt;&gt;[Questions]", wh_table[Tags], "&lt;&gt;[Questions][Divisions]"))</f>
        <v>0.12291666666666667</v>
      </c>
      <c r="K344" s="23">
        <f>IF(wh_table[[#This Row],[Tags]]="[Questions]","",IF(wh_table[[#This Row],[Tags]]="[Questions][Divisions]","",SUMIFS(INDEX(wh_table[Duration],1):wh_table[[#This Row],[Duration]], INDEX(wh_table[Tags],1):wh_table[[#This Row],[Tags]], "&lt;&gt;[Questions]",INDEX(wh_table[Tags],1):wh_table[[#This Row],[Tags]], "&lt;&gt;[Questions][Divisions]")))</f>
        <v>8.8736111111111189</v>
      </c>
    </row>
    <row r="345" spans="1:11" ht="15" customHeight="1" x14ac:dyDescent="0.25">
      <c r="A345" s="24">
        <v>54</v>
      </c>
      <c r="B345" s="20">
        <v>44509</v>
      </c>
      <c r="C345" s="21">
        <v>0.39583333333333331</v>
      </c>
      <c r="D345" s="19" t="s">
        <v>1112</v>
      </c>
      <c r="E345" s="22" t="s">
        <v>1293</v>
      </c>
      <c r="F345" s="19"/>
      <c r="G345" s="21" cm="1">
        <f t="array" ref="G3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3.0555555555555558E-2</v>
      </c>
      <c r="H345" s="21" t="str">
        <f>IF(wh_table[[#This Row],[Subject 1]]&lt;&gt;"Sitting Adjourned", "", SUMIF(wh_table[Day], wh_table[[#This Row],[Day]],wh_table[Duration]))</f>
        <v/>
      </c>
      <c r="I345" s="23">
        <f>SUM(INDEX(wh_table[Duration],1):wh_table[[#This Row],[Duration]])</f>
        <v>12.09652777777778</v>
      </c>
      <c r="J345" s="21" t="str">
        <f>IF(wh_table[[#This Row],[Subject 1]]&lt;&gt;"Sitting Adjourned", "", SUMIFS(wh_table[Duration], wh_table[Day], wh_table[[#This Row],[Day]], wh_table[Tags], "&lt;&gt;[Questions]", wh_table[Tags], "&lt;&gt;[Questions][Divisions]"))</f>
        <v/>
      </c>
      <c r="K345" s="23">
        <f>IF(wh_table[[#This Row],[Tags]]="[Questions]","",IF(wh_table[[#This Row],[Tags]]="[Questions][Divisions]","",SUMIFS(INDEX(wh_table[Duration],1):wh_table[[#This Row],[Duration]], INDEX(wh_table[Tags],1):wh_table[[#This Row],[Tags]], "&lt;&gt;[Questions]",INDEX(wh_table[Tags],1):wh_table[[#This Row],[Tags]], "&lt;&gt;[Questions][Divisions]")))</f>
        <v>8.9041666666666739</v>
      </c>
    </row>
    <row r="346" spans="1:11" ht="15" customHeight="1" x14ac:dyDescent="0.25">
      <c r="A346" s="24">
        <v>54</v>
      </c>
      <c r="B346" s="20">
        <v>44509</v>
      </c>
      <c r="C346" s="21">
        <v>0.42638888888888887</v>
      </c>
      <c r="D346" s="19" t="s">
        <v>16</v>
      </c>
      <c r="E346" s="22"/>
      <c r="F346" s="19"/>
      <c r="G346" s="21" cm="1">
        <f t="array" ref="G3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346" s="21" t="str">
        <f>IF(wh_table[[#This Row],[Subject 1]]&lt;&gt;"Sitting Adjourned", "", SUMIF(wh_table[Day], wh_table[[#This Row],[Day]],wh_table[Duration]))</f>
        <v/>
      </c>
      <c r="I346" s="23">
        <f>SUM(INDEX(wh_table[Duration],1):wh_table[[#This Row],[Duration]])</f>
        <v>12.128472222222225</v>
      </c>
      <c r="J346" s="21" t="str">
        <f>IF(wh_table[[#This Row],[Subject 1]]&lt;&gt;"Sitting Adjourned", "", SUMIFS(wh_table[Duration], wh_table[Day], wh_table[[#This Row],[Day]], wh_table[Tags], "&lt;&gt;[Questions]", wh_table[Tags], "&lt;&gt;[Questions][Divisions]"))</f>
        <v/>
      </c>
      <c r="K346" s="23">
        <f>IF(wh_table[[#This Row],[Tags]]="[Questions]","",IF(wh_table[[#This Row],[Tags]]="[Questions][Divisions]","",SUMIFS(INDEX(wh_table[Duration],1):wh_table[[#This Row],[Duration]], INDEX(wh_table[Tags],1):wh_table[[#This Row],[Tags]], "&lt;&gt;[Questions]",INDEX(wh_table[Tags],1):wh_table[[#This Row],[Tags]], "&lt;&gt;[Questions][Divisions]")))</f>
        <v>8.9361111111111189</v>
      </c>
    </row>
    <row r="347" spans="1:11" ht="15" customHeight="1" x14ac:dyDescent="0.25">
      <c r="A347" s="24">
        <v>54</v>
      </c>
      <c r="B347" s="20">
        <v>44509</v>
      </c>
      <c r="C347" s="21">
        <v>0.45833333333333331</v>
      </c>
      <c r="D347" s="19" t="s">
        <v>1112</v>
      </c>
      <c r="E347" s="22" t="s">
        <v>1294</v>
      </c>
      <c r="F347" s="19"/>
      <c r="G347" s="21" cm="1">
        <f t="array" ref="G3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347" s="21" t="str">
        <f>IF(wh_table[[#This Row],[Subject 1]]&lt;&gt;"Sitting Adjourned", "", SUMIF(wh_table[Day], wh_table[[#This Row],[Day]],wh_table[Duration]))</f>
        <v/>
      </c>
      <c r="I347" s="23">
        <f>SUM(INDEX(wh_table[Duration],1):wh_table[[#This Row],[Duration]])</f>
        <v>12.146527777777781</v>
      </c>
      <c r="J347" s="21" t="str">
        <f>IF(wh_table[[#This Row],[Subject 1]]&lt;&gt;"Sitting Adjourned", "", SUMIFS(wh_table[Duration], wh_table[Day], wh_table[[#This Row],[Day]], wh_table[Tags], "&lt;&gt;[Questions]", wh_table[Tags], "&lt;&gt;[Questions][Divisions]"))</f>
        <v/>
      </c>
      <c r="K347" s="23">
        <f>IF(wh_table[[#This Row],[Tags]]="[Questions]","",IF(wh_table[[#This Row],[Tags]]="[Questions][Divisions]","",SUMIFS(INDEX(wh_table[Duration],1):wh_table[[#This Row],[Duration]], INDEX(wh_table[Tags],1):wh_table[[#This Row],[Tags]], "&lt;&gt;[Questions]",INDEX(wh_table[Tags],1):wh_table[[#This Row],[Tags]], "&lt;&gt;[Questions][Divisions]")))</f>
        <v>8.9541666666666746</v>
      </c>
    </row>
    <row r="348" spans="1:11" ht="15" customHeight="1" x14ac:dyDescent="0.25">
      <c r="A348" s="24">
        <v>54</v>
      </c>
      <c r="B348" s="20">
        <v>44509</v>
      </c>
      <c r="C348" s="21">
        <v>0.47638888888888892</v>
      </c>
      <c r="D348" s="19" t="s">
        <v>16</v>
      </c>
      <c r="E348" s="22"/>
      <c r="F348" s="19" t="s">
        <v>1115</v>
      </c>
      <c r="G348" s="21" cm="1">
        <f t="array" ref="G3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348" s="21" t="str">
        <f>IF(wh_table[[#This Row],[Subject 1]]&lt;&gt;"Sitting Adjourned", "", SUMIF(wh_table[Day], wh_table[[#This Row],[Day]],wh_table[Duration]))</f>
        <v/>
      </c>
      <c r="I348" s="23">
        <f>SUM(INDEX(wh_table[Duration],1):wh_table[[#This Row],[Duration]])</f>
        <v>12.274305555555559</v>
      </c>
      <c r="J348" s="21" t="str">
        <f>IF(wh_table[[#This Row],[Subject 1]]&lt;&gt;"Sitting Adjourned", "", SUMIFS(wh_table[Duration], wh_table[Day], wh_table[[#This Row],[Day]], wh_table[Tags], "&lt;&gt;[Questions]", wh_table[Tags], "&lt;&gt;[Questions][Divisions]"))</f>
        <v/>
      </c>
      <c r="K348" s="23" t="str">
        <f>IF(wh_table[[#This Row],[Tags]]="[Questions]","",IF(wh_table[[#This Row],[Tags]]="[Questions][Divisions]","",SUMIFS(INDEX(wh_table[Duration],1):wh_table[[#This Row],[Duration]], INDEX(wh_table[Tags],1):wh_table[[#This Row],[Tags]], "&lt;&gt;[Questions]",INDEX(wh_table[Tags],1):wh_table[[#This Row],[Tags]], "&lt;&gt;[Questions][Divisions]")))</f>
        <v/>
      </c>
    </row>
    <row r="349" spans="1:11" ht="15" customHeight="1" x14ac:dyDescent="0.25">
      <c r="A349" s="24">
        <v>54</v>
      </c>
      <c r="B349" s="20">
        <v>44509</v>
      </c>
      <c r="C349" s="21">
        <v>0.60416666666666663</v>
      </c>
      <c r="D349" s="19" t="s">
        <v>1112</v>
      </c>
      <c r="E349" s="22" t="s">
        <v>1295</v>
      </c>
      <c r="F349" s="19"/>
      <c r="G349" s="21" cm="1">
        <f t="array" ref="G3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5.6944444444444464E-2</v>
      </c>
      <c r="H349" s="21" t="str">
        <f>IF(wh_table[[#This Row],[Subject 1]]&lt;&gt;"Sitting Adjourned", "", SUMIF(wh_table[Day], wh_table[[#This Row],[Day]],wh_table[Duration]))</f>
        <v/>
      </c>
      <c r="I349" s="23">
        <f>SUM(INDEX(wh_table[Duration],1):wh_table[[#This Row],[Duration]])</f>
        <v>12.331250000000004</v>
      </c>
      <c r="J349" s="21" t="str">
        <f>IF(wh_table[[#This Row],[Subject 1]]&lt;&gt;"Sitting Adjourned", "", SUMIFS(wh_table[Duration], wh_table[Day], wh_table[[#This Row],[Day]], wh_table[Tags], "&lt;&gt;[Questions]", wh_table[Tags], "&lt;&gt;[Questions][Divisions]"))</f>
        <v/>
      </c>
      <c r="K349" s="23">
        <f>IF(wh_table[[#This Row],[Tags]]="[Questions]","",IF(wh_table[[#This Row],[Tags]]="[Questions][Divisions]","",SUMIFS(INDEX(wh_table[Duration],1):wh_table[[#This Row],[Duration]], INDEX(wh_table[Tags],1):wh_table[[#This Row],[Tags]], "&lt;&gt;[Questions]",INDEX(wh_table[Tags],1):wh_table[[#This Row],[Tags]], "&lt;&gt;[Questions][Divisions]")))</f>
        <v>9.01111111111112</v>
      </c>
    </row>
    <row r="350" spans="1:11" ht="15" customHeight="1" x14ac:dyDescent="0.25">
      <c r="A350" s="24">
        <v>54</v>
      </c>
      <c r="B350" s="20">
        <v>44509</v>
      </c>
      <c r="C350" s="21">
        <v>0.66111111111111109</v>
      </c>
      <c r="D350" s="19" t="s">
        <v>16</v>
      </c>
      <c r="E350" s="22"/>
      <c r="F350" s="19"/>
      <c r="G350" s="21" cm="1">
        <f t="array" ref="G3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6.2499999999999778E-3</v>
      </c>
      <c r="H350" s="21" t="str">
        <f>IF(wh_table[[#This Row],[Subject 1]]&lt;&gt;"Sitting Adjourned", "", SUMIF(wh_table[Day], wh_table[[#This Row],[Day]],wh_table[Duration]))</f>
        <v/>
      </c>
      <c r="I350" s="23">
        <f>SUM(INDEX(wh_table[Duration],1):wh_table[[#This Row],[Duration]])</f>
        <v>12.337500000000004</v>
      </c>
      <c r="J350" s="21" t="str">
        <f>IF(wh_table[[#This Row],[Subject 1]]&lt;&gt;"Sitting Adjourned", "", SUMIFS(wh_table[Duration], wh_table[Day], wh_table[[#This Row],[Day]], wh_table[Tags], "&lt;&gt;[Questions]", wh_table[Tags], "&lt;&gt;[Questions][Divisions]"))</f>
        <v/>
      </c>
      <c r="K350" s="23">
        <f>IF(wh_table[[#This Row],[Tags]]="[Questions]","",IF(wh_table[[#This Row],[Tags]]="[Questions][Divisions]","",SUMIFS(INDEX(wh_table[Duration],1):wh_table[[#This Row],[Duration]], INDEX(wh_table[Tags],1):wh_table[[#This Row],[Tags]], "&lt;&gt;[Questions]",INDEX(wh_table[Tags],1):wh_table[[#This Row],[Tags]], "&lt;&gt;[Questions][Divisions]")))</f>
        <v>9.0173611111111196</v>
      </c>
    </row>
    <row r="351" spans="1:11" ht="15" customHeight="1" x14ac:dyDescent="0.25">
      <c r="A351" s="24">
        <v>54</v>
      </c>
      <c r="B351" s="20">
        <v>44509</v>
      </c>
      <c r="C351" s="21">
        <v>0.66736111111111107</v>
      </c>
      <c r="D351" s="19" t="s">
        <v>1112</v>
      </c>
      <c r="E351" s="22" t="s">
        <v>1296</v>
      </c>
      <c r="F351" s="19"/>
      <c r="G351" s="21" cm="1">
        <f t="array" ref="G3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351" s="21" t="str">
        <f>IF(wh_table[[#This Row],[Subject 1]]&lt;&gt;"Sitting Adjourned", "", SUMIF(wh_table[Day], wh_table[[#This Row],[Day]],wh_table[Duration]))</f>
        <v/>
      </c>
      <c r="I351" s="23">
        <f>SUM(INDEX(wh_table[Duration],1):wh_table[[#This Row],[Duration]])</f>
        <v>12.35555555555556</v>
      </c>
      <c r="J351" s="21" t="str">
        <f>IF(wh_table[[#This Row],[Subject 1]]&lt;&gt;"Sitting Adjourned", "", SUMIFS(wh_table[Duration], wh_table[Day], wh_table[[#This Row],[Day]], wh_table[Tags], "&lt;&gt;[Questions]", wh_table[Tags], "&lt;&gt;[Questions][Divisions]"))</f>
        <v/>
      </c>
      <c r="K351" s="23">
        <f>IF(wh_table[[#This Row],[Tags]]="[Questions]","",IF(wh_table[[#This Row],[Tags]]="[Questions][Divisions]","",SUMIFS(INDEX(wh_table[Duration],1):wh_table[[#This Row],[Duration]], INDEX(wh_table[Tags],1):wh_table[[#This Row],[Tags]], "&lt;&gt;[Questions]",INDEX(wh_table[Tags],1):wh_table[[#This Row],[Tags]], "&lt;&gt;[Questions][Divisions]")))</f>
        <v>9.0354166666666753</v>
      </c>
    </row>
    <row r="352" spans="1:11" ht="15" customHeight="1" x14ac:dyDescent="0.25">
      <c r="A352" s="24">
        <v>54</v>
      </c>
      <c r="B352" s="20">
        <v>44509</v>
      </c>
      <c r="C352" s="21">
        <v>0.68541666666666667</v>
      </c>
      <c r="D352" s="19" t="s">
        <v>16</v>
      </c>
      <c r="E352" s="22"/>
      <c r="F352" s="19"/>
      <c r="G352" s="21" cm="1">
        <f t="array" ref="G3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352" s="21" t="str">
        <f>IF(wh_table[[#This Row],[Subject 1]]&lt;&gt;"Sitting Adjourned", "", SUMIF(wh_table[Day], wh_table[[#This Row],[Day]],wh_table[Duration]))</f>
        <v/>
      </c>
      <c r="I352" s="23">
        <f>SUM(INDEX(wh_table[Duration],1):wh_table[[#This Row],[Duration]])</f>
        <v>12.357638888888893</v>
      </c>
      <c r="J352" s="21" t="str">
        <f>IF(wh_table[[#This Row],[Subject 1]]&lt;&gt;"Sitting Adjourned", "", SUMIFS(wh_table[Duration], wh_table[Day], wh_table[[#This Row],[Day]], wh_table[Tags], "&lt;&gt;[Questions]", wh_table[Tags], "&lt;&gt;[Questions][Divisions]"))</f>
        <v/>
      </c>
      <c r="K352" s="23">
        <f>IF(wh_table[[#This Row],[Tags]]="[Questions]","",IF(wh_table[[#This Row],[Tags]]="[Questions][Divisions]","",SUMIFS(INDEX(wh_table[Duration],1):wh_table[[#This Row],[Duration]], INDEX(wh_table[Tags],1):wh_table[[#This Row],[Tags]], "&lt;&gt;[Questions]",INDEX(wh_table[Tags],1):wh_table[[#This Row],[Tags]], "&lt;&gt;[Questions][Divisions]")))</f>
        <v>9.0375000000000085</v>
      </c>
    </row>
    <row r="353" spans="1:11" ht="15" customHeight="1" x14ac:dyDescent="0.25">
      <c r="A353" s="24">
        <v>54</v>
      </c>
      <c r="B353" s="20">
        <v>44509</v>
      </c>
      <c r="C353" s="21">
        <v>0.6875</v>
      </c>
      <c r="D353" s="19" t="s">
        <v>1112</v>
      </c>
      <c r="E353" s="22" t="s">
        <v>1297</v>
      </c>
      <c r="F353" s="19"/>
      <c r="G353" s="21" cm="1">
        <f t="array" ref="G3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3.5416666666666763E-2</v>
      </c>
      <c r="H353" s="21" t="str">
        <f>IF(wh_table[[#This Row],[Subject 1]]&lt;&gt;"Sitting Adjourned", "", SUMIF(wh_table[Day], wh_table[[#This Row],[Day]],wh_table[Duration]))</f>
        <v/>
      </c>
      <c r="I353" s="23">
        <f>SUM(INDEX(wh_table[Duration],1):wh_table[[#This Row],[Duration]])</f>
        <v>12.393055555555559</v>
      </c>
      <c r="J353" s="21" t="str">
        <f>IF(wh_table[[#This Row],[Subject 1]]&lt;&gt;"Sitting Adjourned", "", SUMIFS(wh_table[Duration], wh_table[Day], wh_table[[#This Row],[Day]], wh_table[Tags], "&lt;&gt;[Questions]", wh_table[Tags], "&lt;&gt;[Questions][Divisions]"))</f>
        <v/>
      </c>
      <c r="K353" s="23">
        <f>IF(wh_table[[#This Row],[Tags]]="[Questions]","",IF(wh_table[[#This Row],[Tags]]="[Questions][Divisions]","",SUMIFS(INDEX(wh_table[Duration],1):wh_table[[#This Row],[Duration]], INDEX(wh_table[Tags],1):wh_table[[#This Row],[Tags]], "&lt;&gt;[Questions]",INDEX(wh_table[Tags],1):wh_table[[#This Row],[Tags]], "&lt;&gt;[Questions][Divisions]")))</f>
        <v>9.072916666666675</v>
      </c>
    </row>
    <row r="354" spans="1:11" ht="15" customHeight="1" x14ac:dyDescent="0.25">
      <c r="A354" s="24">
        <v>54</v>
      </c>
      <c r="B354" s="20">
        <v>44509</v>
      </c>
      <c r="C354" s="21">
        <v>0.72291666666666676</v>
      </c>
      <c r="D354" s="19" t="s">
        <v>1111</v>
      </c>
      <c r="E354" s="22"/>
      <c r="F354" s="19"/>
      <c r="G354" s="21" t="str" cm="1">
        <f t="array" ref="G3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54" s="21">
        <f>IF(wh_table[[#This Row],[Subject 1]]&lt;&gt;"Sitting Adjourned", "", SUMIF(wh_table[Day], wh_table[[#This Row],[Day]],wh_table[Duration]))</f>
        <v>0.32708333333333345</v>
      </c>
      <c r="I354" s="23">
        <f>SUM(INDEX(wh_table[Duration],1):wh_table[[#This Row],[Duration]])</f>
        <v>12.393055555555559</v>
      </c>
      <c r="J354" s="21">
        <f>IF(wh_table[[#This Row],[Subject 1]]&lt;&gt;"Sitting Adjourned", "", SUMIFS(wh_table[Duration], wh_table[Day], wh_table[[#This Row],[Day]], wh_table[Tags], "&lt;&gt;[Questions]", wh_table[Tags], "&lt;&gt;[Questions][Divisions]"))</f>
        <v>0.19930555555555574</v>
      </c>
      <c r="K354" s="23">
        <f>IF(wh_table[[#This Row],[Tags]]="[Questions]","",IF(wh_table[[#This Row],[Tags]]="[Questions][Divisions]","",SUMIFS(INDEX(wh_table[Duration],1):wh_table[[#This Row],[Duration]], INDEX(wh_table[Tags],1):wh_table[[#This Row],[Tags]], "&lt;&gt;[Questions]",INDEX(wh_table[Tags],1):wh_table[[#This Row],[Tags]], "&lt;&gt;[Questions][Divisions]")))</f>
        <v>9.072916666666675</v>
      </c>
    </row>
    <row r="355" spans="1:11" ht="15" customHeight="1" x14ac:dyDescent="0.25">
      <c r="A355" s="24">
        <v>55</v>
      </c>
      <c r="B355" s="20">
        <v>44515</v>
      </c>
      <c r="C355" s="21">
        <v>0.6875</v>
      </c>
      <c r="D355" s="19" t="s">
        <v>1107</v>
      </c>
      <c r="E355" s="22" t="s">
        <v>1298</v>
      </c>
      <c r="F355" s="19"/>
      <c r="G355" s="21" cm="1">
        <f t="array" ref="G3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355" s="21" t="str">
        <f>IF(wh_table[[#This Row],[Subject 1]]&lt;&gt;"Sitting Adjourned", "", SUMIF(wh_table[Day], wh_table[[#This Row],[Day]],wh_table[Duration]))</f>
        <v/>
      </c>
      <c r="I355" s="23">
        <f>SUM(INDEX(wh_table[Duration],1):wh_table[[#This Row],[Duration]])</f>
        <v>12.456250000000004</v>
      </c>
      <c r="J355" s="21" t="str">
        <f>IF(wh_table[[#This Row],[Subject 1]]&lt;&gt;"Sitting Adjourned", "", SUMIFS(wh_table[Duration], wh_table[Day], wh_table[[#This Row],[Day]], wh_table[Tags], "&lt;&gt;[Questions]", wh_table[Tags], "&lt;&gt;[Questions][Divisions]"))</f>
        <v/>
      </c>
      <c r="K355" s="23">
        <f>IF(wh_table[[#This Row],[Tags]]="[Questions]","",IF(wh_table[[#This Row],[Tags]]="[Questions][Divisions]","",SUMIFS(INDEX(wh_table[Duration],1):wh_table[[#This Row],[Duration]], INDEX(wh_table[Tags],1):wh_table[[#This Row],[Tags]], "&lt;&gt;[Questions]",INDEX(wh_table[Tags],1):wh_table[[#This Row],[Tags]], "&lt;&gt;[Questions][Divisions]")))</f>
        <v>9.13611111111112</v>
      </c>
    </row>
    <row r="356" spans="1:11" ht="15" customHeight="1" x14ac:dyDescent="0.25">
      <c r="A356" s="24">
        <v>55</v>
      </c>
      <c r="B356" s="20">
        <v>44515</v>
      </c>
      <c r="C356" s="21">
        <v>0.75069444444444444</v>
      </c>
      <c r="D356" s="19" t="s">
        <v>1107</v>
      </c>
      <c r="E356" s="22" t="s">
        <v>1299</v>
      </c>
      <c r="F356" s="19"/>
      <c r="G356" s="21" cm="1">
        <f t="array" ref="G3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7.9166666666666718E-2</v>
      </c>
      <c r="H356" s="21" t="str">
        <f>IF(wh_table[[#This Row],[Subject 1]]&lt;&gt;"Sitting Adjourned", "", SUMIF(wh_table[Day], wh_table[[#This Row],[Day]],wh_table[Duration]))</f>
        <v/>
      </c>
      <c r="I356" s="23">
        <f>SUM(INDEX(wh_table[Duration],1):wh_table[[#This Row],[Duration]])</f>
        <v>12.535416666666672</v>
      </c>
      <c r="J356" s="21" t="str">
        <f>IF(wh_table[[#This Row],[Subject 1]]&lt;&gt;"Sitting Adjourned", "", SUMIFS(wh_table[Duration], wh_table[Day], wh_table[[#This Row],[Day]], wh_table[Tags], "&lt;&gt;[Questions]", wh_table[Tags], "&lt;&gt;[Questions][Divisions]"))</f>
        <v/>
      </c>
      <c r="K356" s="23">
        <f>IF(wh_table[[#This Row],[Tags]]="[Questions]","",IF(wh_table[[#This Row],[Tags]]="[Questions][Divisions]","",SUMIFS(INDEX(wh_table[Duration],1):wh_table[[#This Row],[Duration]], INDEX(wh_table[Tags],1):wh_table[[#This Row],[Tags]], "&lt;&gt;[Questions]",INDEX(wh_table[Tags],1):wh_table[[#This Row],[Tags]], "&lt;&gt;[Questions][Divisions]")))</f>
        <v>9.2152777777777874</v>
      </c>
    </row>
    <row r="357" spans="1:11" ht="15" customHeight="1" x14ac:dyDescent="0.25">
      <c r="A357" s="24">
        <v>55</v>
      </c>
      <c r="B357" s="20">
        <v>44515</v>
      </c>
      <c r="C357" s="21">
        <v>0.82986111111111116</v>
      </c>
      <c r="D357" s="19" t="s">
        <v>1111</v>
      </c>
      <c r="E357" s="22"/>
      <c r="F357" s="19"/>
      <c r="G357" s="21" t="str" cm="1">
        <f t="array" ref="G3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57" s="21">
        <f>IF(wh_table[[#This Row],[Subject 1]]&lt;&gt;"Sitting Adjourned", "", SUMIF(wh_table[Day], wh_table[[#This Row],[Day]],wh_table[Duration]))</f>
        <v>0.14236111111111116</v>
      </c>
      <c r="I357" s="23">
        <f>SUM(INDEX(wh_table[Duration],1):wh_table[[#This Row],[Duration]])</f>
        <v>12.535416666666672</v>
      </c>
      <c r="J357" s="21">
        <f>IF(wh_table[[#This Row],[Subject 1]]&lt;&gt;"Sitting Adjourned", "", SUMIFS(wh_table[Duration], wh_table[Day], wh_table[[#This Row],[Day]], wh_table[Tags], "&lt;&gt;[Questions]", wh_table[Tags], "&lt;&gt;[Questions][Divisions]"))</f>
        <v>0.14236111111111116</v>
      </c>
      <c r="K357" s="23">
        <f>IF(wh_table[[#This Row],[Tags]]="[Questions]","",IF(wh_table[[#This Row],[Tags]]="[Questions][Divisions]","",SUMIFS(INDEX(wh_table[Duration],1):wh_table[[#This Row],[Duration]], INDEX(wh_table[Tags],1):wh_table[[#This Row],[Tags]], "&lt;&gt;[Questions]",INDEX(wh_table[Tags],1):wh_table[[#This Row],[Tags]], "&lt;&gt;[Questions][Divisions]")))</f>
        <v>9.2152777777777874</v>
      </c>
    </row>
    <row r="358" spans="1:11" ht="15" customHeight="1" x14ac:dyDescent="0.25">
      <c r="A358" s="24">
        <v>56</v>
      </c>
      <c r="B358" s="20">
        <v>44516</v>
      </c>
      <c r="C358" s="21">
        <v>0.39583333333333331</v>
      </c>
      <c r="D358" s="19" t="s">
        <v>1112</v>
      </c>
      <c r="E358" s="22" t="s">
        <v>1300</v>
      </c>
      <c r="F358" s="19"/>
      <c r="G358" s="21" cm="1">
        <f t="array" ref="G3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358" s="21" t="str">
        <f>IF(wh_table[[#This Row],[Subject 1]]&lt;&gt;"Sitting Adjourned", "", SUMIF(wh_table[Day], wh_table[[#This Row],[Day]],wh_table[Duration]))</f>
        <v/>
      </c>
      <c r="I358" s="23">
        <f>SUM(INDEX(wh_table[Duration],1):wh_table[[#This Row],[Duration]])</f>
        <v>12.597222222222227</v>
      </c>
      <c r="J358" s="21" t="str">
        <f>IF(wh_table[[#This Row],[Subject 1]]&lt;&gt;"Sitting Adjourned", "", SUMIFS(wh_table[Duration], wh_table[Day], wh_table[[#This Row],[Day]], wh_table[Tags], "&lt;&gt;[Questions]", wh_table[Tags], "&lt;&gt;[Questions][Divisions]"))</f>
        <v/>
      </c>
      <c r="K358" s="23">
        <f>IF(wh_table[[#This Row],[Tags]]="[Questions]","",IF(wh_table[[#This Row],[Tags]]="[Questions][Divisions]","",SUMIFS(INDEX(wh_table[Duration],1):wh_table[[#This Row],[Duration]], INDEX(wh_table[Tags],1):wh_table[[#This Row],[Tags]], "&lt;&gt;[Questions]",INDEX(wh_table[Tags],1):wh_table[[#This Row],[Tags]], "&lt;&gt;[Questions][Divisions]")))</f>
        <v>9.2770833333333425</v>
      </c>
    </row>
    <row r="359" spans="1:11" ht="15" customHeight="1" x14ac:dyDescent="0.25">
      <c r="A359" s="24">
        <v>56</v>
      </c>
      <c r="B359" s="20">
        <v>44516</v>
      </c>
      <c r="C359" s="21">
        <v>0.45763888888888887</v>
      </c>
      <c r="D359" s="19" t="s">
        <v>1112</v>
      </c>
      <c r="E359" s="22" t="s">
        <v>1301</v>
      </c>
      <c r="F359" s="19"/>
      <c r="G359" s="21" cm="1">
        <f t="array" ref="G3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2.0833333333333315E-2</v>
      </c>
      <c r="H359" s="21" t="str">
        <f>IF(wh_table[[#This Row],[Subject 1]]&lt;&gt;"Sitting Adjourned", "", SUMIF(wh_table[Day], wh_table[[#This Row],[Day]],wh_table[Duration]))</f>
        <v/>
      </c>
      <c r="I359" s="23">
        <f>SUM(INDEX(wh_table[Duration],1):wh_table[[#This Row],[Duration]])</f>
        <v>12.618055555555561</v>
      </c>
      <c r="J359" s="21" t="str">
        <f>IF(wh_table[[#This Row],[Subject 1]]&lt;&gt;"Sitting Adjourned", "", SUMIFS(wh_table[Duration], wh_table[Day], wh_table[[#This Row],[Day]], wh_table[Tags], "&lt;&gt;[Questions]", wh_table[Tags], "&lt;&gt;[Questions][Divisions]"))</f>
        <v/>
      </c>
      <c r="K359" s="23">
        <f>IF(wh_table[[#This Row],[Tags]]="[Questions]","",IF(wh_table[[#This Row],[Tags]]="[Questions][Divisions]","",SUMIFS(INDEX(wh_table[Duration],1):wh_table[[#This Row],[Duration]], INDEX(wh_table[Tags],1):wh_table[[#This Row],[Tags]], "&lt;&gt;[Questions]",INDEX(wh_table[Tags],1):wh_table[[#This Row],[Tags]], "&lt;&gt;[Questions][Divisions]")))</f>
        <v>9.2979166666666764</v>
      </c>
    </row>
    <row r="360" spans="1:11" ht="15" customHeight="1" x14ac:dyDescent="0.25">
      <c r="A360" s="24">
        <v>56</v>
      </c>
      <c r="B360" s="20">
        <v>44516</v>
      </c>
      <c r="C360" s="21">
        <v>0.47847222222222219</v>
      </c>
      <c r="D360" s="19" t="s">
        <v>16</v>
      </c>
      <c r="E360" s="22"/>
      <c r="F360" s="19" t="s">
        <v>1115</v>
      </c>
      <c r="G360" s="21" cm="1">
        <f t="array" ref="G3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360" s="21" t="str">
        <f>IF(wh_table[[#This Row],[Subject 1]]&lt;&gt;"Sitting Adjourned", "", SUMIF(wh_table[Day], wh_table[[#This Row],[Day]],wh_table[Duration]))</f>
        <v/>
      </c>
      <c r="I360" s="23">
        <f>SUM(INDEX(wh_table[Duration],1):wh_table[[#This Row],[Duration]])</f>
        <v>12.743750000000006</v>
      </c>
      <c r="J360" s="21" t="str">
        <f>IF(wh_table[[#This Row],[Subject 1]]&lt;&gt;"Sitting Adjourned", "", SUMIFS(wh_table[Duration], wh_table[Day], wh_table[[#This Row],[Day]], wh_table[Tags], "&lt;&gt;[Questions]", wh_table[Tags], "&lt;&gt;[Questions][Divisions]"))</f>
        <v/>
      </c>
      <c r="K360" s="23" t="str">
        <f>IF(wh_table[[#This Row],[Tags]]="[Questions]","",IF(wh_table[[#This Row],[Tags]]="[Questions][Divisions]","",SUMIFS(INDEX(wh_table[Duration],1):wh_table[[#This Row],[Duration]], INDEX(wh_table[Tags],1):wh_table[[#This Row],[Tags]], "&lt;&gt;[Questions]",INDEX(wh_table[Tags],1):wh_table[[#This Row],[Tags]], "&lt;&gt;[Questions][Divisions]")))</f>
        <v/>
      </c>
    </row>
    <row r="361" spans="1:11" ht="15" customHeight="1" x14ac:dyDescent="0.25">
      <c r="A361" s="24">
        <v>56</v>
      </c>
      <c r="B361" s="20">
        <v>44516</v>
      </c>
      <c r="C361" s="21">
        <v>0.60416666666666663</v>
      </c>
      <c r="D361" s="19" t="s">
        <v>1112</v>
      </c>
      <c r="E361" s="22" t="s">
        <v>1302</v>
      </c>
      <c r="F361" s="19"/>
      <c r="G361" s="21" cm="1">
        <f t="array" ref="G3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61" s="21" t="str">
        <f>IF(wh_table[[#This Row],[Subject 1]]&lt;&gt;"Sitting Adjourned", "", SUMIF(wh_table[Day], wh_table[[#This Row],[Day]],wh_table[Duration]))</f>
        <v/>
      </c>
      <c r="I361" s="23">
        <f>SUM(INDEX(wh_table[Duration],1):wh_table[[#This Row],[Duration]])</f>
        <v>12.806250000000006</v>
      </c>
      <c r="J361" s="21" t="str">
        <f>IF(wh_table[[#This Row],[Subject 1]]&lt;&gt;"Sitting Adjourned", "", SUMIFS(wh_table[Duration], wh_table[Day], wh_table[[#This Row],[Day]], wh_table[Tags], "&lt;&gt;[Questions]", wh_table[Tags], "&lt;&gt;[Questions][Divisions]"))</f>
        <v/>
      </c>
      <c r="K361" s="23">
        <f>IF(wh_table[[#This Row],[Tags]]="[Questions]","",IF(wh_table[[#This Row],[Tags]]="[Questions][Divisions]","",SUMIFS(INDEX(wh_table[Duration],1):wh_table[[#This Row],[Duration]], INDEX(wh_table[Tags],1):wh_table[[#This Row],[Tags]], "&lt;&gt;[Questions]",INDEX(wh_table[Tags],1):wh_table[[#This Row],[Tags]], "&lt;&gt;[Questions][Divisions]")))</f>
        <v>9.3604166666666764</v>
      </c>
    </row>
    <row r="362" spans="1:11" ht="15" customHeight="1" x14ac:dyDescent="0.25">
      <c r="A362" s="24">
        <v>56</v>
      </c>
      <c r="B362" s="20">
        <v>44516</v>
      </c>
      <c r="C362" s="21">
        <v>0.66666666666666663</v>
      </c>
      <c r="D362" s="19" t="s">
        <v>1112</v>
      </c>
      <c r="E362" s="22" t="s">
        <v>1303</v>
      </c>
      <c r="F362" s="19"/>
      <c r="G362" s="21" cm="1">
        <f t="array" ref="G3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362" s="21" t="str">
        <f>IF(wh_table[[#This Row],[Subject 1]]&lt;&gt;"Sitting Adjourned", "", SUMIF(wh_table[Day], wh_table[[#This Row],[Day]],wh_table[Duration]))</f>
        <v/>
      </c>
      <c r="I362" s="23">
        <f>SUM(INDEX(wh_table[Duration],1):wh_table[[#This Row],[Duration]])</f>
        <v>12.825000000000006</v>
      </c>
      <c r="J362" s="21" t="str">
        <f>IF(wh_table[[#This Row],[Subject 1]]&lt;&gt;"Sitting Adjourned", "", SUMIFS(wh_table[Duration], wh_table[Day], wh_table[[#This Row],[Day]], wh_table[Tags], "&lt;&gt;[Questions]", wh_table[Tags], "&lt;&gt;[Questions][Divisions]"))</f>
        <v/>
      </c>
      <c r="K362" s="23">
        <f>IF(wh_table[[#This Row],[Tags]]="[Questions]","",IF(wh_table[[#This Row],[Tags]]="[Questions][Divisions]","",SUMIFS(INDEX(wh_table[Duration],1):wh_table[[#This Row],[Duration]], INDEX(wh_table[Tags],1):wh_table[[#This Row],[Tags]], "&lt;&gt;[Questions]",INDEX(wh_table[Tags],1):wh_table[[#This Row],[Tags]], "&lt;&gt;[Questions][Divisions]")))</f>
        <v>9.3791666666666771</v>
      </c>
    </row>
    <row r="363" spans="1:11" ht="15" customHeight="1" x14ac:dyDescent="0.25">
      <c r="A363" s="24">
        <v>56</v>
      </c>
      <c r="B363" s="20">
        <v>44516</v>
      </c>
      <c r="C363" s="21">
        <v>0.68541666666666667</v>
      </c>
      <c r="D363" s="19" t="s">
        <v>16</v>
      </c>
      <c r="E363" s="22"/>
      <c r="F363" s="19"/>
      <c r="G363" s="21" cm="1">
        <f t="array" ref="G3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363" s="21" t="str">
        <f>IF(wh_table[[#This Row],[Subject 1]]&lt;&gt;"Sitting Adjourned", "", SUMIF(wh_table[Day], wh_table[[#This Row],[Day]],wh_table[Duration]))</f>
        <v/>
      </c>
      <c r="I363" s="23">
        <f>SUM(INDEX(wh_table[Duration],1):wh_table[[#This Row],[Duration]])</f>
        <v>12.82708333333334</v>
      </c>
      <c r="J363" s="21" t="str">
        <f>IF(wh_table[[#This Row],[Subject 1]]&lt;&gt;"Sitting Adjourned", "", SUMIFS(wh_table[Duration], wh_table[Day], wh_table[[#This Row],[Day]], wh_table[Tags], "&lt;&gt;[Questions]", wh_table[Tags], "&lt;&gt;[Questions][Divisions]"))</f>
        <v/>
      </c>
      <c r="K363" s="23">
        <f>IF(wh_table[[#This Row],[Tags]]="[Questions]","",IF(wh_table[[#This Row],[Tags]]="[Questions][Divisions]","",SUMIFS(INDEX(wh_table[Duration],1):wh_table[[#This Row],[Duration]], INDEX(wh_table[Tags],1):wh_table[[#This Row],[Tags]], "&lt;&gt;[Questions]",INDEX(wh_table[Tags],1):wh_table[[#This Row],[Tags]], "&lt;&gt;[Questions][Divisions]")))</f>
        <v>9.3812500000000103</v>
      </c>
    </row>
    <row r="364" spans="1:11" ht="15" customHeight="1" x14ac:dyDescent="0.25">
      <c r="A364" s="24">
        <v>56</v>
      </c>
      <c r="B364" s="20">
        <v>44516</v>
      </c>
      <c r="C364" s="21">
        <v>0.6875</v>
      </c>
      <c r="D364" s="19" t="s">
        <v>1112</v>
      </c>
      <c r="E364" s="22" t="s">
        <v>1304</v>
      </c>
      <c r="F364" s="19"/>
      <c r="G364" s="21" cm="1">
        <f t="array" ref="G3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364" s="21" t="str">
        <f>IF(wh_table[[#This Row],[Subject 1]]&lt;&gt;"Sitting Adjourned", "", SUMIF(wh_table[Day], wh_table[[#This Row],[Day]],wh_table[Duration]))</f>
        <v/>
      </c>
      <c r="I364" s="23">
        <f>SUM(INDEX(wh_table[Duration],1):wh_table[[#This Row],[Duration]])</f>
        <v>12.88194444444445</v>
      </c>
      <c r="J364" s="21" t="str">
        <f>IF(wh_table[[#This Row],[Subject 1]]&lt;&gt;"Sitting Adjourned", "", SUMIFS(wh_table[Duration], wh_table[Day], wh_table[[#This Row],[Day]], wh_table[Tags], "&lt;&gt;[Questions]", wh_table[Tags], "&lt;&gt;[Questions][Divisions]"))</f>
        <v/>
      </c>
      <c r="K364" s="23">
        <f>IF(wh_table[[#This Row],[Tags]]="[Questions]","",IF(wh_table[[#This Row],[Tags]]="[Questions][Divisions]","",SUMIFS(INDEX(wh_table[Duration],1):wh_table[[#This Row],[Duration]], INDEX(wh_table[Tags],1):wh_table[[#This Row],[Tags]], "&lt;&gt;[Questions]",INDEX(wh_table[Tags],1):wh_table[[#This Row],[Tags]], "&lt;&gt;[Questions][Divisions]")))</f>
        <v>9.4361111111111207</v>
      </c>
    </row>
    <row r="365" spans="1:11" ht="15" customHeight="1" x14ac:dyDescent="0.25">
      <c r="A365" s="24">
        <v>56</v>
      </c>
      <c r="B365" s="20">
        <v>44516</v>
      </c>
      <c r="C365" s="21">
        <v>0.74236111111111114</v>
      </c>
      <c r="D365" s="19" t="s">
        <v>1111</v>
      </c>
      <c r="E365" s="22"/>
      <c r="F365" s="19"/>
      <c r="G365" s="21" t="str" cm="1">
        <f t="array" ref="G3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65" s="21">
        <f>IF(wh_table[[#This Row],[Subject 1]]&lt;&gt;"Sitting Adjourned", "", SUMIF(wh_table[Day], wh_table[[#This Row],[Day]],wh_table[Duration]))</f>
        <v>0.34652777777777782</v>
      </c>
      <c r="I365" s="23">
        <f>SUM(INDEX(wh_table[Duration],1):wh_table[[#This Row],[Duration]])</f>
        <v>12.88194444444445</v>
      </c>
      <c r="J365" s="21">
        <f>IF(wh_table[[#This Row],[Subject 1]]&lt;&gt;"Sitting Adjourned", "", SUMIFS(wh_table[Duration], wh_table[Day], wh_table[[#This Row],[Day]], wh_table[Tags], "&lt;&gt;[Questions]", wh_table[Tags], "&lt;&gt;[Questions][Divisions]"))</f>
        <v>0.22083333333333338</v>
      </c>
      <c r="K365" s="23">
        <f>IF(wh_table[[#This Row],[Tags]]="[Questions]","",IF(wh_table[[#This Row],[Tags]]="[Questions][Divisions]","",SUMIFS(INDEX(wh_table[Duration],1):wh_table[[#This Row],[Duration]], INDEX(wh_table[Tags],1):wh_table[[#This Row],[Tags]], "&lt;&gt;[Questions]",INDEX(wh_table[Tags],1):wh_table[[#This Row],[Tags]], "&lt;&gt;[Questions][Divisions]")))</f>
        <v>9.4361111111111207</v>
      </c>
    </row>
    <row r="366" spans="1:11" ht="15" customHeight="1" x14ac:dyDescent="0.25">
      <c r="A366" s="24">
        <v>57</v>
      </c>
      <c r="B366" s="20">
        <v>44517</v>
      </c>
      <c r="C366" s="21">
        <v>0.39583333333333331</v>
      </c>
      <c r="D366" s="19" t="s">
        <v>1112</v>
      </c>
      <c r="E366" s="22" t="s">
        <v>1305</v>
      </c>
      <c r="F366" s="19"/>
      <c r="G366" s="21" cm="1">
        <f t="array" ref="G3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366" s="21" t="str">
        <f>IF(wh_table[[#This Row],[Subject 1]]&lt;&gt;"Sitting Adjourned", "", SUMIF(wh_table[Day], wh_table[[#This Row],[Day]],wh_table[Duration]))</f>
        <v/>
      </c>
      <c r="I366" s="23">
        <f>SUM(INDEX(wh_table[Duration],1):wh_table[[#This Row],[Duration]])</f>
        <v>12.937500000000005</v>
      </c>
      <c r="J366" s="21" t="str">
        <f>IF(wh_table[[#This Row],[Subject 1]]&lt;&gt;"Sitting Adjourned", "", SUMIFS(wh_table[Duration], wh_table[Day], wh_table[[#This Row],[Day]], wh_table[Tags], "&lt;&gt;[Questions]", wh_table[Tags], "&lt;&gt;[Questions][Divisions]"))</f>
        <v/>
      </c>
      <c r="K366" s="23">
        <f>IF(wh_table[[#This Row],[Tags]]="[Questions]","",IF(wh_table[[#This Row],[Tags]]="[Questions][Divisions]","",SUMIFS(INDEX(wh_table[Duration],1):wh_table[[#This Row],[Duration]], INDEX(wh_table[Tags],1):wh_table[[#This Row],[Tags]], "&lt;&gt;[Questions]",INDEX(wh_table[Tags],1):wh_table[[#This Row],[Tags]], "&lt;&gt;[Questions][Divisions]")))</f>
        <v>9.491666666666676</v>
      </c>
    </row>
    <row r="367" spans="1:11" ht="15" customHeight="1" x14ac:dyDescent="0.25">
      <c r="A367" s="24">
        <v>57</v>
      </c>
      <c r="B367" s="20">
        <v>44517</v>
      </c>
      <c r="C367" s="21">
        <v>0.4513888888888889</v>
      </c>
      <c r="D367" s="19" t="s">
        <v>16</v>
      </c>
      <c r="E367" s="22"/>
      <c r="F367" s="19"/>
      <c r="G367" s="21" cm="1">
        <f t="array" ref="G3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6.9444444444444198E-3</v>
      </c>
      <c r="H367" s="21" t="str">
        <f>IF(wh_table[[#This Row],[Subject 1]]&lt;&gt;"Sitting Adjourned", "", SUMIF(wh_table[Day], wh_table[[#This Row],[Day]],wh_table[Duration]))</f>
        <v/>
      </c>
      <c r="I367" s="23">
        <f>SUM(INDEX(wh_table[Duration],1):wh_table[[#This Row],[Duration]])</f>
        <v>12.94444444444445</v>
      </c>
      <c r="J367" s="21" t="str">
        <f>IF(wh_table[[#This Row],[Subject 1]]&lt;&gt;"Sitting Adjourned", "", SUMIFS(wh_table[Duration], wh_table[Day], wh_table[[#This Row],[Day]], wh_table[Tags], "&lt;&gt;[Questions]", wh_table[Tags], "&lt;&gt;[Questions][Divisions]"))</f>
        <v/>
      </c>
      <c r="K367" s="23">
        <f>IF(wh_table[[#This Row],[Tags]]="[Questions]","",IF(wh_table[[#This Row],[Tags]]="[Questions][Divisions]","",SUMIFS(INDEX(wh_table[Duration],1):wh_table[[#This Row],[Duration]], INDEX(wh_table[Tags],1):wh_table[[#This Row],[Tags]], "&lt;&gt;[Questions]",INDEX(wh_table[Tags],1):wh_table[[#This Row],[Tags]], "&lt;&gt;[Questions][Divisions]")))</f>
        <v>9.4986111111111207</v>
      </c>
    </row>
    <row r="368" spans="1:11" ht="15" customHeight="1" x14ac:dyDescent="0.25">
      <c r="A368" s="24">
        <v>57</v>
      </c>
      <c r="B368" s="20">
        <v>44517</v>
      </c>
      <c r="C368" s="21">
        <v>0.45833333333333331</v>
      </c>
      <c r="D368" s="19" t="s">
        <v>1112</v>
      </c>
      <c r="E368" s="22" t="s">
        <v>1306</v>
      </c>
      <c r="F368" s="19"/>
      <c r="G368" s="21" cm="1">
        <f t="array" ref="G3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368" s="21" t="str">
        <f>IF(wh_table[[#This Row],[Subject 1]]&lt;&gt;"Sitting Adjourned", "", SUMIF(wh_table[Day], wh_table[[#This Row],[Day]],wh_table[Duration]))</f>
        <v/>
      </c>
      <c r="I368" s="23">
        <f>SUM(INDEX(wh_table[Duration],1):wh_table[[#This Row],[Duration]])</f>
        <v>12.965277777777784</v>
      </c>
      <c r="J368" s="21" t="str">
        <f>IF(wh_table[[#This Row],[Subject 1]]&lt;&gt;"Sitting Adjourned", "", SUMIFS(wh_table[Duration], wh_table[Day], wh_table[[#This Row],[Day]], wh_table[Tags], "&lt;&gt;[Questions]", wh_table[Tags], "&lt;&gt;[Questions][Divisions]"))</f>
        <v/>
      </c>
      <c r="K368" s="23">
        <f>IF(wh_table[[#This Row],[Tags]]="[Questions]","",IF(wh_table[[#This Row],[Tags]]="[Questions][Divisions]","",SUMIFS(INDEX(wh_table[Duration],1):wh_table[[#This Row],[Duration]], INDEX(wh_table[Tags],1):wh_table[[#This Row],[Tags]], "&lt;&gt;[Questions]",INDEX(wh_table[Tags],1):wh_table[[#This Row],[Tags]], "&lt;&gt;[Questions][Divisions]")))</f>
        <v>9.5194444444444546</v>
      </c>
    </row>
    <row r="369" spans="1:11" ht="15" customHeight="1" x14ac:dyDescent="0.25">
      <c r="A369" s="24">
        <v>57</v>
      </c>
      <c r="B369" s="20">
        <v>44517</v>
      </c>
      <c r="C369" s="21">
        <v>0.47916666666666669</v>
      </c>
      <c r="D369" s="19" t="s">
        <v>16</v>
      </c>
      <c r="E369" s="22"/>
      <c r="F369" s="19" t="s">
        <v>1115</v>
      </c>
      <c r="G369" s="21" cm="1">
        <f t="array" ref="G3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369" s="21" t="str">
        <f>IF(wh_table[[#This Row],[Subject 1]]&lt;&gt;"Sitting Adjourned", "", SUMIF(wh_table[Day], wh_table[[#This Row],[Day]],wh_table[Duration]))</f>
        <v/>
      </c>
      <c r="I369" s="23">
        <f>SUM(INDEX(wh_table[Duration],1):wh_table[[#This Row],[Duration]])</f>
        <v>13.090277777777784</v>
      </c>
      <c r="J369" s="21" t="str">
        <f>IF(wh_table[[#This Row],[Subject 1]]&lt;&gt;"Sitting Adjourned", "", SUMIFS(wh_table[Duration], wh_table[Day], wh_table[[#This Row],[Day]], wh_table[Tags], "&lt;&gt;[Questions]", wh_table[Tags], "&lt;&gt;[Questions][Divisions]"))</f>
        <v/>
      </c>
      <c r="K369" s="23" t="str">
        <f>IF(wh_table[[#This Row],[Tags]]="[Questions]","",IF(wh_table[[#This Row],[Tags]]="[Questions][Divisions]","",SUMIFS(INDEX(wh_table[Duration],1):wh_table[[#This Row],[Duration]], INDEX(wh_table[Tags],1):wh_table[[#This Row],[Tags]], "&lt;&gt;[Questions]",INDEX(wh_table[Tags],1):wh_table[[#This Row],[Tags]], "&lt;&gt;[Questions][Divisions]")))</f>
        <v/>
      </c>
    </row>
    <row r="370" spans="1:11" ht="15" customHeight="1" x14ac:dyDescent="0.25">
      <c r="A370" s="24">
        <v>57</v>
      </c>
      <c r="B370" s="20">
        <v>44517</v>
      </c>
      <c r="C370" s="21">
        <v>0.60416666666666663</v>
      </c>
      <c r="D370" s="19" t="s">
        <v>1112</v>
      </c>
      <c r="E370" s="22" t="s">
        <v>1307</v>
      </c>
      <c r="F370" s="19"/>
      <c r="G370" s="21" cm="1">
        <f t="array" ref="G3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370" s="21" t="str">
        <f>IF(wh_table[[#This Row],[Subject 1]]&lt;&gt;"Sitting Adjourned", "", SUMIF(wh_table[Day], wh_table[[#This Row],[Day]],wh_table[Duration]))</f>
        <v/>
      </c>
      <c r="I370" s="23">
        <f>SUM(INDEX(wh_table[Duration],1):wh_table[[#This Row],[Duration]])</f>
        <v>13.153472222222229</v>
      </c>
      <c r="J370" s="21" t="str">
        <f>IF(wh_table[[#This Row],[Subject 1]]&lt;&gt;"Sitting Adjourned", "", SUMIFS(wh_table[Duration], wh_table[Day], wh_table[[#This Row],[Day]], wh_table[Tags], "&lt;&gt;[Questions]", wh_table[Tags], "&lt;&gt;[Questions][Divisions]"))</f>
        <v/>
      </c>
      <c r="K370" s="23">
        <f>IF(wh_table[[#This Row],[Tags]]="[Questions]","",IF(wh_table[[#This Row],[Tags]]="[Questions][Divisions]","",SUMIFS(INDEX(wh_table[Duration],1):wh_table[[#This Row],[Duration]], INDEX(wh_table[Tags],1):wh_table[[#This Row],[Tags]], "&lt;&gt;[Questions]",INDEX(wh_table[Tags],1):wh_table[[#This Row],[Tags]], "&lt;&gt;[Questions][Divisions]")))</f>
        <v>9.5826388888888996</v>
      </c>
    </row>
    <row r="371" spans="1:11" ht="15" customHeight="1" x14ac:dyDescent="0.25">
      <c r="A371" s="24">
        <v>57</v>
      </c>
      <c r="B371" s="20">
        <v>44517</v>
      </c>
      <c r="C371" s="21">
        <v>0.66736111111111107</v>
      </c>
      <c r="D371" s="19" t="s">
        <v>1112</v>
      </c>
      <c r="E371" s="22" t="s">
        <v>1308</v>
      </c>
      <c r="F371" s="19"/>
      <c r="G371" s="21" cm="1">
        <f t="array" ref="G3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371" s="21" t="str">
        <f>IF(wh_table[[#This Row],[Subject 1]]&lt;&gt;"Sitting Adjourned", "", SUMIF(wh_table[Day], wh_table[[#This Row],[Day]],wh_table[Duration]))</f>
        <v/>
      </c>
      <c r="I371" s="23">
        <f>SUM(INDEX(wh_table[Duration],1):wh_table[[#This Row],[Duration]])</f>
        <v>13.173611111111118</v>
      </c>
      <c r="J371" s="21" t="str">
        <f>IF(wh_table[[#This Row],[Subject 1]]&lt;&gt;"Sitting Adjourned", "", SUMIFS(wh_table[Duration], wh_table[Day], wh_table[[#This Row],[Day]], wh_table[Tags], "&lt;&gt;[Questions]", wh_table[Tags], "&lt;&gt;[Questions][Divisions]"))</f>
        <v/>
      </c>
      <c r="K371" s="23">
        <f>IF(wh_table[[#This Row],[Tags]]="[Questions]","",IF(wh_table[[#This Row],[Tags]]="[Questions][Divisions]","",SUMIFS(INDEX(wh_table[Duration],1):wh_table[[#This Row],[Duration]], INDEX(wh_table[Tags],1):wh_table[[#This Row],[Tags]], "&lt;&gt;[Questions]",INDEX(wh_table[Tags],1):wh_table[[#This Row],[Tags]], "&lt;&gt;[Questions][Divisions]")))</f>
        <v>9.6027777777777885</v>
      </c>
    </row>
    <row r="372" spans="1:11" ht="15" customHeight="1" x14ac:dyDescent="0.25">
      <c r="A372" s="24">
        <v>57</v>
      </c>
      <c r="B372" s="20">
        <v>44517</v>
      </c>
      <c r="C372" s="21">
        <v>0.6875</v>
      </c>
      <c r="D372" s="19" t="s">
        <v>1112</v>
      </c>
      <c r="E372" s="22" t="s">
        <v>1309</v>
      </c>
      <c r="F372" s="19"/>
      <c r="G372" s="21" cm="1">
        <f t="array" ref="G3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6.9444444444445308E-3</v>
      </c>
      <c r="H372" s="21" t="str">
        <f>IF(wh_table[[#This Row],[Subject 1]]&lt;&gt;"Sitting Adjourned", "", SUMIF(wh_table[Day], wh_table[[#This Row],[Day]],wh_table[Duration]))</f>
        <v/>
      </c>
      <c r="I372" s="23">
        <f>SUM(INDEX(wh_table[Duration],1):wh_table[[#This Row],[Duration]])</f>
        <v>13.180555555555562</v>
      </c>
      <c r="J372" s="21" t="str">
        <f>IF(wh_table[[#This Row],[Subject 1]]&lt;&gt;"Sitting Adjourned", "", SUMIFS(wh_table[Duration], wh_table[Day], wh_table[[#This Row],[Day]], wh_table[Tags], "&lt;&gt;[Questions]", wh_table[Tags], "&lt;&gt;[Questions][Divisions]"))</f>
        <v/>
      </c>
      <c r="K372" s="23">
        <f>IF(wh_table[[#This Row],[Tags]]="[Questions]","",IF(wh_table[[#This Row],[Tags]]="[Questions][Divisions]","",SUMIFS(INDEX(wh_table[Duration],1):wh_table[[#This Row],[Duration]], INDEX(wh_table[Tags],1):wh_table[[#This Row],[Tags]], "&lt;&gt;[Questions]",INDEX(wh_table[Tags],1):wh_table[[#This Row],[Tags]], "&lt;&gt;[Questions][Divisions]")))</f>
        <v>9.6097222222222332</v>
      </c>
    </row>
    <row r="373" spans="1:11" ht="15" customHeight="1" x14ac:dyDescent="0.25">
      <c r="A373" s="24">
        <v>57</v>
      </c>
      <c r="B373" s="20">
        <v>44517</v>
      </c>
      <c r="C373" s="21">
        <v>0.69444444444444453</v>
      </c>
      <c r="D373" s="19" t="s">
        <v>1136</v>
      </c>
      <c r="E373" s="22" t="s">
        <v>1310</v>
      </c>
      <c r="F373" s="19"/>
      <c r="G373" s="21" cm="1">
        <f t="array" ref="G3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6.9444444444433095E-4</v>
      </c>
      <c r="H373" s="21" t="str">
        <f>IF(wh_table[[#This Row],[Subject 1]]&lt;&gt;"Sitting Adjourned", "", SUMIF(wh_table[Day], wh_table[[#This Row],[Day]],wh_table[Duration]))</f>
        <v/>
      </c>
      <c r="I373" s="23">
        <f>SUM(INDEX(wh_table[Duration],1):wh_table[[#This Row],[Duration]])</f>
        <v>13.181250000000007</v>
      </c>
      <c r="J373" s="21" t="str">
        <f>IF(wh_table[[#This Row],[Subject 1]]&lt;&gt;"Sitting Adjourned", "", SUMIFS(wh_table[Duration], wh_table[Day], wh_table[[#This Row],[Day]], wh_table[Tags], "&lt;&gt;[Questions]", wh_table[Tags], "&lt;&gt;[Questions][Divisions]"))</f>
        <v/>
      </c>
      <c r="K373" s="23">
        <f>IF(wh_table[[#This Row],[Tags]]="[Questions]","",IF(wh_table[[#This Row],[Tags]]="[Questions][Divisions]","",SUMIFS(INDEX(wh_table[Duration],1):wh_table[[#This Row],[Duration]], INDEX(wh_table[Tags],1):wh_table[[#This Row],[Tags]], "&lt;&gt;[Questions]",INDEX(wh_table[Tags],1):wh_table[[#This Row],[Tags]], "&lt;&gt;[Questions][Divisions]")))</f>
        <v>9.6104166666666782</v>
      </c>
    </row>
    <row r="374" spans="1:11" ht="15" customHeight="1" x14ac:dyDescent="0.25">
      <c r="A374" s="24">
        <v>57</v>
      </c>
      <c r="B374" s="20">
        <v>44517</v>
      </c>
      <c r="C374" s="21">
        <v>0.69513888888888886</v>
      </c>
      <c r="D374" s="19" t="s">
        <v>1112</v>
      </c>
      <c r="E374" s="22" t="s">
        <v>1311</v>
      </c>
      <c r="F374" s="19"/>
      <c r="G374" s="21" cm="1">
        <f t="array" ref="G3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374" s="21" t="str">
        <f>IF(wh_table[[#This Row],[Subject 1]]&lt;&gt;"Sitting Adjourned", "", SUMIF(wh_table[Day], wh_table[[#This Row],[Day]],wh_table[Duration]))</f>
        <v/>
      </c>
      <c r="I374" s="23">
        <f>SUM(INDEX(wh_table[Duration],1):wh_table[[#This Row],[Duration]])</f>
        <v>13.215277777777786</v>
      </c>
      <c r="J374" s="21" t="str">
        <f>IF(wh_table[[#This Row],[Subject 1]]&lt;&gt;"Sitting Adjourned", "", SUMIFS(wh_table[Duration], wh_table[Day], wh_table[[#This Row],[Day]], wh_table[Tags], "&lt;&gt;[Questions]", wh_table[Tags], "&lt;&gt;[Questions][Divisions]"))</f>
        <v/>
      </c>
      <c r="K374" s="23">
        <f>IF(wh_table[[#This Row],[Tags]]="[Questions]","",IF(wh_table[[#This Row],[Tags]]="[Questions][Divisions]","",SUMIFS(INDEX(wh_table[Duration],1):wh_table[[#This Row],[Duration]], INDEX(wh_table[Tags],1):wh_table[[#This Row],[Tags]], "&lt;&gt;[Questions]",INDEX(wh_table[Tags],1):wh_table[[#This Row],[Tags]], "&lt;&gt;[Questions][Divisions]")))</f>
        <v>9.6444444444444564</v>
      </c>
    </row>
    <row r="375" spans="1:11" ht="15" customHeight="1" x14ac:dyDescent="0.25">
      <c r="A375" s="24">
        <v>57</v>
      </c>
      <c r="B375" s="20">
        <v>44517</v>
      </c>
      <c r="C375" s="21">
        <v>0.72916666666666663</v>
      </c>
      <c r="D375" s="19" t="s">
        <v>1111</v>
      </c>
      <c r="E375" s="22"/>
      <c r="F375" s="19"/>
      <c r="G375" s="21" t="str" cm="1">
        <f t="array" ref="G3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75" s="21">
        <f>IF(wh_table[[#This Row],[Subject 1]]&lt;&gt;"Sitting Adjourned", "", SUMIF(wh_table[Day], wh_table[[#This Row],[Day]],wh_table[Duration]))</f>
        <v>0.33333333333333331</v>
      </c>
      <c r="I375" s="23">
        <f>SUM(INDEX(wh_table[Duration],1):wh_table[[#This Row],[Duration]])</f>
        <v>13.215277777777786</v>
      </c>
      <c r="J375" s="21">
        <f>IF(wh_table[[#This Row],[Subject 1]]&lt;&gt;"Sitting Adjourned", "", SUMIFS(wh_table[Duration], wh_table[Day], wh_table[[#This Row],[Day]], wh_table[Tags], "&lt;&gt;[Questions]", wh_table[Tags], "&lt;&gt;[Questions][Divisions]"))</f>
        <v>0.20833333333333337</v>
      </c>
      <c r="K375" s="23">
        <f>IF(wh_table[[#This Row],[Tags]]="[Questions]","",IF(wh_table[[#This Row],[Tags]]="[Questions][Divisions]","",SUMIFS(INDEX(wh_table[Duration],1):wh_table[[#This Row],[Duration]], INDEX(wh_table[Tags],1):wh_table[[#This Row],[Tags]], "&lt;&gt;[Questions]",INDEX(wh_table[Tags],1):wh_table[[#This Row],[Tags]], "&lt;&gt;[Questions][Divisions]")))</f>
        <v>9.6444444444444564</v>
      </c>
    </row>
    <row r="376" spans="1:11" ht="15" customHeight="1" x14ac:dyDescent="0.25">
      <c r="A376" s="24">
        <v>58</v>
      </c>
      <c r="B376" s="20">
        <v>44518</v>
      </c>
      <c r="C376" s="21">
        <v>0.5625</v>
      </c>
      <c r="D376" s="19" t="s">
        <v>1165</v>
      </c>
      <c r="E376" s="22" t="s">
        <v>1312</v>
      </c>
      <c r="F376" s="19"/>
      <c r="G376" s="21" cm="1">
        <f t="array" ref="G3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376" s="21" t="str">
        <f>IF(wh_table[[#This Row],[Subject 1]]&lt;&gt;"Sitting Adjourned", "", SUMIF(wh_table[Day], wh_table[[#This Row],[Day]],wh_table[Duration]))</f>
        <v/>
      </c>
      <c r="I376" s="23">
        <f>SUM(INDEX(wh_table[Duration],1):wh_table[[#This Row],[Duration]])</f>
        <v>13.273611111111119</v>
      </c>
      <c r="J376" s="21" t="str">
        <f>IF(wh_table[[#This Row],[Subject 1]]&lt;&gt;"Sitting Adjourned", "", SUMIFS(wh_table[Duration], wh_table[Day], wh_table[[#This Row],[Day]], wh_table[Tags], "&lt;&gt;[Questions]", wh_table[Tags], "&lt;&gt;[Questions][Divisions]"))</f>
        <v/>
      </c>
      <c r="K376" s="23">
        <f>IF(wh_table[[#This Row],[Tags]]="[Questions]","",IF(wh_table[[#This Row],[Tags]]="[Questions][Divisions]","",SUMIFS(INDEX(wh_table[Duration],1):wh_table[[#This Row],[Duration]], INDEX(wh_table[Tags],1):wh_table[[#This Row],[Tags]], "&lt;&gt;[Questions]",INDEX(wh_table[Tags],1):wh_table[[#This Row],[Tags]], "&lt;&gt;[Questions][Divisions]")))</f>
        <v>9.7027777777777899</v>
      </c>
    </row>
    <row r="377" spans="1:11" ht="15" customHeight="1" x14ac:dyDescent="0.25">
      <c r="A377" s="24">
        <v>58</v>
      </c>
      <c r="B377" s="20">
        <v>44518</v>
      </c>
      <c r="C377" s="21">
        <v>0.62083333333333335</v>
      </c>
      <c r="D377" s="19" t="s">
        <v>16</v>
      </c>
      <c r="E377" s="22"/>
      <c r="F377" s="19"/>
      <c r="G377" s="21" cm="1">
        <f t="array" ref="G3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377" s="21" t="str">
        <f>IF(wh_table[[#This Row],[Subject 1]]&lt;&gt;"Sitting Adjourned", "", SUMIF(wh_table[Day], wh_table[[#This Row],[Day]],wh_table[Duration]))</f>
        <v/>
      </c>
      <c r="I377" s="23">
        <f>SUM(INDEX(wh_table[Duration],1):wh_table[[#This Row],[Duration]])</f>
        <v>13.277777777777786</v>
      </c>
      <c r="J377" s="21" t="str">
        <f>IF(wh_table[[#This Row],[Subject 1]]&lt;&gt;"Sitting Adjourned", "", SUMIFS(wh_table[Duration], wh_table[Day], wh_table[[#This Row],[Day]], wh_table[Tags], "&lt;&gt;[Questions]", wh_table[Tags], "&lt;&gt;[Questions][Divisions]"))</f>
        <v/>
      </c>
      <c r="K377" s="23">
        <f>IF(wh_table[[#This Row],[Tags]]="[Questions]","",IF(wh_table[[#This Row],[Tags]]="[Questions][Divisions]","",SUMIFS(INDEX(wh_table[Duration],1):wh_table[[#This Row],[Duration]], INDEX(wh_table[Tags],1):wh_table[[#This Row],[Tags]], "&lt;&gt;[Questions]",INDEX(wh_table[Tags],1):wh_table[[#This Row],[Tags]], "&lt;&gt;[Questions][Divisions]")))</f>
        <v>9.7069444444444564</v>
      </c>
    </row>
    <row r="378" spans="1:11" ht="15" customHeight="1" x14ac:dyDescent="0.25">
      <c r="A378" s="24">
        <v>58</v>
      </c>
      <c r="B378" s="20">
        <v>44518</v>
      </c>
      <c r="C378" s="21">
        <v>0.625</v>
      </c>
      <c r="D378" s="19" t="s">
        <v>1165</v>
      </c>
      <c r="E378" s="22" t="s">
        <v>1313</v>
      </c>
      <c r="F378" s="19"/>
      <c r="G378" s="21" cm="1">
        <f t="array" ref="G3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378" s="21" t="str">
        <f>IF(wh_table[[#This Row],[Subject 1]]&lt;&gt;"Sitting Adjourned", "", SUMIF(wh_table[Day], wh_table[[#This Row],[Day]],wh_table[Duration]))</f>
        <v/>
      </c>
      <c r="I378" s="23">
        <f>SUM(INDEX(wh_table[Duration],1):wh_table[[#This Row],[Duration]])</f>
        <v>13.335416666666674</v>
      </c>
      <c r="J378" s="21" t="str">
        <f>IF(wh_table[[#This Row],[Subject 1]]&lt;&gt;"Sitting Adjourned", "", SUMIFS(wh_table[Duration], wh_table[Day], wh_table[[#This Row],[Day]], wh_table[Tags], "&lt;&gt;[Questions]", wh_table[Tags], "&lt;&gt;[Questions][Divisions]"))</f>
        <v/>
      </c>
      <c r="K378" s="23">
        <f>IF(wh_table[[#This Row],[Tags]]="[Questions]","",IF(wh_table[[#This Row],[Tags]]="[Questions][Divisions]","",SUMIFS(INDEX(wh_table[Duration],1):wh_table[[#This Row],[Duration]], INDEX(wh_table[Tags],1):wh_table[[#This Row],[Tags]], "&lt;&gt;[Questions]",INDEX(wh_table[Tags],1):wh_table[[#This Row],[Tags]], "&lt;&gt;[Questions][Divisions]")))</f>
        <v>9.7645833333333449</v>
      </c>
    </row>
    <row r="379" spans="1:11" ht="15" customHeight="1" x14ac:dyDescent="0.25">
      <c r="A379" s="24">
        <v>58</v>
      </c>
      <c r="B379" s="20">
        <v>44518</v>
      </c>
      <c r="C379" s="21">
        <v>0.68263888888888891</v>
      </c>
      <c r="D379" s="19" t="s">
        <v>1111</v>
      </c>
      <c r="E379" s="22"/>
      <c r="F379" s="19"/>
      <c r="G379" s="21" t="str" cm="1">
        <f t="array" ref="G3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79" s="21">
        <f>IF(wh_table[[#This Row],[Subject 1]]&lt;&gt;"Sitting Adjourned", "", SUMIF(wh_table[Day], wh_table[[#This Row],[Day]],wh_table[Duration]))</f>
        <v>0.12013888888888891</v>
      </c>
      <c r="I379" s="23">
        <f>SUM(INDEX(wh_table[Duration],1):wh_table[[#This Row],[Duration]])</f>
        <v>13.335416666666674</v>
      </c>
      <c r="J379" s="21">
        <f>IF(wh_table[[#This Row],[Subject 1]]&lt;&gt;"Sitting Adjourned", "", SUMIFS(wh_table[Duration], wh_table[Day], wh_table[[#This Row],[Day]], wh_table[Tags], "&lt;&gt;[Questions]", wh_table[Tags], "&lt;&gt;[Questions][Divisions]"))</f>
        <v>0.12013888888888891</v>
      </c>
      <c r="K379" s="23">
        <f>IF(wh_table[[#This Row],[Tags]]="[Questions]","",IF(wh_table[[#This Row],[Tags]]="[Questions][Divisions]","",SUMIFS(INDEX(wh_table[Duration],1):wh_table[[#This Row],[Duration]], INDEX(wh_table[Tags],1):wh_table[[#This Row],[Tags]], "&lt;&gt;[Questions]",INDEX(wh_table[Tags],1):wh_table[[#This Row],[Tags]], "&lt;&gt;[Questions][Divisions]")))</f>
        <v>9.7645833333333449</v>
      </c>
    </row>
    <row r="380" spans="1:11" ht="15" customHeight="1" x14ac:dyDescent="0.25">
      <c r="A380" s="24">
        <v>59</v>
      </c>
      <c r="B380" s="20">
        <v>44522</v>
      </c>
      <c r="C380" s="21">
        <v>0.75</v>
      </c>
      <c r="D380" s="19" t="s">
        <v>1107</v>
      </c>
      <c r="E380" s="22" t="s">
        <v>1314</v>
      </c>
      <c r="F380" s="19"/>
      <c r="G380" s="21" cm="1">
        <f t="array" ref="G3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7.2222222222222299E-2</v>
      </c>
      <c r="H380" s="21" t="str">
        <f>IF(wh_table[[#This Row],[Subject 1]]&lt;&gt;"Sitting Adjourned", "", SUMIF(wh_table[Day], wh_table[[#This Row],[Day]],wh_table[Duration]))</f>
        <v/>
      </c>
      <c r="I380" s="23">
        <f>SUM(INDEX(wh_table[Duration],1):wh_table[[#This Row],[Duration]])</f>
        <v>13.407638888888897</v>
      </c>
      <c r="J380" s="21" t="str">
        <f>IF(wh_table[[#This Row],[Subject 1]]&lt;&gt;"Sitting Adjourned", "", SUMIFS(wh_table[Duration], wh_table[Day], wh_table[[#This Row],[Day]], wh_table[Tags], "&lt;&gt;[Questions]", wh_table[Tags], "&lt;&gt;[Questions][Divisions]"))</f>
        <v/>
      </c>
      <c r="K380" s="23">
        <f>IF(wh_table[[#This Row],[Tags]]="[Questions]","",IF(wh_table[[#This Row],[Tags]]="[Questions][Divisions]","",SUMIFS(INDEX(wh_table[Duration],1):wh_table[[#This Row],[Duration]], INDEX(wh_table[Tags],1):wh_table[[#This Row],[Tags]], "&lt;&gt;[Questions]",INDEX(wh_table[Tags],1):wh_table[[#This Row],[Tags]], "&lt;&gt;[Questions][Divisions]")))</f>
        <v>9.8368055555555678</v>
      </c>
    </row>
    <row r="381" spans="1:11" ht="15" customHeight="1" x14ac:dyDescent="0.25">
      <c r="A381" s="24">
        <v>59</v>
      </c>
      <c r="B381" s="20">
        <v>44522</v>
      </c>
      <c r="C381" s="21">
        <v>0.8222222222222223</v>
      </c>
      <c r="D381" s="19" t="s">
        <v>1111</v>
      </c>
      <c r="E381" s="22"/>
      <c r="F381" s="19"/>
      <c r="G381" s="21" t="str" cm="1">
        <f t="array" ref="G3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81" s="21">
        <f>IF(wh_table[[#This Row],[Subject 1]]&lt;&gt;"Sitting Adjourned", "", SUMIF(wh_table[Day], wh_table[[#This Row],[Day]],wh_table[Duration]))</f>
        <v>7.2222222222222299E-2</v>
      </c>
      <c r="I381" s="23">
        <f>SUM(INDEX(wh_table[Duration],1):wh_table[[#This Row],[Duration]])</f>
        <v>13.407638888888897</v>
      </c>
      <c r="J381" s="21">
        <f>IF(wh_table[[#This Row],[Subject 1]]&lt;&gt;"Sitting Adjourned", "", SUMIFS(wh_table[Duration], wh_table[Day], wh_table[[#This Row],[Day]], wh_table[Tags], "&lt;&gt;[Questions]", wh_table[Tags], "&lt;&gt;[Questions][Divisions]"))</f>
        <v>7.2222222222222299E-2</v>
      </c>
      <c r="K381" s="23">
        <f>IF(wh_table[[#This Row],[Tags]]="[Questions]","",IF(wh_table[[#This Row],[Tags]]="[Questions][Divisions]","",SUMIFS(INDEX(wh_table[Duration],1):wh_table[[#This Row],[Duration]], INDEX(wh_table[Tags],1):wh_table[[#This Row],[Tags]], "&lt;&gt;[Questions]",INDEX(wh_table[Tags],1):wh_table[[#This Row],[Tags]], "&lt;&gt;[Questions][Divisions]")))</f>
        <v>9.8368055555555678</v>
      </c>
    </row>
    <row r="382" spans="1:11" ht="15" customHeight="1" x14ac:dyDescent="0.25">
      <c r="A382" s="24">
        <v>60</v>
      </c>
      <c r="B382" s="20">
        <v>44523</v>
      </c>
      <c r="C382" s="21">
        <v>0.60416666666666663</v>
      </c>
      <c r="D382" s="19" t="s">
        <v>1112</v>
      </c>
      <c r="E382" s="22" t="s">
        <v>1315</v>
      </c>
      <c r="F382" s="19"/>
      <c r="G382" s="21" cm="1">
        <f t="array" ref="G3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382" s="21" t="str">
        <f>IF(wh_table[[#This Row],[Subject 1]]&lt;&gt;"Sitting Adjourned", "", SUMIF(wh_table[Day], wh_table[[#This Row],[Day]],wh_table[Duration]))</f>
        <v/>
      </c>
      <c r="I382" s="23">
        <f>SUM(INDEX(wh_table[Duration],1):wh_table[[#This Row],[Duration]])</f>
        <v>13.470833333333342</v>
      </c>
      <c r="J382" s="21" t="str">
        <f>IF(wh_table[[#This Row],[Subject 1]]&lt;&gt;"Sitting Adjourned", "", SUMIFS(wh_table[Duration], wh_table[Day], wh_table[[#This Row],[Day]], wh_table[Tags], "&lt;&gt;[Questions]", wh_table[Tags], "&lt;&gt;[Questions][Divisions]"))</f>
        <v/>
      </c>
      <c r="K382" s="23">
        <f>IF(wh_table[[#This Row],[Tags]]="[Questions]","",IF(wh_table[[#This Row],[Tags]]="[Questions][Divisions]","",SUMIFS(INDEX(wh_table[Duration],1):wh_table[[#This Row],[Duration]], INDEX(wh_table[Tags],1):wh_table[[#This Row],[Tags]], "&lt;&gt;[Questions]",INDEX(wh_table[Tags],1):wh_table[[#This Row],[Tags]], "&lt;&gt;[Questions][Divisions]")))</f>
        <v>9.9000000000000128</v>
      </c>
    </row>
    <row r="383" spans="1:11" ht="15" customHeight="1" x14ac:dyDescent="0.25">
      <c r="A383" s="24">
        <v>60</v>
      </c>
      <c r="B383" s="20">
        <v>44523</v>
      </c>
      <c r="C383" s="21">
        <v>0.66736111111111107</v>
      </c>
      <c r="D383" s="19" t="s">
        <v>1112</v>
      </c>
      <c r="E383" s="22" t="s">
        <v>1316</v>
      </c>
      <c r="F383" s="19"/>
      <c r="G383" s="21" cm="1">
        <f t="array" ref="G3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383" s="21" t="str">
        <f>IF(wh_table[[#This Row],[Subject 1]]&lt;&gt;"Sitting Adjourned", "", SUMIF(wh_table[Day], wh_table[[#This Row],[Day]],wh_table[Duration]))</f>
        <v/>
      </c>
      <c r="I383" s="23">
        <f>SUM(INDEX(wh_table[Duration],1):wh_table[[#This Row],[Duration]])</f>
        <v>13.488194444444453</v>
      </c>
      <c r="J383" s="21" t="str">
        <f>IF(wh_table[[#This Row],[Subject 1]]&lt;&gt;"Sitting Adjourned", "", SUMIFS(wh_table[Duration], wh_table[Day], wh_table[[#This Row],[Day]], wh_table[Tags], "&lt;&gt;[Questions]", wh_table[Tags], "&lt;&gt;[Questions][Divisions]"))</f>
        <v/>
      </c>
      <c r="K383" s="23">
        <f>IF(wh_table[[#This Row],[Tags]]="[Questions]","",IF(wh_table[[#This Row],[Tags]]="[Questions][Divisions]","",SUMIFS(INDEX(wh_table[Duration],1):wh_table[[#This Row],[Duration]], INDEX(wh_table[Tags],1):wh_table[[#This Row],[Tags]], "&lt;&gt;[Questions]",INDEX(wh_table[Tags],1):wh_table[[#This Row],[Tags]], "&lt;&gt;[Questions][Divisions]")))</f>
        <v>9.9173611111111235</v>
      </c>
    </row>
    <row r="384" spans="1:11" ht="15" customHeight="1" x14ac:dyDescent="0.25">
      <c r="A384" s="24">
        <v>60</v>
      </c>
      <c r="B384" s="20">
        <v>44523</v>
      </c>
      <c r="C384" s="21">
        <v>0.68472222222222223</v>
      </c>
      <c r="D384" s="19" t="s">
        <v>16</v>
      </c>
      <c r="E384" s="22"/>
      <c r="F384" s="19"/>
      <c r="G384" s="21" cm="1">
        <f t="array" ref="G3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384" s="21" t="str">
        <f>IF(wh_table[[#This Row],[Subject 1]]&lt;&gt;"Sitting Adjourned", "", SUMIF(wh_table[Day], wh_table[[#This Row],[Day]],wh_table[Duration]))</f>
        <v/>
      </c>
      <c r="I384" s="23">
        <f>SUM(INDEX(wh_table[Duration],1):wh_table[[#This Row],[Duration]])</f>
        <v>13.490972222222231</v>
      </c>
      <c r="J384" s="21" t="str">
        <f>IF(wh_table[[#This Row],[Subject 1]]&lt;&gt;"Sitting Adjourned", "", SUMIFS(wh_table[Duration], wh_table[Day], wh_table[[#This Row],[Day]], wh_table[Tags], "&lt;&gt;[Questions]", wh_table[Tags], "&lt;&gt;[Questions][Divisions]"))</f>
        <v/>
      </c>
      <c r="K384" s="23">
        <f>IF(wh_table[[#This Row],[Tags]]="[Questions]","",IF(wh_table[[#This Row],[Tags]]="[Questions][Divisions]","",SUMIFS(INDEX(wh_table[Duration],1):wh_table[[#This Row],[Duration]], INDEX(wh_table[Tags],1):wh_table[[#This Row],[Tags]], "&lt;&gt;[Questions]",INDEX(wh_table[Tags],1):wh_table[[#This Row],[Tags]], "&lt;&gt;[Questions][Divisions]")))</f>
        <v>9.9201388888889017</v>
      </c>
    </row>
    <row r="385" spans="1:11" ht="15" customHeight="1" x14ac:dyDescent="0.25">
      <c r="A385" s="24">
        <v>60</v>
      </c>
      <c r="B385" s="20">
        <v>44523</v>
      </c>
      <c r="C385" s="21">
        <v>0.6875</v>
      </c>
      <c r="D385" s="19" t="s">
        <v>1112</v>
      </c>
      <c r="E385" s="22" t="s">
        <v>1317</v>
      </c>
      <c r="F385" s="19"/>
      <c r="G385" s="21" cm="1">
        <f t="array" ref="G3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385" s="21" t="str">
        <f>IF(wh_table[[#This Row],[Subject 1]]&lt;&gt;"Sitting Adjourned", "", SUMIF(wh_table[Day], wh_table[[#This Row],[Day]],wh_table[Duration]))</f>
        <v/>
      </c>
      <c r="I385" s="23">
        <f>SUM(INDEX(wh_table[Duration],1):wh_table[[#This Row],[Duration]])</f>
        <v>13.544444444444453</v>
      </c>
      <c r="J385" s="21" t="str">
        <f>IF(wh_table[[#This Row],[Subject 1]]&lt;&gt;"Sitting Adjourned", "", SUMIFS(wh_table[Duration], wh_table[Day], wh_table[[#This Row],[Day]], wh_table[Tags], "&lt;&gt;[Questions]", wh_table[Tags], "&lt;&gt;[Questions][Divisions]"))</f>
        <v/>
      </c>
      <c r="K385" s="23">
        <f>IF(wh_table[[#This Row],[Tags]]="[Questions]","",IF(wh_table[[#This Row],[Tags]]="[Questions][Divisions]","",SUMIFS(INDEX(wh_table[Duration],1):wh_table[[#This Row],[Duration]], INDEX(wh_table[Tags],1):wh_table[[#This Row],[Tags]], "&lt;&gt;[Questions]",INDEX(wh_table[Tags],1):wh_table[[#This Row],[Tags]], "&lt;&gt;[Questions][Divisions]")))</f>
        <v>9.9736111111111239</v>
      </c>
    </row>
    <row r="386" spans="1:11" ht="15" customHeight="1" x14ac:dyDescent="0.25">
      <c r="A386" s="24">
        <v>60</v>
      </c>
      <c r="B386" s="20">
        <v>44523</v>
      </c>
      <c r="C386" s="21">
        <v>0.74097222222222225</v>
      </c>
      <c r="D386" s="19" t="s">
        <v>1111</v>
      </c>
      <c r="E386" s="22"/>
      <c r="F386" s="19"/>
      <c r="G386" s="21" t="str" cm="1">
        <f t="array" ref="G3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86" s="21">
        <f>IF(wh_table[[#This Row],[Subject 1]]&lt;&gt;"Sitting Adjourned", "", SUMIF(wh_table[Day], wh_table[[#This Row],[Day]],wh_table[Duration]))</f>
        <v>0.13680555555555562</v>
      </c>
      <c r="I386" s="23">
        <f>SUM(INDEX(wh_table[Duration],1):wh_table[[#This Row],[Duration]])</f>
        <v>13.544444444444453</v>
      </c>
      <c r="J386" s="21">
        <f>IF(wh_table[[#This Row],[Subject 1]]&lt;&gt;"Sitting Adjourned", "", SUMIFS(wh_table[Duration], wh_table[Day], wh_table[[#This Row],[Day]], wh_table[Tags], "&lt;&gt;[Questions]", wh_table[Tags], "&lt;&gt;[Questions][Divisions]"))</f>
        <v>0.13680555555555562</v>
      </c>
      <c r="K386" s="23">
        <f>IF(wh_table[[#This Row],[Tags]]="[Questions]","",IF(wh_table[[#This Row],[Tags]]="[Questions][Divisions]","",SUMIFS(INDEX(wh_table[Duration],1):wh_table[[#This Row],[Duration]], INDEX(wh_table[Tags],1):wh_table[[#This Row],[Tags]], "&lt;&gt;[Questions]",INDEX(wh_table[Tags],1):wh_table[[#This Row],[Tags]], "&lt;&gt;[Questions][Divisions]")))</f>
        <v>9.9736111111111239</v>
      </c>
    </row>
    <row r="387" spans="1:11" ht="15" customHeight="1" x14ac:dyDescent="0.25">
      <c r="A387" s="24">
        <v>61</v>
      </c>
      <c r="B387" s="20">
        <v>44524</v>
      </c>
      <c r="C387" s="21">
        <v>0.39583333333333331</v>
      </c>
      <c r="D387" s="19" t="s">
        <v>1112</v>
      </c>
      <c r="E387" s="22" t="s">
        <v>1318</v>
      </c>
      <c r="F387" s="19"/>
      <c r="G387" s="21" cm="1">
        <f t="array" ref="G3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387" s="21" t="str">
        <f>IF(wh_table[[#This Row],[Subject 1]]&lt;&gt;"Sitting Adjourned", "", SUMIF(wh_table[Day], wh_table[[#This Row],[Day]],wh_table[Duration]))</f>
        <v/>
      </c>
      <c r="I387" s="23">
        <f>SUM(INDEX(wh_table[Duration],1):wh_table[[#This Row],[Duration]])</f>
        <v>13.606944444444453</v>
      </c>
      <c r="J387" s="21" t="str">
        <f>IF(wh_table[[#This Row],[Subject 1]]&lt;&gt;"Sitting Adjourned", "", SUMIFS(wh_table[Duration], wh_table[Day], wh_table[[#This Row],[Day]], wh_table[Tags], "&lt;&gt;[Questions]", wh_table[Tags], "&lt;&gt;[Questions][Divisions]"))</f>
        <v/>
      </c>
      <c r="K387" s="23">
        <f>IF(wh_table[[#This Row],[Tags]]="[Questions]","",IF(wh_table[[#This Row],[Tags]]="[Questions][Divisions]","",SUMIFS(INDEX(wh_table[Duration],1):wh_table[[#This Row],[Duration]], INDEX(wh_table[Tags],1):wh_table[[#This Row],[Tags]], "&lt;&gt;[Questions]",INDEX(wh_table[Tags],1):wh_table[[#This Row],[Tags]], "&lt;&gt;[Questions][Divisions]")))</f>
        <v>10.036111111111124</v>
      </c>
    </row>
    <row r="388" spans="1:11" ht="15" customHeight="1" x14ac:dyDescent="0.25">
      <c r="A388" s="24">
        <v>61</v>
      </c>
      <c r="B388" s="20">
        <v>44524</v>
      </c>
      <c r="C388" s="21">
        <v>0.45833333333333331</v>
      </c>
      <c r="D388" s="19" t="s">
        <v>1112</v>
      </c>
      <c r="E388" s="22" t="s">
        <v>1319</v>
      </c>
      <c r="F388" s="19"/>
      <c r="G388" s="21" cm="1">
        <f t="array" ref="G3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388" s="21" t="str">
        <f>IF(wh_table[[#This Row],[Subject 1]]&lt;&gt;"Sitting Adjourned", "", SUMIF(wh_table[Day], wh_table[[#This Row],[Day]],wh_table[Duration]))</f>
        <v/>
      </c>
      <c r="I388" s="23">
        <f>SUM(INDEX(wh_table[Duration],1):wh_table[[#This Row],[Duration]])</f>
        <v>13.627083333333342</v>
      </c>
      <c r="J388" s="21" t="str">
        <f>IF(wh_table[[#This Row],[Subject 1]]&lt;&gt;"Sitting Adjourned", "", SUMIFS(wh_table[Duration], wh_table[Day], wh_table[[#This Row],[Day]], wh_table[Tags], "&lt;&gt;[Questions]", wh_table[Tags], "&lt;&gt;[Questions][Divisions]"))</f>
        <v/>
      </c>
      <c r="K388" s="23">
        <f>IF(wh_table[[#This Row],[Tags]]="[Questions]","",IF(wh_table[[#This Row],[Tags]]="[Questions][Divisions]","",SUMIFS(INDEX(wh_table[Duration],1):wh_table[[#This Row],[Duration]], INDEX(wh_table[Tags],1):wh_table[[#This Row],[Tags]], "&lt;&gt;[Questions]",INDEX(wh_table[Tags],1):wh_table[[#This Row],[Tags]], "&lt;&gt;[Questions][Divisions]")))</f>
        <v>10.056250000000013</v>
      </c>
    </row>
    <row r="389" spans="1:11" ht="15" customHeight="1" x14ac:dyDescent="0.25">
      <c r="A389" s="24">
        <v>61</v>
      </c>
      <c r="B389" s="20">
        <v>44524</v>
      </c>
      <c r="C389" s="21">
        <v>0.47847222222222219</v>
      </c>
      <c r="D389" s="19" t="s">
        <v>16</v>
      </c>
      <c r="E389" s="22"/>
      <c r="F389" s="19" t="s">
        <v>1115</v>
      </c>
      <c r="G389" s="21" cm="1">
        <f t="array" ref="G3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0.12638888888888899</v>
      </c>
      <c r="H389" s="21" t="str">
        <f>IF(wh_table[[#This Row],[Subject 1]]&lt;&gt;"Sitting Adjourned", "", SUMIF(wh_table[Day], wh_table[[#This Row],[Day]],wh_table[Duration]))</f>
        <v/>
      </c>
      <c r="I389" s="23">
        <f>SUM(INDEX(wh_table[Duration],1):wh_table[[#This Row],[Duration]])</f>
        <v>13.75347222222223</v>
      </c>
      <c r="J389" s="21" t="str">
        <f>IF(wh_table[[#This Row],[Subject 1]]&lt;&gt;"Sitting Adjourned", "", SUMIFS(wh_table[Duration], wh_table[Day], wh_table[[#This Row],[Day]], wh_table[Tags], "&lt;&gt;[Questions]", wh_table[Tags], "&lt;&gt;[Questions][Divisions]"))</f>
        <v/>
      </c>
      <c r="K389" s="23" t="str">
        <f>IF(wh_table[[#This Row],[Tags]]="[Questions]","",IF(wh_table[[#This Row],[Tags]]="[Questions][Divisions]","",SUMIFS(INDEX(wh_table[Duration],1):wh_table[[#This Row],[Duration]], INDEX(wh_table[Tags],1):wh_table[[#This Row],[Tags]], "&lt;&gt;[Questions]",INDEX(wh_table[Tags],1):wh_table[[#This Row],[Tags]], "&lt;&gt;[Questions][Divisions]")))</f>
        <v/>
      </c>
    </row>
    <row r="390" spans="1:11" ht="15" customHeight="1" x14ac:dyDescent="0.25">
      <c r="A390" s="24">
        <v>61</v>
      </c>
      <c r="B390" s="20">
        <v>44524</v>
      </c>
      <c r="C390" s="21">
        <v>0.60486111111111118</v>
      </c>
      <c r="D390" s="19" t="s">
        <v>1112</v>
      </c>
      <c r="E390" s="22" t="s">
        <v>1320</v>
      </c>
      <c r="F390" s="19"/>
      <c r="G390" s="21" cm="1">
        <f t="array" ref="G3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390" s="21" t="str">
        <f>IF(wh_table[[#This Row],[Subject 1]]&lt;&gt;"Sitting Adjourned", "", SUMIF(wh_table[Day], wh_table[[#This Row],[Day]],wh_table[Duration]))</f>
        <v/>
      </c>
      <c r="I390" s="23">
        <f>SUM(INDEX(wh_table[Duration],1):wh_table[[#This Row],[Duration]])</f>
        <v>13.816666666666675</v>
      </c>
      <c r="J390" s="21" t="str">
        <f>IF(wh_table[[#This Row],[Subject 1]]&lt;&gt;"Sitting Adjourned", "", SUMIFS(wh_table[Duration], wh_table[Day], wh_table[[#This Row],[Day]], wh_table[Tags], "&lt;&gt;[Questions]", wh_table[Tags], "&lt;&gt;[Questions][Divisions]"))</f>
        <v/>
      </c>
      <c r="K390" s="23">
        <f>IF(wh_table[[#This Row],[Tags]]="[Questions]","",IF(wh_table[[#This Row],[Tags]]="[Questions][Divisions]","",SUMIFS(INDEX(wh_table[Duration],1):wh_table[[#This Row],[Duration]], INDEX(wh_table[Tags],1):wh_table[[#This Row],[Tags]], "&lt;&gt;[Questions]",INDEX(wh_table[Tags],1):wh_table[[#This Row],[Tags]], "&lt;&gt;[Questions][Divisions]")))</f>
        <v>10.119444444444458</v>
      </c>
    </row>
    <row r="391" spans="1:11" ht="15" customHeight="1" x14ac:dyDescent="0.25">
      <c r="A391" s="24">
        <v>61</v>
      </c>
      <c r="B391" s="20">
        <v>44524</v>
      </c>
      <c r="C391" s="21">
        <v>0.66805555555555562</v>
      </c>
      <c r="D391" s="19" t="s">
        <v>1112</v>
      </c>
      <c r="E391" s="22" t="s">
        <v>1321</v>
      </c>
      <c r="F391" s="19"/>
      <c r="G391" s="21" cm="1">
        <f t="array" ref="G3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391" s="21" t="str">
        <f>IF(wh_table[[#This Row],[Subject 1]]&lt;&gt;"Sitting Adjourned", "", SUMIF(wh_table[Day], wh_table[[#This Row],[Day]],wh_table[Duration]))</f>
        <v/>
      </c>
      <c r="I391" s="23">
        <f>SUM(INDEX(wh_table[Duration],1):wh_table[[#This Row],[Duration]])</f>
        <v>13.836111111111119</v>
      </c>
      <c r="J391" s="21" t="str">
        <f>IF(wh_table[[#This Row],[Subject 1]]&lt;&gt;"Sitting Adjourned", "", SUMIFS(wh_table[Duration], wh_table[Day], wh_table[[#This Row],[Day]], wh_table[Tags], "&lt;&gt;[Questions]", wh_table[Tags], "&lt;&gt;[Questions][Divisions]"))</f>
        <v/>
      </c>
      <c r="K391" s="23">
        <f>IF(wh_table[[#This Row],[Tags]]="[Questions]","",IF(wh_table[[#This Row],[Tags]]="[Questions][Divisions]","",SUMIFS(INDEX(wh_table[Duration],1):wh_table[[#This Row],[Duration]], INDEX(wh_table[Tags],1):wh_table[[#This Row],[Tags]], "&lt;&gt;[Questions]",INDEX(wh_table[Tags],1):wh_table[[#This Row],[Tags]], "&lt;&gt;[Questions][Divisions]")))</f>
        <v>10.138888888888902</v>
      </c>
    </row>
    <row r="392" spans="1:11" ht="15" customHeight="1" x14ac:dyDescent="0.25">
      <c r="A392" s="24">
        <v>61</v>
      </c>
      <c r="B392" s="20">
        <v>44524</v>
      </c>
      <c r="C392" s="21">
        <v>0.6875</v>
      </c>
      <c r="D392" s="19" t="s">
        <v>1112</v>
      </c>
      <c r="E392" s="22" t="s">
        <v>1322</v>
      </c>
      <c r="F392" s="19"/>
      <c r="G392" s="21" cm="1">
        <f t="array" ref="G3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392" s="21" t="str">
        <f>IF(wh_table[[#This Row],[Subject 1]]&lt;&gt;"Sitting Adjourned", "", SUMIF(wh_table[Day], wh_table[[#This Row],[Day]],wh_table[Duration]))</f>
        <v/>
      </c>
      <c r="I392" s="23">
        <f>SUM(INDEX(wh_table[Duration],1):wh_table[[#This Row],[Duration]])</f>
        <v>13.877083333333342</v>
      </c>
      <c r="J392" s="21" t="str">
        <f>IF(wh_table[[#This Row],[Subject 1]]&lt;&gt;"Sitting Adjourned", "", SUMIFS(wh_table[Duration], wh_table[Day], wh_table[[#This Row],[Day]], wh_table[Tags], "&lt;&gt;[Questions]", wh_table[Tags], "&lt;&gt;[Questions][Divisions]"))</f>
        <v/>
      </c>
      <c r="K392" s="23">
        <f>IF(wh_table[[#This Row],[Tags]]="[Questions]","",IF(wh_table[[#This Row],[Tags]]="[Questions][Divisions]","",SUMIFS(INDEX(wh_table[Duration],1):wh_table[[#This Row],[Duration]], INDEX(wh_table[Tags],1):wh_table[[#This Row],[Tags]], "&lt;&gt;[Questions]",INDEX(wh_table[Tags],1):wh_table[[#This Row],[Tags]], "&lt;&gt;[Questions][Divisions]")))</f>
        <v>10.179861111111125</v>
      </c>
    </row>
    <row r="393" spans="1:11" ht="15" customHeight="1" x14ac:dyDescent="0.25">
      <c r="A393" s="24">
        <v>61</v>
      </c>
      <c r="B393" s="20">
        <v>44524</v>
      </c>
      <c r="C393" s="21">
        <v>0.7284722222222223</v>
      </c>
      <c r="D393" s="19" t="s">
        <v>1111</v>
      </c>
      <c r="E393" s="22"/>
      <c r="F393" s="19"/>
      <c r="G393" s="21" t="str" cm="1">
        <f t="array" ref="G3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93" s="21">
        <f>IF(wh_table[[#This Row],[Subject 1]]&lt;&gt;"Sitting Adjourned", "", SUMIF(wh_table[Day], wh_table[[#This Row],[Day]],wh_table[Duration]))</f>
        <v>0.33263888888888898</v>
      </c>
      <c r="I393" s="23">
        <f>SUM(INDEX(wh_table[Duration],1):wh_table[[#This Row],[Duration]])</f>
        <v>13.877083333333342</v>
      </c>
      <c r="J393" s="21">
        <f>IF(wh_table[[#This Row],[Subject 1]]&lt;&gt;"Sitting Adjourned", "", SUMIFS(wh_table[Duration], wh_table[Day], wh_table[[#This Row],[Day]], wh_table[Tags], "&lt;&gt;[Questions]", wh_table[Tags], "&lt;&gt;[Questions][Divisions]"))</f>
        <v>0.20624999999999999</v>
      </c>
      <c r="K393" s="23">
        <f>IF(wh_table[[#This Row],[Tags]]="[Questions]","",IF(wh_table[[#This Row],[Tags]]="[Questions][Divisions]","",SUMIFS(INDEX(wh_table[Duration],1):wh_table[[#This Row],[Duration]], INDEX(wh_table[Tags],1):wh_table[[#This Row],[Tags]], "&lt;&gt;[Questions]",INDEX(wh_table[Tags],1):wh_table[[#This Row],[Tags]], "&lt;&gt;[Questions][Divisions]")))</f>
        <v>10.179861111111125</v>
      </c>
    </row>
    <row r="394" spans="1:11" ht="15" customHeight="1" x14ac:dyDescent="0.25">
      <c r="A394" s="24">
        <v>62</v>
      </c>
      <c r="B394" s="20">
        <v>44525</v>
      </c>
      <c r="C394" s="21">
        <v>0.5625</v>
      </c>
      <c r="D394" s="19" t="s">
        <v>1165</v>
      </c>
      <c r="E394" s="22" t="s">
        <v>1323</v>
      </c>
      <c r="F394" s="19"/>
      <c r="G394" s="21" cm="1">
        <f t="array" ref="G3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394" s="21" t="str">
        <f>IF(wh_table[[#This Row],[Subject 1]]&lt;&gt;"Sitting Adjourned", "", SUMIF(wh_table[Day], wh_table[[#This Row],[Day]],wh_table[Duration]))</f>
        <v/>
      </c>
      <c r="I394" s="23">
        <f>SUM(INDEX(wh_table[Duration],1):wh_table[[#This Row],[Duration]])</f>
        <v>13.935416666666676</v>
      </c>
      <c r="J394" s="21" t="str">
        <f>IF(wh_table[[#This Row],[Subject 1]]&lt;&gt;"Sitting Adjourned", "", SUMIFS(wh_table[Duration], wh_table[Day], wh_table[[#This Row],[Day]], wh_table[Tags], "&lt;&gt;[Questions]", wh_table[Tags], "&lt;&gt;[Questions][Divisions]"))</f>
        <v/>
      </c>
      <c r="K394" s="23">
        <f>IF(wh_table[[#This Row],[Tags]]="[Questions]","",IF(wh_table[[#This Row],[Tags]]="[Questions][Divisions]","",SUMIFS(INDEX(wh_table[Duration],1):wh_table[[#This Row],[Duration]], INDEX(wh_table[Tags],1):wh_table[[#This Row],[Tags]], "&lt;&gt;[Questions]",INDEX(wh_table[Tags],1):wh_table[[#This Row],[Tags]], "&lt;&gt;[Questions][Divisions]")))</f>
        <v>10.238194444444458</v>
      </c>
    </row>
    <row r="395" spans="1:11" ht="15" customHeight="1" x14ac:dyDescent="0.25">
      <c r="A395" s="24">
        <v>62</v>
      </c>
      <c r="B395" s="20">
        <v>44525</v>
      </c>
      <c r="C395" s="21">
        <v>0.62083333333333335</v>
      </c>
      <c r="D395" s="19" t="s">
        <v>1111</v>
      </c>
      <c r="E395" s="22"/>
      <c r="F395" s="19"/>
      <c r="G395" s="21" t="str" cm="1">
        <f t="array" ref="G3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95" s="21">
        <f>IF(wh_table[[#This Row],[Subject 1]]&lt;&gt;"Sitting Adjourned", "", SUMIF(wh_table[Day], wh_table[[#This Row],[Day]],wh_table[Duration]))</f>
        <v>5.8333333333333348E-2</v>
      </c>
      <c r="I395" s="23">
        <f>SUM(INDEX(wh_table[Duration],1):wh_table[[#This Row],[Duration]])</f>
        <v>13.935416666666676</v>
      </c>
      <c r="J395" s="21">
        <f>IF(wh_table[[#This Row],[Subject 1]]&lt;&gt;"Sitting Adjourned", "", SUMIFS(wh_table[Duration], wh_table[Day], wh_table[[#This Row],[Day]], wh_table[Tags], "&lt;&gt;[Questions]", wh_table[Tags], "&lt;&gt;[Questions][Divisions]"))</f>
        <v>5.8333333333333348E-2</v>
      </c>
      <c r="K395" s="23">
        <f>IF(wh_table[[#This Row],[Tags]]="[Questions]","",IF(wh_table[[#This Row],[Tags]]="[Questions][Divisions]","",SUMIFS(INDEX(wh_table[Duration],1):wh_table[[#This Row],[Duration]], INDEX(wh_table[Tags],1):wh_table[[#This Row],[Tags]], "&lt;&gt;[Questions]",INDEX(wh_table[Tags],1):wh_table[[#This Row],[Tags]], "&lt;&gt;[Questions][Divisions]")))</f>
        <v>10.238194444444458</v>
      </c>
    </row>
    <row r="396" spans="1:11" ht="15" customHeight="1" x14ac:dyDescent="0.25">
      <c r="A396" s="24">
        <v>63</v>
      </c>
      <c r="B396" s="20">
        <v>44529</v>
      </c>
      <c r="C396" s="21">
        <v>0.6875</v>
      </c>
      <c r="D396" s="19" t="s">
        <v>1107</v>
      </c>
      <c r="E396" s="22" t="s">
        <v>1324</v>
      </c>
      <c r="F396" s="19"/>
      <c r="G396" s="21" cm="1">
        <f t="array" ref="G3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2.9861111111111005E-2</v>
      </c>
      <c r="H396" s="21" t="str">
        <f>IF(wh_table[[#This Row],[Subject 1]]&lt;&gt;"Sitting Adjourned", "", SUMIF(wh_table[Day], wh_table[[#This Row],[Day]],wh_table[Duration]))</f>
        <v/>
      </c>
      <c r="I396" s="23">
        <f>SUM(INDEX(wh_table[Duration],1):wh_table[[#This Row],[Duration]])</f>
        <v>13.965277777777787</v>
      </c>
      <c r="J396" s="21" t="str">
        <f>IF(wh_table[[#This Row],[Subject 1]]&lt;&gt;"Sitting Adjourned", "", SUMIFS(wh_table[Duration], wh_table[Day], wh_table[[#This Row],[Day]], wh_table[Tags], "&lt;&gt;[Questions]", wh_table[Tags], "&lt;&gt;[Questions][Divisions]"))</f>
        <v/>
      </c>
      <c r="K396" s="23">
        <f>IF(wh_table[[#This Row],[Tags]]="[Questions]","",IF(wh_table[[#This Row],[Tags]]="[Questions][Divisions]","",SUMIFS(INDEX(wh_table[Duration],1):wh_table[[#This Row],[Duration]], INDEX(wh_table[Tags],1):wh_table[[#This Row],[Tags]], "&lt;&gt;[Questions]",INDEX(wh_table[Tags],1):wh_table[[#This Row],[Tags]], "&lt;&gt;[Questions][Divisions]")))</f>
        <v>10.26805555555557</v>
      </c>
    </row>
    <row r="397" spans="1:11" ht="15" customHeight="1" x14ac:dyDescent="0.25">
      <c r="A397" s="24">
        <v>63</v>
      </c>
      <c r="B397" s="20">
        <v>44529</v>
      </c>
      <c r="C397" s="21">
        <v>0.71736111111111101</v>
      </c>
      <c r="D397" s="19" t="s">
        <v>1111</v>
      </c>
      <c r="E397" s="22"/>
      <c r="F397" s="19"/>
      <c r="G397" s="21" t="str" cm="1">
        <f t="array" ref="G3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397" s="21">
        <f>IF(wh_table[[#This Row],[Subject 1]]&lt;&gt;"Sitting Adjourned", "", SUMIF(wh_table[Day], wh_table[[#This Row],[Day]],wh_table[Duration]))</f>
        <v>2.9861111111111005E-2</v>
      </c>
      <c r="I397" s="23">
        <f>SUM(INDEX(wh_table[Duration],1):wh_table[[#This Row],[Duration]])</f>
        <v>13.965277777777787</v>
      </c>
      <c r="J397" s="21">
        <f>IF(wh_table[[#This Row],[Subject 1]]&lt;&gt;"Sitting Adjourned", "", SUMIFS(wh_table[Duration], wh_table[Day], wh_table[[#This Row],[Day]], wh_table[Tags], "&lt;&gt;[Questions]", wh_table[Tags], "&lt;&gt;[Questions][Divisions]"))</f>
        <v>2.9861111111111005E-2</v>
      </c>
      <c r="K397" s="23">
        <f>IF(wh_table[[#This Row],[Tags]]="[Questions]","",IF(wh_table[[#This Row],[Tags]]="[Questions][Divisions]","",SUMIFS(INDEX(wh_table[Duration],1):wh_table[[#This Row],[Duration]], INDEX(wh_table[Tags],1):wh_table[[#This Row],[Tags]], "&lt;&gt;[Questions]",INDEX(wh_table[Tags],1):wh_table[[#This Row],[Tags]], "&lt;&gt;[Questions][Divisions]")))</f>
        <v>10.26805555555557</v>
      </c>
    </row>
    <row r="398" spans="1:11" ht="15" customHeight="1" x14ac:dyDescent="0.25">
      <c r="A398" s="24">
        <v>64</v>
      </c>
      <c r="B398" s="20">
        <v>44530</v>
      </c>
      <c r="C398" s="21">
        <v>0.39583333333333331</v>
      </c>
      <c r="D398" s="19" t="s">
        <v>1112</v>
      </c>
      <c r="E398" s="22" t="s">
        <v>1325</v>
      </c>
      <c r="F398" s="19"/>
      <c r="G398" s="21" cm="1">
        <f t="array" ref="G3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398" s="21" t="str">
        <f>IF(wh_table[[#This Row],[Subject 1]]&lt;&gt;"Sitting Adjourned", "", SUMIF(wh_table[Day], wh_table[[#This Row],[Day]],wh_table[Duration]))</f>
        <v/>
      </c>
      <c r="I398" s="23">
        <f>SUM(INDEX(wh_table[Duration],1):wh_table[[#This Row],[Duration]])</f>
        <v>14.025694444444454</v>
      </c>
      <c r="J398" s="21" t="str">
        <f>IF(wh_table[[#This Row],[Subject 1]]&lt;&gt;"Sitting Adjourned", "", SUMIFS(wh_table[Duration], wh_table[Day], wh_table[[#This Row],[Day]], wh_table[Tags], "&lt;&gt;[Questions]", wh_table[Tags], "&lt;&gt;[Questions][Divisions]"))</f>
        <v/>
      </c>
      <c r="K398" s="23">
        <f>IF(wh_table[[#This Row],[Tags]]="[Questions]","",IF(wh_table[[#This Row],[Tags]]="[Questions][Divisions]","",SUMIFS(INDEX(wh_table[Duration],1):wh_table[[#This Row],[Duration]], INDEX(wh_table[Tags],1):wh_table[[#This Row],[Tags]], "&lt;&gt;[Questions]",INDEX(wh_table[Tags],1):wh_table[[#This Row],[Tags]], "&lt;&gt;[Questions][Divisions]")))</f>
        <v>10.328472222222237</v>
      </c>
    </row>
    <row r="399" spans="1:11" ht="15" customHeight="1" x14ac:dyDescent="0.25">
      <c r="A399" s="24">
        <v>64</v>
      </c>
      <c r="B399" s="20">
        <v>44530</v>
      </c>
      <c r="C399" s="21">
        <v>0.45624999999999999</v>
      </c>
      <c r="D399" s="19" t="s">
        <v>16</v>
      </c>
      <c r="E399" s="22"/>
      <c r="F399" s="19"/>
      <c r="G399" s="21" cm="1">
        <f t="array" ref="G3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399" s="21" t="str">
        <f>IF(wh_table[[#This Row],[Subject 1]]&lt;&gt;"Sitting Adjourned", "", SUMIF(wh_table[Day], wh_table[[#This Row],[Day]],wh_table[Duration]))</f>
        <v/>
      </c>
      <c r="I399" s="23">
        <f>SUM(INDEX(wh_table[Duration],1):wh_table[[#This Row],[Duration]])</f>
        <v>14.027777777777787</v>
      </c>
      <c r="J399" s="21" t="str">
        <f>IF(wh_table[[#This Row],[Subject 1]]&lt;&gt;"Sitting Adjourned", "", SUMIFS(wh_table[Duration], wh_table[Day], wh_table[[#This Row],[Day]], wh_table[Tags], "&lt;&gt;[Questions]", wh_table[Tags], "&lt;&gt;[Questions][Divisions]"))</f>
        <v/>
      </c>
      <c r="K399" s="23">
        <f>IF(wh_table[[#This Row],[Tags]]="[Questions]","",IF(wh_table[[#This Row],[Tags]]="[Questions][Divisions]","",SUMIFS(INDEX(wh_table[Duration],1):wh_table[[#This Row],[Duration]], INDEX(wh_table[Tags],1):wh_table[[#This Row],[Tags]], "&lt;&gt;[Questions]",INDEX(wh_table[Tags],1):wh_table[[#This Row],[Tags]], "&lt;&gt;[Questions][Divisions]")))</f>
        <v>10.33055555555557</v>
      </c>
    </row>
    <row r="400" spans="1:11" ht="15" customHeight="1" x14ac:dyDescent="0.25">
      <c r="A400" s="24">
        <v>64</v>
      </c>
      <c r="B400" s="20">
        <v>44530</v>
      </c>
      <c r="C400" s="21">
        <v>0.45833333333333331</v>
      </c>
      <c r="D400" s="19" t="s">
        <v>1112</v>
      </c>
      <c r="E400" s="22" t="s">
        <v>1326</v>
      </c>
      <c r="F400" s="19"/>
      <c r="G400" s="21" cm="1">
        <f t="array" ref="G4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00" s="21" t="str">
        <f>IF(wh_table[[#This Row],[Subject 1]]&lt;&gt;"Sitting Adjourned", "", SUMIF(wh_table[Day], wh_table[[#This Row],[Day]],wh_table[Duration]))</f>
        <v/>
      </c>
      <c r="I400" s="23">
        <f>SUM(INDEX(wh_table[Duration],1):wh_table[[#This Row],[Duration]])</f>
        <v>14.048611111111121</v>
      </c>
      <c r="J400" s="21" t="str">
        <f>IF(wh_table[[#This Row],[Subject 1]]&lt;&gt;"Sitting Adjourned", "", SUMIFS(wh_table[Duration], wh_table[Day], wh_table[[#This Row],[Day]], wh_table[Tags], "&lt;&gt;[Questions]", wh_table[Tags], "&lt;&gt;[Questions][Divisions]"))</f>
        <v/>
      </c>
      <c r="K400" s="23">
        <f>IF(wh_table[[#This Row],[Tags]]="[Questions]","",IF(wh_table[[#This Row],[Tags]]="[Questions][Divisions]","",SUMIFS(INDEX(wh_table[Duration],1):wh_table[[#This Row],[Duration]], INDEX(wh_table[Tags],1):wh_table[[#This Row],[Tags]], "&lt;&gt;[Questions]",INDEX(wh_table[Tags],1):wh_table[[#This Row],[Tags]], "&lt;&gt;[Questions][Divisions]")))</f>
        <v>10.351388888888904</v>
      </c>
    </row>
    <row r="401" spans="1:11" ht="15" customHeight="1" x14ac:dyDescent="0.25">
      <c r="A401" s="24">
        <v>64</v>
      </c>
      <c r="B401" s="20">
        <v>44530</v>
      </c>
      <c r="C401" s="21">
        <v>0.47916666666666669</v>
      </c>
      <c r="D401" s="19" t="s">
        <v>16</v>
      </c>
      <c r="E401" s="22"/>
      <c r="F401" s="19" t="s">
        <v>1115</v>
      </c>
      <c r="G401" s="21" cm="1">
        <f t="array" ref="G4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01" s="21" t="str">
        <f>IF(wh_table[[#This Row],[Subject 1]]&lt;&gt;"Sitting Adjourned", "", SUMIF(wh_table[Day], wh_table[[#This Row],[Day]],wh_table[Duration]))</f>
        <v/>
      </c>
      <c r="I401" s="23">
        <f>SUM(INDEX(wh_table[Duration],1):wh_table[[#This Row],[Duration]])</f>
        <v>14.173611111111121</v>
      </c>
      <c r="J401" s="21" t="str">
        <f>IF(wh_table[[#This Row],[Subject 1]]&lt;&gt;"Sitting Adjourned", "", SUMIFS(wh_table[Duration], wh_table[Day], wh_table[[#This Row],[Day]], wh_table[Tags], "&lt;&gt;[Questions]", wh_table[Tags], "&lt;&gt;[Questions][Divisions]"))</f>
        <v/>
      </c>
      <c r="K401" s="23" t="str">
        <f>IF(wh_table[[#This Row],[Tags]]="[Questions]","",IF(wh_table[[#This Row],[Tags]]="[Questions][Divisions]","",SUMIFS(INDEX(wh_table[Duration],1):wh_table[[#This Row],[Duration]], INDEX(wh_table[Tags],1):wh_table[[#This Row],[Tags]], "&lt;&gt;[Questions]",INDEX(wh_table[Tags],1):wh_table[[#This Row],[Tags]], "&lt;&gt;[Questions][Divisions]")))</f>
        <v/>
      </c>
    </row>
    <row r="402" spans="1:11" ht="15" customHeight="1" x14ac:dyDescent="0.25">
      <c r="A402" s="24">
        <v>64</v>
      </c>
      <c r="B402" s="20">
        <v>44530</v>
      </c>
      <c r="C402" s="21">
        <v>0.60416666666666663</v>
      </c>
      <c r="D402" s="19" t="s">
        <v>1112</v>
      </c>
      <c r="E402" s="22" t="s">
        <v>1327</v>
      </c>
      <c r="F402" s="19"/>
      <c r="G402" s="21" cm="1">
        <f t="array" ref="G4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8.1944444444444375E-2</v>
      </c>
      <c r="H402" s="21" t="str">
        <f>IF(wh_table[[#This Row],[Subject 1]]&lt;&gt;"Sitting Adjourned", "", SUMIF(wh_table[Day], wh_table[[#This Row],[Day]],wh_table[Duration]))</f>
        <v/>
      </c>
      <c r="I402" s="23">
        <f>SUM(INDEX(wh_table[Duration],1):wh_table[[#This Row],[Duration]])</f>
        <v>14.255555555555565</v>
      </c>
      <c r="J402" s="21" t="str">
        <f>IF(wh_table[[#This Row],[Subject 1]]&lt;&gt;"Sitting Adjourned", "", SUMIFS(wh_table[Duration], wh_table[Day], wh_table[[#This Row],[Day]], wh_table[Tags], "&lt;&gt;[Questions]", wh_table[Tags], "&lt;&gt;[Questions][Divisions]"))</f>
        <v/>
      </c>
      <c r="K402" s="23">
        <f>IF(wh_table[[#This Row],[Tags]]="[Questions]","",IF(wh_table[[#This Row],[Tags]]="[Questions][Divisions]","",SUMIFS(INDEX(wh_table[Duration],1):wh_table[[#This Row],[Duration]], INDEX(wh_table[Tags],1):wh_table[[#This Row],[Tags]], "&lt;&gt;[Questions]",INDEX(wh_table[Tags],1):wh_table[[#This Row],[Tags]], "&lt;&gt;[Questions][Divisions]")))</f>
        <v>10.433333333333348</v>
      </c>
    </row>
    <row r="403" spans="1:11" ht="15" customHeight="1" x14ac:dyDescent="0.25">
      <c r="A403" s="24">
        <v>64</v>
      </c>
      <c r="B403" s="20">
        <v>44530</v>
      </c>
      <c r="C403" s="21">
        <v>0.68611111111111101</v>
      </c>
      <c r="D403" s="19" t="s">
        <v>1112</v>
      </c>
      <c r="E403" s="22" t="s">
        <v>1328</v>
      </c>
      <c r="F403" s="19"/>
      <c r="G403" s="21" cm="1">
        <f t="array" ref="G4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03" s="21" t="str">
        <f>IF(wh_table[[#This Row],[Subject 1]]&lt;&gt;"Sitting Adjourned", "", SUMIF(wh_table[Day], wh_table[[#This Row],[Day]],wh_table[Duration]))</f>
        <v/>
      </c>
      <c r="I403" s="23">
        <f>SUM(INDEX(wh_table[Duration],1):wh_table[[#This Row],[Duration]])</f>
        <v>14.276388888888899</v>
      </c>
      <c r="J403" s="21" t="str">
        <f>IF(wh_table[[#This Row],[Subject 1]]&lt;&gt;"Sitting Adjourned", "", SUMIFS(wh_table[Duration], wh_table[Day], wh_table[[#This Row],[Day]], wh_table[Tags], "&lt;&gt;[Questions]", wh_table[Tags], "&lt;&gt;[Questions][Divisions]"))</f>
        <v/>
      </c>
      <c r="K403" s="23">
        <f>IF(wh_table[[#This Row],[Tags]]="[Questions]","",IF(wh_table[[#This Row],[Tags]]="[Questions][Divisions]","",SUMIFS(INDEX(wh_table[Duration],1):wh_table[[#This Row],[Duration]], INDEX(wh_table[Tags],1):wh_table[[#This Row],[Tags]], "&lt;&gt;[Questions]",INDEX(wh_table[Tags],1):wh_table[[#This Row],[Tags]], "&lt;&gt;[Questions][Divisions]")))</f>
        <v>10.454166666666682</v>
      </c>
    </row>
    <row r="404" spans="1:11" ht="15" customHeight="1" x14ac:dyDescent="0.25">
      <c r="A404" s="24">
        <v>64</v>
      </c>
      <c r="B404" s="20">
        <v>44530</v>
      </c>
      <c r="C404" s="21">
        <v>0.70694444444444438</v>
      </c>
      <c r="D404" s="19" t="s">
        <v>1112</v>
      </c>
      <c r="E404" s="22" t="s">
        <v>1329</v>
      </c>
      <c r="F404" s="19"/>
      <c r="G404" s="21" cm="1">
        <f t="array" ref="G4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404" s="21" t="str">
        <f>IF(wh_table[[#This Row],[Subject 1]]&lt;&gt;"Sitting Adjourned", "", SUMIF(wh_table[Day], wh_table[[#This Row],[Day]],wh_table[Duration]))</f>
        <v/>
      </c>
      <c r="I404" s="23">
        <f>SUM(INDEX(wh_table[Duration],1):wh_table[[#This Row],[Duration]])</f>
        <v>14.317361111111122</v>
      </c>
      <c r="J404" s="21" t="str">
        <f>IF(wh_table[[#This Row],[Subject 1]]&lt;&gt;"Sitting Adjourned", "", SUMIFS(wh_table[Duration], wh_table[Day], wh_table[[#This Row],[Day]], wh_table[Tags], "&lt;&gt;[Questions]", wh_table[Tags], "&lt;&gt;[Questions][Divisions]"))</f>
        <v/>
      </c>
      <c r="K404" s="23">
        <f>IF(wh_table[[#This Row],[Tags]]="[Questions]","",IF(wh_table[[#This Row],[Tags]]="[Questions][Divisions]","",SUMIFS(INDEX(wh_table[Duration],1):wh_table[[#This Row],[Duration]], INDEX(wh_table[Tags],1):wh_table[[#This Row],[Tags]], "&lt;&gt;[Questions]",INDEX(wh_table[Tags],1):wh_table[[#This Row],[Tags]], "&lt;&gt;[Questions][Divisions]")))</f>
        <v>10.495138888888905</v>
      </c>
    </row>
    <row r="405" spans="1:11" ht="15" customHeight="1" x14ac:dyDescent="0.25">
      <c r="A405" s="24">
        <v>64</v>
      </c>
      <c r="B405" s="20">
        <v>44530</v>
      </c>
      <c r="C405" s="21">
        <v>0.74791666666666667</v>
      </c>
      <c r="D405" s="19" t="s">
        <v>1111</v>
      </c>
      <c r="E405" s="22"/>
      <c r="F405" s="19"/>
      <c r="G405" s="21" t="str" cm="1">
        <f t="array" ref="G4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05" s="21">
        <f>IF(wh_table[[#This Row],[Subject 1]]&lt;&gt;"Sitting Adjourned", "", SUMIF(wh_table[Day], wh_table[[#This Row],[Day]],wh_table[Duration]))</f>
        <v>0.35208333333333336</v>
      </c>
      <c r="I405" s="23">
        <f>SUM(INDEX(wh_table[Duration],1):wh_table[[#This Row],[Duration]])</f>
        <v>14.317361111111122</v>
      </c>
      <c r="J405" s="21">
        <f>IF(wh_table[[#This Row],[Subject 1]]&lt;&gt;"Sitting Adjourned", "", SUMIFS(wh_table[Duration], wh_table[Day], wh_table[[#This Row],[Day]], wh_table[Tags], "&lt;&gt;[Questions]", wh_table[Tags], "&lt;&gt;[Questions][Divisions]"))</f>
        <v>0.22708333333333341</v>
      </c>
      <c r="K405" s="23">
        <f>IF(wh_table[[#This Row],[Tags]]="[Questions]","",IF(wh_table[[#This Row],[Tags]]="[Questions][Divisions]","",SUMIFS(INDEX(wh_table[Duration],1):wh_table[[#This Row],[Duration]], INDEX(wh_table[Tags],1):wh_table[[#This Row],[Tags]], "&lt;&gt;[Questions]",INDEX(wh_table[Tags],1):wh_table[[#This Row],[Tags]], "&lt;&gt;[Questions][Divisions]")))</f>
        <v>10.495138888888905</v>
      </c>
    </row>
    <row r="406" spans="1:11" ht="15" customHeight="1" x14ac:dyDescent="0.25">
      <c r="A406" s="24">
        <v>65</v>
      </c>
      <c r="B406" s="20">
        <v>44531</v>
      </c>
      <c r="C406" s="21">
        <v>0.39583333333333331</v>
      </c>
      <c r="D406" s="19" t="s">
        <v>1112</v>
      </c>
      <c r="E406" s="22" t="s">
        <v>1330</v>
      </c>
      <c r="F406" s="19"/>
      <c r="G406" s="21" cm="1">
        <f t="array" ref="G4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06" s="21" t="str">
        <f>IF(wh_table[[#This Row],[Subject 1]]&lt;&gt;"Sitting Adjourned", "", SUMIF(wh_table[Day], wh_table[[#This Row],[Day]],wh_table[Duration]))</f>
        <v/>
      </c>
      <c r="I406" s="23">
        <f>SUM(INDEX(wh_table[Duration],1):wh_table[[#This Row],[Duration]])</f>
        <v>14.379861111111122</v>
      </c>
      <c r="J406" s="21" t="str">
        <f>IF(wh_table[[#This Row],[Subject 1]]&lt;&gt;"Sitting Adjourned", "", SUMIFS(wh_table[Duration], wh_table[Day], wh_table[[#This Row],[Day]], wh_table[Tags], "&lt;&gt;[Questions]", wh_table[Tags], "&lt;&gt;[Questions][Divisions]"))</f>
        <v/>
      </c>
      <c r="K406" s="23">
        <f>IF(wh_table[[#This Row],[Tags]]="[Questions]","",IF(wh_table[[#This Row],[Tags]]="[Questions][Divisions]","",SUMIFS(INDEX(wh_table[Duration],1):wh_table[[#This Row],[Duration]], INDEX(wh_table[Tags],1):wh_table[[#This Row],[Tags]], "&lt;&gt;[Questions]",INDEX(wh_table[Tags],1):wh_table[[#This Row],[Tags]], "&lt;&gt;[Questions][Divisions]")))</f>
        <v>10.557638888888905</v>
      </c>
    </row>
    <row r="407" spans="1:11" ht="15" customHeight="1" x14ac:dyDescent="0.25">
      <c r="A407" s="24">
        <v>65</v>
      </c>
      <c r="B407" s="20">
        <v>44531</v>
      </c>
      <c r="C407" s="21">
        <v>0.45833333333333331</v>
      </c>
      <c r="D407" s="19" t="s">
        <v>1112</v>
      </c>
      <c r="E407" s="22" t="s">
        <v>1331</v>
      </c>
      <c r="F407" s="19"/>
      <c r="G407" s="21" cm="1">
        <f t="array" ref="G4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407" s="21" t="str">
        <f>IF(wh_table[[#This Row],[Subject 1]]&lt;&gt;"Sitting Adjourned", "", SUMIF(wh_table[Day], wh_table[[#This Row],[Day]],wh_table[Duration]))</f>
        <v/>
      </c>
      <c r="I407" s="23">
        <f>SUM(INDEX(wh_table[Duration],1):wh_table[[#This Row],[Duration]])</f>
        <v>14.398611111111123</v>
      </c>
      <c r="J407" s="21" t="str">
        <f>IF(wh_table[[#This Row],[Subject 1]]&lt;&gt;"Sitting Adjourned", "", SUMIFS(wh_table[Duration], wh_table[Day], wh_table[[#This Row],[Day]], wh_table[Tags], "&lt;&gt;[Questions]", wh_table[Tags], "&lt;&gt;[Questions][Divisions]"))</f>
        <v/>
      </c>
      <c r="K407" s="23">
        <f>IF(wh_table[[#This Row],[Tags]]="[Questions]","",IF(wh_table[[#This Row],[Tags]]="[Questions][Divisions]","",SUMIFS(INDEX(wh_table[Duration],1):wh_table[[#This Row],[Duration]], INDEX(wh_table[Tags],1):wh_table[[#This Row],[Tags]], "&lt;&gt;[Questions]",INDEX(wh_table[Tags],1):wh_table[[#This Row],[Tags]], "&lt;&gt;[Questions][Divisions]")))</f>
        <v>10.576388888888905</v>
      </c>
    </row>
    <row r="408" spans="1:11" ht="15" customHeight="1" x14ac:dyDescent="0.25">
      <c r="A408" s="24">
        <v>65</v>
      </c>
      <c r="B408" s="20">
        <v>44531</v>
      </c>
      <c r="C408" s="21">
        <v>0.4770833333333333</v>
      </c>
      <c r="D408" s="19" t="s">
        <v>16</v>
      </c>
      <c r="E408" s="22"/>
      <c r="F408" s="19" t="s">
        <v>1115</v>
      </c>
      <c r="G408" s="21" cm="1">
        <f t="array" ref="G4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408" s="21" t="str">
        <f>IF(wh_table[[#This Row],[Subject 1]]&lt;&gt;"Sitting Adjourned", "", SUMIF(wh_table[Day], wh_table[[#This Row],[Day]],wh_table[Duration]))</f>
        <v/>
      </c>
      <c r="I408" s="23">
        <f>SUM(INDEX(wh_table[Duration],1):wh_table[[#This Row],[Duration]])</f>
        <v>14.525694444444456</v>
      </c>
      <c r="J408" s="21" t="str">
        <f>IF(wh_table[[#This Row],[Subject 1]]&lt;&gt;"Sitting Adjourned", "", SUMIFS(wh_table[Duration], wh_table[Day], wh_table[[#This Row],[Day]], wh_table[Tags], "&lt;&gt;[Questions]", wh_table[Tags], "&lt;&gt;[Questions][Divisions]"))</f>
        <v/>
      </c>
      <c r="K408" s="23" t="str">
        <f>IF(wh_table[[#This Row],[Tags]]="[Questions]","",IF(wh_table[[#This Row],[Tags]]="[Questions][Divisions]","",SUMIFS(INDEX(wh_table[Duration],1):wh_table[[#This Row],[Duration]], INDEX(wh_table[Tags],1):wh_table[[#This Row],[Tags]], "&lt;&gt;[Questions]",INDEX(wh_table[Tags],1):wh_table[[#This Row],[Tags]], "&lt;&gt;[Questions][Divisions]")))</f>
        <v/>
      </c>
    </row>
    <row r="409" spans="1:11" ht="15" customHeight="1" x14ac:dyDescent="0.25">
      <c r="A409" s="24">
        <v>65</v>
      </c>
      <c r="B409" s="20">
        <v>44531</v>
      </c>
      <c r="C409" s="21">
        <v>0.60416666666666663</v>
      </c>
      <c r="D409" s="19" t="s">
        <v>1112</v>
      </c>
      <c r="E409" s="22" t="s">
        <v>1332</v>
      </c>
      <c r="F409" s="19"/>
      <c r="G409" s="21" cm="1">
        <f t="array" ref="G4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4.4444444444444509E-2</v>
      </c>
      <c r="H409" s="21" t="str">
        <f>IF(wh_table[[#This Row],[Subject 1]]&lt;&gt;"Sitting Adjourned", "", SUMIF(wh_table[Day], wh_table[[#This Row],[Day]],wh_table[Duration]))</f>
        <v/>
      </c>
      <c r="I409" s="23">
        <f>SUM(INDEX(wh_table[Duration],1):wh_table[[#This Row],[Duration]])</f>
        <v>14.5701388888889</v>
      </c>
      <c r="J409" s="21" t="str">
        <f>IF(wh_table[[#This Row],[Subject 1]]&lt;&gt;"Sitting Adjourned", "", SUMIFS(wh_table[Duration], wh_table[Day], wh_table[[#This Row],[Day]], wh_table[Tags], "&lt;&gt;[Questions]", wh_table[Tags], "&lt;&gt;[Questions][Divisions]"))</f>
        <v/>
      </c>
      <c r="K409" s="23">
        <f>IF(wh_table[[#This Row],[Tags]]="[Questions]","",IF(wh_table[[#This Row],[Tags]]="[Questions][Divisions]","",SUMIFS(INDEX(wh_table[Duration],1):wh_table[[#This Row],[Duration]], INDEX(wh_table[Tags],1):wh_table[[#This Row],[Tags]], "&lt;&gt;[Questions]",INDEX(wh_table[Tags],1):wh_table[[#This Row],[Tags]], "&lt;&gt;[Questions][Divisions]")))</f>
        <v>10.62083333333335</v>
      </c>
    </row>
    <row r="410" spans="1:11" ht="15" customHeight="1" x14ac:dyDescent="0.25">
      <c r="A410" s="24">
        <v>65</v>
      </c>
      <c r="B410" s="20">
        <v>44531</v>
      </c>
      <c r="C410" s="21">
        <v>0.64861111111111114</v>
      </c>
      <c r="D410" s="19" t="s">
        <v>16</v>
      </c>
      <c r="E410" s="22"/>
      <c r="F410" s="19"/>
      <c r="G410" s="21" cm="1">
        <f t="array" ref="G4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2.5694444444444464E-2</v>
      </c>
      <c r="H410" s="21" t="str">
        <f>IF(wh_table[[#This Row],[Subject 1]]&lt;&gt;"Sitting Adjourned", "", SUMIF(wh_table[Day], wh_table[[#This Row],[Day]],wh_table[Duration]))</f>
        <v/>
      </c>
      <c r="I410" s="23">
        <f>SUM(INDEX(wh_table[Duration],1):wh_table[[#This Row],[Duration]])</f>
        <v>14.595833333333346</v>
      </c>
      <c r="J410" s="21" t="str">
        <f>IF(wh_table[[#This Row],[Subject 1]]&lt;&gt;"Sitting Adjourned", "", SUMIFS(wh_table[Duration], wh_table[Day], wh_table[[#This Row],[Day]], wh_table[Tags], "&lt;&gt;[Questions]", wh_table[Tags], "&lt;&gt;[Questions][Divisions]"))</f>
        <v/>
      </c>
      <c r="K410" s="23">
        <f>IF(wh_table[[#This Row],[Tags]]="[Questions]","",IF(wh_table[[#This Row],[Tags]]="[Questions][Divisions]","",SUMIFS(INDEX(wh_table[Duration],1):wh_table[[#This Row],[Duration]], INDEX(wh_table[Tags],1):wh_table[[#This Row],[Tags]], "&lt;&gt;[Questions]",INDEX(wh_table[Tags],1):wh_table[[#This Row],[Tags]], "&lt;&gt;[Questions][Divisions]")))</f>
        <v>10.646527777777795</v>
      </c>
    </row>
    <row r="411" spans="1:11" ht="15" customHeight="1" x14ac:dyDescent="0.25">
      <c r="A411" s="24">
        <v>65</v>
      </c>
      <c r="B411" s="20">
        <v>44531</v>
      </c>
      <c r="C411" s="21">
        <v>0.6743055555555556</v>
      </c>
      <c r="D411" s="19" t="s">
        <v>1112</v>
      </c>
      <c r="E411" s="22" t="s">
        <v>1333</v>
      </c>
      <c r="F411" s="19"/>
      <c r="G411" s="21" cm="1">
        <f t="array" ref="G4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411" s="21" t="str">
        <f>IF(wh_table[[#This Row],[Subject 1]]&lt;&gt;"Sitting Adjourned", "", SUMIF(wh_table[Day], wh_table[[#This Row],[Day]],wh_table[Duration]))</f>
        <v/>
      </c>
      <c r="I411" s="23">
        <f>SUM(INDEX(wh_table[Duration],1):wh_table[[#This Row],[Duration]])</f>
        <v>14.613194444444456</v>
      </c>
      <c r="J411" s="21" t="str">
        <f>IF(wh_table[[#This Row],[Subject 1]]&lt;&gt;"Sitting Adjourned", "", SUMIFS(wh_table[Duration], wh_table[Day], wh_table[[#This Row],[Day]], wh_table[Tags], "&lt;&gt;[Questions]", wh_table[Tags], "&lt;&gt;[Questions][Divisions]"))</f>
        <v/>
      </c>
      <c r="K411" s="23">
        <f>IF(wh_table[[#This Row],[Tags]]="[Questions]","",IF(wh_table[[#This Row],[Tags]]="[Questions][Divisions]","",SUMIFS(INDEX(wh_table[Duration],1):wh_table[[#This Row],[Duration]], INDEX(wh_table[Tags],1):wh_table[[#This Row],[Tags]], "&lt;&gt;[Questions]",INDEX(wh_table[Tags],1):wh_table[[#This Row],[Tags]], "&lt;&gt;[Questions][Divisions]")))</f>
        <v>10.663888888888906</v>
      </c>
    </row>
    <row r="412" spans="1:11" ht="15" customHeight="1" x14ac:dyDescent="0.25">
      <c r="A412" s="24">
        <v>65</v>
      </c>
      <c r="B412" s="20">
        <v>44531</v>
      </c>
      <c r="C412" s="21">
        <v>0.69166666666666676</v>
      </c>
      <c r="D412" s="19" t="s">
        <v>1112</v>
      </c>
      <c r="E412" s="22" t="s">
        <v>1334</v>
      </c>
      <c r="F412" s="19"/>
      <c r="G412" s="21" cm="1">
        <f t="array" ref="G4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6.1111111111111005E-2</v>
      </c>
      <c r="H412" s="21" t="str">
        <f>IF(wh_table[[#This Row],[Subject 1]]&lt;&gt;"Sitting Adjourned", "", SUMIF(wh_table[Day], wh_table[[#This Row],[Day]],wh_table[Duration]))</f>
        <v/>
      </c>
      <c r="I412" s="23">
        <f>SUM(INDEX(wh_table[Duration],1):wh_table[[#This Row],[Duration]])</f>
        <v>14.674305555555568</v>
      </c>
      <c r="J412" s="21" t="str">
        <f>IF(wh_table[[#This Row],[Subject 1]]&lt;&gt;"Sitting Adjourned", "", SUMIFS(wh_table[Duration], wh_table[Day], wh_table[[#This Row],[Day]], wh_table[Tags], "&lt;&gt;[Questions]", wh_table[Tags], "&lt;&gt;[Questions][Divisions]"))</f>
        <v/>
      </c>
      <c r="K412" s="23">
        <f>IF(wh_table[[#This Row],[Tags]]="[Questions]","",IF(wh_table[[#This Row],[Tags]]="[Questions][Divisions]","",SUMIFS(INDEX(wh_table[Duration],1):wh_table[[#This Row],[Duration]], INDEX(wh_table[Tags],1):wh_table[[#This Row],[Tags]], "&lt;&gt;[Questions]",INDEX(wh_table[Tags],1):wh_table[[#This Row],[Tags]], "&lt;&gt;[Questions][Divisions]")))</f>
        <v>10.725000000000017</v>
      </c>
    </row>
    <row r="413" spans="1:11" ht="15" customHeight="1" x14ac:dyDescent="0.25">
      <c r="A413" s="24">
        <v>65</v>
      </c>
      <c r="B413" s="20">
        <v>44531</v>
      </c>
      <c r="C413" s="21">
        <v>0.75277777777777777</v>
      </c>
      <c r="D413" s="19" t="s">
        <v>1111</v>
      </c>
      <c r="E413" s="22"/>
      <c r="F413" s="19"/>
      <c r="G413" s="21" t="str" cm="1">
        <f t="array" ref="G4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13" s="21">
        <f>IF(wh_table[[#This Row],[Subject 1]]&lt;&gt;"Sitting Adjourned", "", SUMIF(wh_table[Day], wh_table[[#This Row],[Day]],wh_table[Duration]))</f>
        <v>0.35694444444444445</v>
      </c>
      <c r="I413" s="23">
        <f>SUM(INDEX(wh_table[Duration],1):wh_table[[#This Row],[Duration]])</f>
        <v>14.674305555555568</v>
      </c>
      <c r="J413" s="21">
        <f>IF(wh_table[[#This Row],[Subject 1]]&lt;&gt;"Sitting Adjourned", "", SUMIFS(wh_table[Duration], wh_table[Day], wh_table[[#This Row],[Day]], wh_table[Tags], "&lt;&gt;[Questions]", wh_table[Tags], "&lt;&gt;[Questions][Divisions]"))</f>
        <v>0.22986111111111113</v>
      </c>
      <c r="K413" s="23">
        <f>IF(wh_table[[#This Row],[Tags]]="[Questions]","",IF(wh_table[[#This Row],[Tags]]="[Questions][Divisions]","",SUMIFS(INDEX(wh_table[Duration],1):wh_table[[#This Row],[Duration]], INDEX(wh_table[Tags],1):wh_table[[#This Row],[Tags]], "&lt;&gt;[Questions]",INDEX(wh_table[Tags],1):wh_table[[#This Row],[Tags]], "&lt;&gt;[Questions][Divisions]")))</f>
        <v>10.725000000000017</v>
      </c>
    </row>
    <row r="414" spans="1:11" ht="15" customHeight="1" x14ac:dyDescent="0.25">
      <c r="A414" s="24">
        <v>66</v>
      </c>
      <c r="B414" s="20">
        <v>44532</v>
      </c>
      <c r="C414" s="21">
        <v>0.5625</v>
      </c>
      <c r="D414" s="19" t="s">
        <v>1165</v>
      </c>
      <c r="E414" s="22" t="s">
        <v>1335</v>
      </c>
      <c r="F414" s="19"/>
      <c r="G414" s="21" cm="1">
        <f t="array" ref="G4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414" s="21" t="str">
        <f>IF(wh_table[[#This Row],[Subject 1]]&lt;&gt;"Sitting Adjourned", "", SUMIF(wh_table[Day], wh_table[[#This Row],[Day]],wh_table[Duration]))</f>
        <v/>
      </c>
      <c r="I414" s="23">
        <f>SUM(INDEX(wh_table[Duration],1):wh_table[[#This Row],[Duration]])</f>
        <v>14.722222222222236</v>
      </c>
      <c r="J414" s="21" t="str">
        <f>IF(wh_table[[#This Row],[Subject 1]]&lt;&gt;"Sitting Adjourned", "", SUMIFS(wh_table[Duration], wh_table[Day], wh_table[[#This Row],[Day]], wh_table[Tags], "&lt;&gt;[Questions]", wh_table[Tags], "&lt;&gt;[Questions][Divisions]"))</f>
        <v/>
      </c>
      <c r="K414" s="23">
        <f>IF(wh_table[[#This Row],[Tags]]="[Questions]","",IF(wh_table[[#This Row],[Tags]]="[Questions][Divisions]","",SUMIFS(INDEX(wh_table[Duration],1):wh_table[[#This Row],[Duration]], INDEX(wh_table[Tags],1):wh_table[[#This Row],[Tags]], "&lt;&gt;[Questions]",INDEX(wh_table[Tags],1):wh_table[[#This Row],[Tags]], "&lt;&gt;[Questions][Divisions]")))</f>
        <v>10.772916666666685</v>
      </c>
    </row>
    <row r="415" spans="1:11" ht="15" customHeight="1" x14ac:dyDescent="0.25">
      <c r="A415" s="24">
        <v>66</v>
      </c>
      <c r="B415" s="20">
        <v>44532</v>
      </c>
      <c r="C415" s="21">
        <v>0.61041666666666672</v>
      </c>
      <c r="D415" s="19" t="s">
        <v>16</v>
      </c>
      <c r="E415" s="22"/>
      <c r="F415" s="19"/>
      <c r="G415" s="21" cm="1">
        <f t="array" ref="G4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415" s="21" t="str">
        <f>IF(wh_table[[#This Row],[Subject 1]]&lt;&gt;"Sitting Adjourned", "", SUMIF(wh_table[Day], wh_table[[#This Row],[Day]],wh_table[Duration]))</f>
        <v/>
      </c>
      <c r="I415" s="23">
        <f>SUM(INDEX(wh_table[Duration],1):wh_table[[#This Row],[Duration]])</f>
        <v>14.736805555555568</v>
      </c>
      <c r="J415" s="21" t="str">
        <f>IF(wh_table[[#This Row],[Subject 1]]&lt;&gt;"Sitting Adjourned", "", SUMIFS(wh_table[Duration], wh_table[Day], wh_table[[#This Row],[Day]], wh_table[Tags], "&lt;&gt;[Questions]", wh_table[Tags], "&lt;&gt;[Questions][Divisions]"))</f>
        <v/>
      </c>
      <c r="K415" s="23">
        <f>IF(wh_table[[#This Row],[Tags]]="[Questions]","",IF(wh_table[[#This Row],[Tags]]="[Questions][Divisions]","",SUMIFS(INDEX(wh_table[Duration],1):wh_table[[#This Row],[Duration]], INDEX(wh_table[Tags],1):wh_table[[#This Row],[Tags]], "&lt;&gt;[Questions]",INDEX(wh_table[Tags],1):wh_table[[#This Row],[Tags]], "&lt;&gt;[Questions][Divisions]")))</f>
        <v>10.787500000000017</v>
      </c>
    </row>
    <row r="416" spans="1:11" ht="15" customHeight="1" x14ac:dyDescent="0.25">
      <c r="A416" s="24">
        <v>66</v>
      </c>
      <c r="B416" s="20">
        <v>44532</v>
      </c>
      <c r="C416" s="21">
        <v>0.625</v>
      </c>
      <c r="D416" s="19" t="s">
        <v>1165</v>
      </c>
      <c r="E416" s="22" t="s">
        <v>1336</v>
      </c>
      <c r="F416" s="19"/>
      <c r="G416" s="21" cm="1">
        <f t="array" ref="G4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3.7499999999999978E-2</v>
      </c>
      <c r="H416" s="21" t="str">
        <f>IF(wh_table[[#This Row],[Subject 1]]&lt;&gt;"Sitting Adjourned", "", SUMIF(wh_table[Day], wh_table[[#This Row],[Day]],wh_table[Duration]))</f>
        <v/>
      </c>
      <c r="I416" s="23">
        <f>SUM(INDEX(wh_table[Duration],1):wh_table[[#This Row],[Duration]])</f>
        <v>14.774305555555568</v>
      </c>
      <c r="J416" s="21" t="str">
        <f>IF(wh_table[[#This Row],[Subject 1]]&lt;&gt;"Sitting Adjourned", "", SUMIFS(wh_table[Duration], wh_table[Day], wh_table[[#This Row],[Day]], wh_table[Tags], "&lt;&gt;[Questions]", wh_table[Tags], "&lt;&gt;[Questions][Divisions]"))</f>
        <v/>
      </c>
      <c r="K416" s="23">
        <f>IF(wh_table[[#This Row],[Tags]]="[Questions]","",IF(wh_table[[#This Row],[Tags]]="[Questions][Divisions]","",SUMIFS(INDEX(wh_table[Duration],1):wh_table[[#This Row],[Duration]], INDEX(wh_table[Tags],1):wh_table[[#This Row],[Tags]], "&lt;&gt;[Questions]",INDEX(wh_table[Tags],1):wh_table[[#This Row],[Tags]], "&lt;&gt;[Questions][Divisions]")))</f>
        <v>10.825000000000017</v>
      </c>
    </row>
    <row r="417" spans="1:11" ht="15" customHeight="1" x14ac:dyDescent="0.25">
      <c r="A417" s="24">
        <v>66</v>
      </c>
      <c r="B417" s="20">
        <v>44532</v>
      </c>
      <c r="C417" s="21">
        <v>0.66249999999999998</v>
      </c>
      <c r="D417" s="19" t="s">
        <v>1111</v>
      </c>
      <c r="E417" s="22"/>
      <c r="F417" s="19"/>
      <c r="G417" s="21" t="str" cm="1">
        <f t="array" ref="G4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17" s="21">
        <f>IF(wh_table[[#This Row],[Subject 1]]&lt;&gt;"Sitting Adjourned", "", SUMIF(wh_table[Day], wh_table[[#This Row],[Day]],wh_table[Duration]))</f>
        <v>9.9999999999999978E-2</v>
      </c>
      <c r="I417" s="23">
        <f>SUM(INDEX(wh_table[Duration],1):wh_table[[#This Row],[Duration]])</f>
        <v>14.774305555555568</v>
      </c>
      <c r="J417" s="21">
        <f>IF(wh_table[[#This Row],[Subject 1]]&lt;&gt;"Sitting Adjourned", "", SUMIFS(wh_table[Duration], wh_table[Day], wh_table[[#This Row],[Day]], wh_table[Tags], "&lt;&gt;[Questions]", wh_table[Tags], "&lt;&gt;[Questions][Divisions]"))</f>
        <v>9.9999999999999978E-2</v>
      </c>
      <c r="K417" s="23">
        <f>IF(wh_table[[#This Row],[Tags]]="[Questions]","",IF(wh_table[[#This Row],[Tags]]="[Questions][Divisions]","",SUMIFS(INDEX(wh_table[Duration],1):wh_table[[#This Row],[Duration]], INDEX(wh_table[Tags],1):wh_table[[#This Row],[Tags]], "&lt;&gt;[Questions]",INDEX(wh_table[Tags],1):wh_table[[#This Row],[Tags]], "&lt;&gt;[Questions][Divisions]")))</f>
        <v>10.825000000000017</v>
      </c>
    </row>
    <row r="418" spans="1:11" ht="15" customHeight="1" x14ac:dyDescent="0.25">
      <c r="A418" s="24">
        <v>67</v>
      </c>
      <c r="B418" s="20">
        <v>44536</v>
      </c>
      <c r="C418" s="21">
        <v>0.6875</v>
      </c>
      <c r="D418" s="19" t="s">
        <v>1107</v>
      </c>
      <c r="E418" s="22" t="s">
        <v>1337</v>
      </c>
      <c r="F418" s="19"/>
      <c r="G418" s="21" cm="1">
        <f t="array" ref="G4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418" s="21" t="str">
        <f>IF(wh_table[[#This Row],[Subject 1]]&lt;&gt;"Sitting Adjourned", "", SUMIF(wh_table[Day], wh_table[[#This Row],[Day]],wh_table[Duration]))</f>
        <v/>
      </c>
      <c r="I418" s="23">
        <f>SUM(INDEX(wh_table[Duration],1):wh_table[[#This Row],[Duration]])</f>
        <v>14.826388888888902</v>
      </c>
      <c r="J418" s="21" t="str">
        <f>IF(wh_table[[#This Row],[Subject 1]]&lt;&gt;"Sitting Adjourned", "", SUMIFS(wh_table[Duration], wh_table[Day], wh_table[[#This Row],[Day]], wh_table[Tags], "&lt;&gt;[Questions]", wh_table[Tags], "&lt;&gt;[Questions][Divisions]"))</f>
        <v/>
      </c>
      <c r="K418" s="23">
        <f>IF(wh_table[[#This Row],[Tags]]="[Questions]","",IF(wh_table[[#This Row],[Tags]]="[Questions][Divisions]","",SUMIFS(INDEX(wh_table[Duration],1):wh_table[[#This Row],[Duration]], INDEX(wh_table[Tags],1):wh_table[[#This Row],[Tags]], "&lt;&gt;[Questions]",INDEX(wh_table[Tags],1):wh_table[[#This Row],[Tags]], "&lt;&gt;[Questions][Divisions]")))</f>
        <v>10.877083333333351</v>
      </c>
    </row>
    <row r="419" spans="1:11" ht="15" customHeight="1" x14ac:dyDescent="0.25">
      <c r="A419" s="24">
        <v>67</v>
      </c>
      <c r="B419" s="20">
        <v>44536</v>
      </c>
      <c r="C419" s="21">
        <v>0.73958333333333337</v>
      </c>
      <c r="D419" s="19" t="s">
        <v>1111</v>
      </c>
      <c r="E419" s="22"/>
      <c r="F419" s="19"/>
      <c r="G419" s="21" t="str" cm="1">
        <f t="array" ref="G4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19" s="21">
        <f>IF(wh_table[[#This Row],[Subject 1]]&lt;&gt;"Sitting Adjourned", "", SUMIF(wh_table[Day], wh_table[[#This Row],[Day]],wh_table[Duration]))</f>
        <v>5.208333333333337E-2</v>
      </c>
      <c r="I419" s="23">
        <f>SUM(INDEX(wh_table[Duration],1):wh_table[[#This Row],[Duration]])</f>
        <v>14.826388888888902</v>
      </c>
      <c r="J419" s="21">
        <f>IF(wh_table[[#This Row],[Subject 1]]&lt;&gt;"Sitting Adjourned", "", SUMIFS(wh_table[Duration], wh_table[Day], wh_table[[#This Row],[Day]], wh_table[Tags], "&lt;&gt;[Questions]", wh_table[Tags], "&lt;&gt;[Questions][Divisions]"))</f>
        <v>5.208333333333337E-2</v>
      </c>
      <c r="K419" s="23">
        <f>IF(wh_table[[#This Row],[Tags]]="[Questions]","",IF(wh_table[[#This Row],[Tags]]="[Questions][Divisions]","",SUMIFS(INDEX(wh_table[Duration],1):wh_table[[#This Row],[Duration]], INDEX(wh_table[Tags],1):wh_table[[#This Row],[Tags]], "&lt;&gt;[Questions]",INDEX(wh_table[Tags],1):wh_table[[#This Row],[Tags]], "&lt;&gt;[Questions][Divisions]")))</f>
        <v>10.877083333333351</v>
      </c>
    </row>
    <row r="420" spans="1:11" ht="15" customHeight="1" x14ac:dyDescent="0.25">
      <c r="A420" s="24">
        <v>68</v>
      </c>
      <c r="B420" s="20">
        <v>44537</v>
      </c>
      <c r="C420" s="21">
        <v>0.39583333333333331</v>
      </c>
      <c r="D420" s="19" t="s">
        <v>1112</v>
      </c>
      <c r="E420" s="22" t="s">
        <v>1338</v>
      </c>
      <c r="F420" s="19"/>
      <c r="G420" s="21" cm="1">
        <f t="array" ref="G4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420" s="21" t="str">
        <f>IF(wh_table[[#This Row],[Subject 1]]&lt;&gt;"Sitting Adjourned", "", SUMIF(wh_table[Day], wh_table[[#This Row],[Day]],wh_table[Duration]))</f>
        <v/>
      </c>
      <c r="I420" s="23">
        <f>SUM(INDEX(wh_table[Duration],1):wh_table[[#This Row],[Duration]])</f>
        <v>14.889583333333347</v>
      </c>
      <c r="J420" s="21" t="str">
        <f>IF(wh_table[[#This Row],[Subject 1]]&lt;&gt;"Sitting Adjourned", "", SUMIFS(wh_table[Duration], wh_table[Day], wh_table[[#This Row],[Day]], wh_table[Tags], "&lt;&gt;[Questions]", wh_table[Tags], "&lt;&gt;[Questions][Divisions]"))</f>
        <v/>
      </c>
      <c r="K420" s="23">
        <f>IF(wh_table[[#This Row],[Tags]]="[Questions]","",IF(wh_table[[#This Row],[Tags]]="[Questions][Divisions]","",SUMIFS(INDEX(wh_table[Duration],1):wh_table[[#This Row],[Duration]], INDEX(wh_table[Tags],1):wh_table[[#This Row],[Tags]], "&lt;&gt;[Questions]",INDEX(wh_table[Tags],1):wh_table[[#This Row],[Tags]], "&lt;&gt;[Questions][Divisions]")))</f>
        <v>10.940277777777796</v>
      </c>
    </row>
    <row r="421" spans="1:11" ht="15" customHeight="1" x14ac:dyDescent="0.25">
      <c r="A421" s="24">
        <v>68</v>
      </c>
      <c r="B421" s="20">
        <v>44537</v>
      </c>
      <c r="C421" s="21">
        <v>0.45902777777777781</v>
      </c>
      <c r="D421" s="19" t="s">
        <v>1112</v>
      </c>
      <c r="E421" s="22" t="s">
        <v>1339</v>
      </c>
      <c r="F421" s="19"/>
      <c r="G421" s="21" cm="1">
        <f t="array" ref="G4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1.8055555555555491E-2</v>
      </c>
      <c r="H421" s="21" t="str">
        <f>IF(wh_table[[#This Row],[Subject 1]]&lt;&gt;"Sitting Adjourned", "", SUMIF(wh_table[Day], wh_table[[#This Row],[Day]],wh_table[Duration]))</f>
        <v/>
      </c>
      <c r="I421" s="23">
        <f>SUM(INDEX(wh_table[Duration],1):wh_table[[#This Row],[Duration]])</f>
        <v>14.907638888888902</v>
      </c>
      <c r="J421" s="21" t="str">
        <f>IF(wh_table[[#This Row],[Subject 1]]&lt;&gt;"Sitting Adjourned", "", SUMIFS(wh_table[Duration], wh_table[Day], wh_table[[#This Row],[Day]], wh_table[Tags], "&lt;&gt;[Questions]", wh_table[Tags], "&lt;&gt;[Questions][Divisions]"))</f>
        <v/>
      </c>
      <c r="K421" s="23">
        <f>IF(wh_table[[#This Row],[Tags]]="[Questions]","",IF(wh_table[[#This Row],[Tags]]="[Questions][Divisions]","",SUMIFS(INDEX(wh_table[Duration],1):wh_table[[#This Row],[Duration]], INDEX(wh_table[Tags],1):wh_table[[#This Row],[Tags]], "&lt;&gt;[Questions]",INDEX(wh_table[Tags],1):wh_table[[#This Row],[Tags]], "&lt;&gt;[Questions][Divisions]")))</f>
        <v>10.958333333333352</v>
      </c>
    </row>
    <row r="422" spans="1:11" ht="15" customHeight="1" x14ac:dyDescent="0.25">
      <c r="A422" s="24">
        <v>68</v>
      </c>
      <c r="B422" s="20">
        <v>44537</v>
      </c>
      <c r="C422" s="21">
        <v>0.4770833333333333</v>
      </c>
      <c r="D422" s="19" t="s">
        <v>16</v>
      </c>
      <c r="E422" s="22"/>
      <c r="F422" s="19" t="s">
        <v>1115</v>
      </c>
      <c r="G422" s="21" cm="1">
        <f t="array" ref="G4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422" s="21" t="str">
        <f>IF(wh_table[[#This Row],[Subject 1]]&lt;&gt;"Sitting Adjourned", "", SUMIF(wh_table[Day], wh_table[[#This Row],[Day]],wh_table[Duration]))</f>
        <v/>
      </c>
      <c r="I422" s="23">
        <f>SUM(INDEX(wh_table[Duration],1):wh_table[[#This Row],[Duration]])</f>
        <v>15.034722222222236</v>
      </c>
      <c r="J422" s="21" t="str">
        <f>IF(wh_table[[#This Row],[Subject 1]]&lt;&gt;"Sitting Adjourned", "", SUMIFS(wh_table[Duration], wh_table[Day], wh_table[[#This Row],[Day]], wh_table[Tags], "&lt;&gt;[Questions]", wh_table[Tags], "&lt;&gt;[Questions][Divisions]"))</f>
        <v/>
      </c>
      <c r="K422" s="23" t="str">
        <f>IF(wh_table[[#This Row],[Tags]]="[Questions]","",IF(wh_table[[#This Row],[Tags]]="[Questions][Divisions]","",SUMIFS(INDEX(wh_table[Duration],1):wh_table[[#This Row],[Duration]], INDEX(wh_table[Tags],1):wh_table[[#This Row],[Tags]], "&lt;&gt;[Questions]",INDEX(wh_table[Tags],1):wh_table[[#This Row],[Tags]], "&lt;&gt;[Questions][Divisions]")))</f>
        <v/>
      </c>
    </row>
    <row r="423" spans="1:11" ht="15" customHeight="1" x14ac:dyDescent="0.25">
      <c r="A423" s="24">
        <v>68</v>
      </c>
      <c r="B423" s="20">
        <v>44537</v>
      </c>
      <c r="C423" s="21">
        <v>0.60416666666666663</v>
      </c>
      <c r="D423" s="19" t="s">
        <v>1112</v>
      </c>
      <c r="E423" s="22" t="s">
        <v>1340</v>
      </c>
      <c r="F423" s="19"/>
      <c r="G423" s="21" cm="1">
        <f t="array" ref="G4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23" s="21" t="str">
        <f>IF(wh_table[[#This Row],[Subject 1]]&lt;&gt;"Sitting Adjourned", "", SUMIF(wh_table[Day], wh_table[[#This Row],[Day]],wh_table[Duration]))</f>
        <v/>
      </c>
      <c r="I423" s="23">
        <f>SUM(INDEX(wh_table[Duration],1):wh_table[[#This Row],[Duration]])</f>
        <v>15.097222222222236</v>
      </c>
      <c r="J423" s="21" t="str">
        <f>IF(wh_table[[#This Row],[Subject 1]]&lt;&gt;"Sitting Adjourned", "", SUMIFS(wh_table[Duration], wh_table[Day], wh_table[[#This Row],[Day]], wh_table[Tags], "&lt;&gt;[Questions]", wh_table[Tags], "&lt;&gt;[Questions][Divisions]"))</f>
        <v/>
      </c>
      <c r="K423" s="23">
        <f>IF(wh_table[[#This Row],[Tags]]="[Questions]","",IF(wh_table[[#This Row],[Tags]]="[Questions][Divisions]","",SUMIFS(INDEX(wh_table[Duration],1):wh_table[[#This Row],[Duration]], INDEX(wh_table[Tags],1):wh_table[[#This Row],[Tags]], "&lt;&gt;[Questions]",INDEX(wh_table[Tags],1):wh_table[[#This Row],[Tags]], "&lt;&gt;[Questions][Divisions]")))</f>
        <v>11.020833333333352</v>
      </c>
    </row>
    <row r="424" spans="1:11" ht="15" customHeight="1" x14ac:dyDescent="0.25">
      <c r="A424" s="24">
        <v>68</v>
      </c>
      <c r="B424" s="20">
        <v>44537</v>
      </c>
      <c r="C424" s="21">
        <v>0.66666666666666663</v>
      </c>
      <c r="D424" s="19" t="s">
        <v>1112</v>
      </c>
      <c r="E424" s="22" t="s">
        <v>1341</v>
      </c>
      <c r="F424" s="19"/>
      <c r="G424" s="21" cm="1">
        <f t="array" ref="G4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24" s="21" t="str">
        <f>IF(wh_table[[#This Row],[Subject 1]]&lt;&gt;"Sitting Adjourned", "", SUMIF(wh_table[Day], wh_table[[#This Row],[Day]],wh_table[Duration]))</f>
        <v/>
      </c>
      <c r="I424" s="23">
        <f>SUM(INDEX(wh_table[Duration],1):wh_table[[#This Row],[Duration]])</f>
        <v>15.11805555555557</v>
      </c>
      <c r="J424" s="21" t="str">
        <f>IF(wh_table[[#This Row],[Subject 1]]&lt;&gt;"Sitting Adjourned", "", SUMIFS(wh_table[Duration], wh_table[Day], wh_table[[#This Row],[Day]], wh_table[Tags], "&lt;&gt;[Questions]", wh_table[Tags], "&lt;&gt;[Questions][Divisions]"))</f>
        <v/>
      </c>
      <c r="K424" s="23">
        <f>IF(wh_table[[#This Row],[Tags]]="[Questions]","",IF(wh_table[[#This Row],[Tags]]="[Questions][Divisions]","",SUMIFS(INDEX(wh_table[Duration],1):wh_table[[#This Row],[Duration]], INDEX(wh_table[Tags],1):wh_table[[#This Row],[Tags]], "&lt;&gt;[Questions]",INDEX(wh_table[Tags],1):wh_table[[#This Row],[Tags]], "&lt;&gt;[Questions][Divisions]")))</f>
        <v>11.041666666666686</v>
      </c>
    </row>
    <row r="425" spans="1:11" ht="15" customHeight="1" x14ac:dyDescent="0.25">
      <c r="A425" s="24">
        <v>68</v>
      </c>
      <c r="B425" s="20">
        <v>44537</v>
      </c>
      <c r="C425" s="21">
        <v>0.6875</v>
      </c>
      <c r="D425" s="19" t="s">
        <v>1112</v>
      </c>
      <c r="E425" s="22" t="s">
        <v>1342</v>
      </c>
      <c r="F425" s="19"/>
      <c r="G425" s="21" cm="1">
        <f t="array" ref="G4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5.7638888888888906E-2</v>
      </c>
      <c r="H425" s="21" t="str">
        <f>IF(wh_table[[#This Row],[Subject 1]]&lt;&gt;"Sitting Adjourned", "", SUMIF(wh_table[Day], wh_table[[#This Row],[Day]],wh_table[Duration]))</f>
        <v/>
      </c>
      <c r="I425" s="23">
        <f>SUM(INDEX(wh_table[Duration],1):wh_table[[#This Row],[Duration]])</f>
        <v>15.175694444444458</v>
      </c>
      <c r="J425" s="21" t="str">
        <f>IF(wh_table[[#This Row],[Subject 1]]&lt;&gt;"Sitting Adjourned", "", SUMIFS(wh_table[Duration], wh_table[Day], wh_table[[#This Row],[Day]], wh_table[Tags], "&lt;&gt;[Questions]", wh_table[Tags], "&lt;&gt;[Questions][Divisions]"))</f>
        <v/>
      </c>
      <c r="K425" s="23">
        <f>IF(wh_table[[#This Row],[Tags]]="[Questions]","",IF(wh_table[[#This Row],[Tags]]="[Questions][Divisions]","",SUMIFS(INDEX(wh_table[Duration],1):wh_table[[#This Row],[Duration]], INDEX(wh_table[Tags],1):wh_table[[#This Row],[Tags]], "&lt;&gt;[Questions]",INDEX(wh_table[Tags],1):wh_table[[#This Row],[Tags]], "&lt;&gt;[Questions][Divisions]")))</f>
        <v>11.099305555555574</v>
      </c>
    </row>
    <row r="426" spans="1:11" ht="15" customHeight="1" x14ac:dyDescent="0.25">
      <c r="A426" s="24">
        <v>68</v>
      </c>
      <c r="B426" s="20">
        <v>44537</v>
      </c>
      <c r="C426" s="21">
        <v>0.74513888888888891</v>
      </c>
      <c r="D426" s="19" t="s">
        <v>1111</v>
      </c>
      <c r="E426" s="22"/>
      <c r="F426" s="19"/>
      <c r="G426" s="21" t="str" cm="1">
        <f t="array" ref="G4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26" s="21">
        <f>IF(wh_table[[#This Row],[Subject 1]]&lt;&gt;"Sitting Adjourned", "", SUMIF(wh_table[Day], wh_table[[#This Row],[Day]],wh_table[Duration]))</f>
        <v>0.34930555555555559</v>
      </c>
      <c r="I426" s="23">
        <f>SUM(INDEX(wh_table[Duration],1):wh_table[[#This Row],[Duration]])</f>
        <v>15.175694444444458</v>
      </c>
      <c r="J426" s="21">
        <f>IF(wh_table[[#This Row],[Subject 1]]&lt;&gt;"Sitting Adjourned", "", SUMIFS(wh_table[Duration], wh_table[Day], wh_table[[#This Row],[Day]], wh_table[Tags], "&lt;&gt;[Questions]", wh_table[Tags], "&lt;&gt;[Questions][Divisions]"))</f>
        <v>0.22222222222222227</v>
      </c>
      <c r="K426" s="23">
        <f>IF(wh_table[[#This Row],[Tags]]="[Questions]","",IF(wh_table[[#This Row],[Tags]]="[Questions][Divisions]","",SUMIFS(INDEX(wh_table[Duration],1):wh_table[[#This Row],[Duration]], INDEX(wh_table[Tags],1):wh_table[[#This Row],[Tags]], "&lt;&gt;[Questions]",INDEX(wh_table[Tags],1):wh_table[[#This Row],[Tags]], "&lt;&gt;[Questions][Divisions]")))</f>
        <v>11.099305555555574</v>
      </c>
    </row>
    <row r="427" spans="1:11" ht="15" customHeight="1" x14ac:dyDescent="0.25">
      <c r="A427" s="24">
        <v>69</v>
      </c>
      <c r="B427" s="20">
        <v>44538</v>
      </c>
      <c r="C427" s="21">
        <v>0.39583333333333331</v>
      </c>
      <c r="D427" s="19" t="s">
        <v>1112</v>
      </c>
      <c r="E427" s="22" t="s">
        <v>1343</v>
      </c>
      <c r="F427" s="19"/>
      <c r="G427" s="21" cm="1">
        <f t="array" ref="G4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427" s="21" t="str">
        <f>IF(wh_table[[#This Row],[Subject 1]]&lt;&gt;"Sitting Adjourned", "", SUMIF(wh_table[Day], wh_table[[#This Row],[Day]],wh_table[Duration]))</f>
        <v/>
      </c>
      <c r="I427" s="23">
        <f>SUM(INDEX(wh_table[Duration],1):wh_table[[#This Row],[Duration]])</f>
        <v>15.23680555555557</v>
      </c>
      <c r="J427" s="21" t="str">
        <f>IF(wh_table[[#This Row],[Subject 1]]&lt;&gt;"Sitting Adjourned", "", SUMIFS(wh_table[Duration], wh_table[Day], wh_table[[#This Row],[Day]], wh_table[Tags], "&lt;&gt;[Questions]", wh_table[Tags], "&lt;&gt;[Questions][Divisions]"))</f>
        <v/>
      </c>
      <c r="K427" s="23">
        <f>IF(wh_table[[#This Row],[Tags]]="[Questions]","",IF(wh_table[[#This Row],[Tags]]="[Questions][Divisions]","",SUMIFS(INDEX(wh_table[Duration],1):wh_table[[#This Row],[Duration]], INDEX(wh_table[Tags],1):wh_table[[#This Row],[Tags]], "&lt;&gt;[Questions]",INDEX(wh_table[Tags],1):wh_table[[#This Row],[Tags]], "&lt;&gt;[Questions][Divisions]")))</f>
        <v>11.160416666666686</v>
      </c>
    </row>
    <row r="428" spans="1:11" ht="15" customHeight="1" x14ac:dyDescent="0.25">
      <c r="A428" s="24">
        <v>69</v>
      </c>
      <c r="B428" s="20">
        <v>44538</v>
      </c>
      <c r="C428" s="21">
        <v>0.45694444444444443</v>
      </c>
      <c r="D428" s="19" t="s">
        <v>1112</v>
      </c>
      <c r="E428" s="22" t="s">
        <v>1344</v>
      </c>
      <c r="F428" s="19"/>
      <c r="G428" s="21" cm="1">
        <f t="array" ref="G4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428" s="21" t="str">
        <f>IF(wh_table[[#This Row],[Subject 1]]&lt;&gt;"Sitting Adjourned", "", SUMIF(wh_table[Day], wh_table[[#This Row],[Day]],wh_table[Duration]))</f>
        <v/>
      </c>
      <c r="I428" s="23">
        <f>SUM(INDEX(wh_table[Duration],1):wh_table[[#This Row],[Duration]])</f>
        <v>15.256250000000014</v>
      </c>
      <c r="J428" s="21" t="str">
        <f>IF(wh_table[[#This Row],[Subject 1]]&lt;&gt;"Sitting Adjourned", "", SUMIFS(wh_table[Duration], wh_table[Day], wh_table[[#This Row],[Day]], wh_table[Tags], "&lt;&gt;[Questions]", wh_table[Tags], "&lt;&gt;[Questions][Divisions]"))</f>
        <v/>
      </c>
      <c r="K428" s="23">
        <f>IF(wh_table[[#This Row],[Tags]]="[Questions]","",IF(wh_table[[#This Row],[Tags]]="[Questions][Divisions]","",SUMIFS(INDEX(wh_table[Duration],1):wh_table[[#This Row],[Duration]], INDEX(wh_table[Tags],1):wh_table[[#This Row],[Tags]], "&lt;&gt;[Questions]",INDEX(wh_table[Tags],1):wh_table[[#This Row],[Tags]], "&lt;&gt;[Questions][Divisions]")))</f>
        <v>11.17986111111113</v>
      </c>
    </row>
    <row r="429" spans="1:11" ht="15" customHeight="1" x14ac:dyDescent="0.25">
      <c r="A429" s="24">
        <v>69</v>
      </c>
      <c r="B429" s="20">
        <v>44538</v>
      </c>
      <c r="C429" s="21">
        <v>0.47638888888888892</v>
      </c>
      <c r="D429" s="19" t="s">
        <v>16</v>
      </c>
      <c r="E429" s="22"/>
      <c r="F429" s="19" t="s">
        <v>1115</v>
      </c>
      <c r="G429" s="21" cm="1">
        <f t="array" ref="G4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429" s="21" t="str">
        <f>IF(wh_table[[#This Row],[Subject 1]]&lt;&gt;"Sitting Adjourned", "", SUMIF(wh_table[Day], wh_table[[#This Row],[Day]],wh_table[Duration]))</f>
        <v/>
      </c>
      <c r="I429" s="23">
        <f>SUM(INDEX(wh_table[Duration],1):wh_table[[#This Row],[Duration]])</f>
        <v>15.384027777777792</v>
      </c>
      <c r="J429" s="21" t="str">
        <f>IF(wh_table[[#This Row],[Subject 1]]&lt;&gt;"Sitting Adjourned", "", SUMIFS(wh_table[Duration], wh_table[Day], wh_table[[#This Row],[Day]], wh_table[Tags], "&lt;&gt;[Questions]", wh_table[Tags], "&lt;&gt;[Questions][Divisions]"))</f>
        <v/>
      </c>
      <c r="K429" s="23" t="str">
        <f>IF(wh_table[[#This Row],[Tags]]="[Questions]","",IF(wh_table[[#This Row],[Tags]]="[Questions][Divisions]","",SUMIFS(INDEX(wh_table[Duration],1):wh_table[[#This Row],[Duration]], INDEX(wh_table[Tags],1):wh_table[[#This Row],[Tags]], "&lt;&gt;[Questions]",INDEX(wh_table[Tags],1):wh_table[[#This Row],[Tags]], "&lt;&gt;[Questions][Divisions]")))</f>
        <v/>
      </c>
    </row>
    <row r="430" spans="1:11" ht="15" customHeight="1" x14ac:dyDescent="0.25">
      <c r="A430" s="24">
        <v>69</v>
      </c>
      <c r="B430" s="20">
        <v>44538</v>
      </c>
      <c r="C430" s="21">
        <v>0.60416666666666663</v>
      </c>
      <c r="D430" s="19" t="s">
        <v>1112</v>
      </c>
      <c r="E430" s="22" t="s">
        <v>1345</v>
      </c>
      <c r="F430" s="19"/>
      <c r="G430" s="21" cm="1">
        <f t="array" ref="G4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0.10069444444444453</v>
      </c>
      <c r="H430" s="21" t="str">
        <f>IF(wh_table[[#This Row],[Subject 1]]&lt;&gt;"Sitting Adjourned", "", SUMIF(wh_table[Day], wh_table[[#This Row],[Day]],wh_table[Duration]))</f>
        <v/>
      </c>
      <c r="I430" s="23">
        <f>SUM(INDEX(wh_table[Duration],1):wh_table[[#This Row],[Duration]])</f>
        <v>15.484722222222237</v>
      </c>
      <c r="J430" s="21" t="str">
        <f>IF(wh_table[[#This Row],[Subject 1]]&lt;&gt;"Sitting Adjourned", "", SUMIFS(wh_table[Duration], wh_table[Day], wh_table[[#This Row],[Day]], wh_table[Tags], "&lt;&gt;[Questions]", wh_table[Tags], "&lt;&gt;[Questions][Divisions]"))</f>
        <v/>
      </c>
      <c r="K430" s="23">
        <f>IF(wh_table[[#This Row],[Tags]]="[Questions]","",IF(wh_table[[#This Row],[Tags]]="[Questions][Divisions]","",SUMIFS(INDEX(wh_table[Duration],1):wh_table[[#This Row],[Duration]], INDEX(wh_table[Tags],1):wh_table[[#This Row],[Tags]], "&lt;&gt;[Questions]",INDEX(wh_table[Tags],1):wh_table[[#This Row],[Tags]], "&lt;&gt;[Questions][Divisions]")))</f>
        <v>11.280555555555575</v>
      </c>
    </row>
    <row r="431" spans="1:11" ht="15" customHeight="1" x14ac:dyDescent="0.25">
      <c r="A431" s="24">
        <v>69</v>
      </c>
      <c r="B431" s="20">
        <v>44538</v>
      </c>
      <c r="C431" s="21">
        <v>0.70486111111111116</v>
      </c>
      <c r="D431" s="19" t="s">
        <v>1112</v>
      </c>
      <c r="E431" s="22" t="s">
        <v>1346</v>
      </c>
      <c r="F431" s="19"/>
      <c r="G431" s="21" cm="1">
        <f t="array" ref="G4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431" s="21" t="str">
        <f>IF(wh_table[[#This Row],[Subject 1]]&lt;&gt;"Sitting Adjourned", "", SUMIF(wh_table[Day], wh_table[[#This Row],[Day]],wh_table[Duration]))</f>
        <v/>
      </c>
      <c r="I431" s="23">
        <f>SUM(INDEX(wh_table[Duration],1):wh_table[[#This Row],[Duration]])</f>
        <v>15.504166666666681</v>
      </c>
      <c r="J431" s="21" t="str">
        <f>IF(wh_table[[#This Row],[Subject 1]]&lt;&gt;"Sitting Adjourned", "", SUMIFS(wh_table[Duration], wh_table[Day], wh_table[[#This Row],[Day]], wh_table[Tags], "&lt;&gt;[Questions]", wh_table[Tags], "&lt;&gt;[Questions][Divisions]"))</f>
        <v/>
      </c>
      <c r="K431" s="23">
        <f>IF(wh_table[[#This Row],[Tags]]="[Questions]","",IF(wh_table[[#This Row],[Tags]]="[Questions][Divisions]","",SUMIFS(INDEX(wh_table[Duration],1):wh_table[[#This Row],[Duration]], INDEX(wh_table[Tags],1):wh_table[[#This Row],[Tags]], "&lt;&gt;[Questions]",INDEX(wh_table[Tags],1):wh_table[[#This Row],[Tags]], "&lt;&gt;[Questions][Divisions]")))</f>
        <v>11.300000000000018</v>
      </c>
    </row>
    <row r="432" spans="1:11" ht="15" customHeight="1" x14ac:dyDescent="0.25">
      <c r="A432" s="24">
        <v>69</v>
      </c>
      <c r="B432" s="20">
        <v>44538</v>
      </c>
      <c r="C432" s="21">
        <v>0.72430555555555554</v>
      </c>
      <c r="D432" s="19" t="s">
        <v>1112</v>
      </c>
      <c r="E432" s="22" t="s">
        <v>1347</v>
      </c>
      <c r="F432" s="19"/>
      <c r="G432" s="21" cm="1">
        <f t="array" ref="G4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4.2361111111111072E-2</v>
      </c>
      <c r="H432" s="21" t="str">
        <f>IF(wh_table[[#This Row],[Subject 1]]&lt;&gt;"Sitting Adjourned", "", SUMIF(wh_table[Day], wh_table[[#This Row],[Day]],wh_table[Duration]))</f>
        <v/>
      </c>
      <c r="I432" s="23">
        <f>SUM(INDEX(wh_table[Duration],1):wh_table[[#This Row],[Duration]])</f>
        <v>15.546527777777792</v>
      </c>
      <c r="J432" s="21" t="str">
        <f>IF(wh_table[[#This Row],[Subject 1]]&lt;&gt;"Sitting Adjourned", "", SUMIFS(wh_table[Duration], wh_table[Day], wh_table[[#This Row],[Day]], wh_table[Tags], "&lt;&gt;[Questions]", wh_table[Tags], "&lt;&gt;[Questions][Divisions]"))</f>
        <v/>
      </c>
      <c r="K432" s="23">
        <f>IF(wh_table[[#This Row],[Tags]]="[Questions]","",IF(wh_table[[#This Row],[Tags]]="[Questions][Divisions]","",SUMIFS(INDEX(wh_table[Duration],1):wh_table[[#This Row],[Duration]], INDEX(wh_table[Tags],1):wh_table[[#This Row],[Tags]], "&lt;&gt;[Questions]",INDEX(wh_table[Tags],1):wh_table[[#This Row],[Tags]], "&lt;&gt;[Questions][Divisions]")))</f>
        <v>11.34236111111113</v>
      </c>
    </row>
    <row r="433" spans="1:11" ht="15" customHeight="1" x14ac:dyDescent="0.25">
      <c r="A433" s="24">
        <v>69</v>
      </c>
      <c r="B433" s="20">
        <v>44538</v>
      </c>
      <c r="C433" s="21">
        <v>0.76666666666666661</v>
      </c>
      <c r="D433" s="19" t="s">
        <v>1111</v>
      </c>
      <c r="E433" s="22"/>
      <c r="F433" s="19"/>
      <c r="G433" s="21" t="str" cm="1">
        <f t="array" ref="G4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33" s="21">
        <f>IF(wh_table[[#This Row],[Subject 1]]&lt;&gt;"Sitting Adjourned", "", SUMIF(wh_table[Day], wh_table[[#This Row],[Day]],wh_table[Duration]))</f>
        <v>0.37083333333333329</v>
      </c>
      <c r="I433" s="23">
        <f>SUM(INDEX(wh_table[Duration],1):wh_table[[#This Row],[Duration]])</f>
        <v>15.546527777777792</v>
      </c>
      <c r="J433" s="21">
        <f>IF(wh_table[[#This Row],[Subject 1]]&lt;&gt;"Sitting Adjourned", "", SUMIFS(wh_table[Duration], wh_table[Day], wh_table[[#This Row],[Day]], wh_table[Tags], "&lt;&gt;[Questions]", wh_table[Tags], "&lt;&gt;[Questions][Divisions]"))</f>
        <v>0.24305555555555558</v>
      </c>
      <c r="K433" s="23">
        <f>IF(wh_table[[#This Row],[Tags]]="[Questions]","",IF(wh_table[[#This Row],[Tags]]="[Questions][Divisions]","",SUMIFS(INDEX(wh_table[Duration],1):wh_table[[#This Row],[Duration]], INDEX(wh_table[Tags],1):wh_table[[#This Row],[Tags]], "&lt;&gt;[Questions]",INDEX(wh_table[Tags],1):wh_table[[#This Row],[Tags]], "&lt;&gt;[Questions][Divisions]")))</f>
        <v>11.34236111111113</v>
      </c>
    </row>
    <row r="434" spans="1:11" ht="15" customHeight="1" x14ac:dyDescent="0.25">
      <c r="A434" s="24">
        <v>70</v>
      </c>
      <c r="B434" s="20">
        <v>44539</v>
      </c>
      <c r="C434" s="21">
        <v>0.5625</v>
      </c>
      <c r="D434" s="19" t="s">
        <v>1165</v>
      </c>
      <c r="E434" s="22" t="s">
        <v>1348</v>
      </c>
      <c r="F434" s="19"/>
      <c r="G434" s="21" cm="1">
        <f t="array" ref="G4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6.3888888888888884E-2</v>
      </c>
      <c r="H434" s="21" t="str">
        <f>IF(wh_table[[#This Row],[Subject 1]]&lt;&gt;"Sitting Adjourned", "", SUMIF(wh_table[Day], wh_table[[#This Row],[Day]],wh_table[Duration]))</f>
        <v/>
      </c>
      <c r="I434" s="23">
        <f>SUM(INDEX(wh_table[Duration],1):wh_table[[#This Row],[Duration]])</f>
        <v>15.61041666666668</v>
      </c>
      <c r="J434" s="21" t="str">
        <f>IF(wh_table[[#This Row],[Subject 1]]&lt;&gt;"Sitting Adjourned", "", SUMIFS(wh_table[Duration], wh_table[Day], wh_table[[#This Row],[Day]], wh_table[Tags], "&lt;&gt;[Questions]", wh_table[Tags], "&lt;&gt;[Questions][Divisions]"))</f>
        <v/>
      </c>
      <c r="K434" s="23">
        <f>IF(wh_table[[#This Row],[Tags]]="[Questions]","",IF(wh_table[[#This Row],[Tags]]="[Questions][Divisions]","",SUMIFS(INDEX(wh_table[Duration],1):wh_table[[#This Row],[Duration]], INDEX(wh_table[Tags],1):wh_table[[#This Row],[Tags]], "&lt;&gt;[Questions]",INDEX(wh_table[Tags],1):wh_table[[#This Row],[Tags]], "&lt;&gt;[Questions][Divisions]")))</f>
        <v>11.406250000000018</v>
      </c>
    </row>
    <row r="435" spans="1:11" ht="15" customHeight="1" x14ac:dyDescent="0.25">
      <c r="A435" s="24">
        <v>70</v>
      </c>
      <c r="B435" s="20">
        <v>44539</v>
      </c>
      <c r="C435" s="21">
        <v>0.62638888888888888</v>
      </c>
      <c r="D435" s="19" t="s">
        <v>1165</v>
      </c>
      <c r="E435" s="22" t="s">
        <v>1349</v>
      </c>
      <c r="F435" s="19"/>
      <c r="G435" s="21" cm="1">
        <f t="array" ref="G4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4.9305555555555491E-2</v>
      </c>
      <c r="H435" s="21" t="str">
        <f>IF(wh_table[[#This Row],[Subject 1]]&lt;&gt;"Sitting Adjourned", "", SUMIF(wh_table[Day], wh_table[[#This Row],[Day]],wh_table[Duration]))</f>
        <v/>
      </c>
      <c r="I435" s="23">
        <f>SUM(INDEX(wh_table[Duration],1):wh_table[[#This Row],[Duration]])</f>
        <v>15.659722222222236</v>
      </c>
      <c r="J435" s="21" t="str">
        <f>IF(wh_table[[#This Row],[Subject 1]]&lt;&gt;"Sitting Adjourned", "", SUMIFS(wh_table[Duration], wh_table[Day], wh_table[[#This Row],[Day]], wh_table[Tags], "&lt;&gt;[Questions]", wh_table[Tags], "&lt;&gt;[Questions][Divisions]"))</f>
        <v/>
      </c>
      <c r="K435" s="23">
        <f>IF(wh_table[[#This Row],[Tags]]="[Questions]","",IF(wh_table[[#This Row],[Tags]]="[Questions][Divisions]","",SUMIFS(INDEX(wh_table[Duration],1):wh_table[[#This Row],[Duration]], INDEX(wh_table[Tags],1):wh_table[[#This Row],[Tags]], "&lt;&gt;[Questions]",INDEX(wh_table[Tags],1):wh_table[[#This Row],[Tags]], "&lt;&gt;[Questions][Divisions]")))</f>
        <v>11.455555555555573</v>
      </c>
    </row>
    <row r="436" spans="1:11" ht="15" customHeight="1" x14ac:dyDescent="0.25">
      <c r="A436" s="24">
        <v>70</v>
      </c>
      <c r="B436" s="20">
        <v>44539</v>
      </c>
      <c r="C436" s="21">
        <v>0.67569444444444438</v>
      </c>
      <c r="D436" s="19" t="s">
        <v>1111</v>
      </c>
      <c r="E436" s="22"/>
      <c r="F436" s="19"/>
      <c r="G436" s="21" t="str" cm="1">
        <f t="array" ref="G4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36" s="21">
        <f>IF(wh_table[[#This Row],[Subject 1]]&lt;&gt;"Sitting Adjourned", "", SUMIF(wh_table[Day], wh_table[[#This Row],[Day]],wh_table[Duration]))</f>
        <v>0.11319444444444438</v>
      </c>
      <c r="I436" s="23">
        <f>SUM(INDEX(wh_table[Duration],1):wh_table[[#This Row],[Duration]])</f>
        <v>15.659722222222236</v>
      </c>
      <c r="J436" s="21">
        <f>IF(wh_table[[#This Row],[Subject 1]]&lt;&gt;"Sitting Adjourned", "", SUMIFS(wh_table[Duration], wh_table[Day], wh_table[[#This Row],[Day]], wh_table[Tags], "&lt;&gt;[Questions]", wh_table[Tags], "&lt;&gt;[Questions][Divisions]"))</f>
        <v>0.11319444444444438</v>
      </c>
      <c r="K436" s="23">
        <f>IF(wh_table[[#This Row],[Tags]]="[Questions]","",IF(wh_table[[#This Row],[Tags]]="[Questions][Divisions]","",SUMIFS(INDEX(wh_table[Duration],1):wh_table[[#This Row],[Duration]], INDEX(wh_table[Tags],1):wh_table[[#This Row],[Tags]], "&lt;&gt;[Questions]",INDEX(wh_table[Tags],1):wh_table[[#This Row],[Tags]], "&lt;&gt;[Questions][Divisions]")))</f>
        <v>11.455555555555573</v>
      </c>
    </row>
    <row r="437" spans="1:11" ht="15" customHeight="1" x14ac:dyDescent="0.25">
      <c r="A437" s="24">
        <v>71</v>
      </c>
      <c r="B437" s="20">
        <v>44543</v>
      </c>
      <c r="C437" s="21">
        <v>0.6875</v>
      </c>
      <c r="D437" s="19" t="s">
        <v>1107</v>
      </c>
      <c r="E437" s="22" t="s">
        <v>1350</v>
      </c>
      <c r="F437" s="19"/>
      <c r="G437" s="21" cm="1">
        <f t="array" ref="G4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37" s="21" t="str">
        <f>IF(wh_table[[#This Row],[Subject 1]]&lt;&gt;"Sitting Adjourned", "", SUMIF(wh_table[Day], wh_table[[#This Row],[Day]],wh_table[Duration]))</f>
        <v/>
      </c>
      <c r="I437" s="23">
        <f>SUM(INDEX(wh_table[Duration],1):wh_table[[#This Row],[Duration]])</f>
        <v>15.722222222222236</v>
      </c>
      <c r="J437" s="21" t="str">
        <f>IF(wh_table[[#This Row],[Subject 1]]&lt;&gt;"Sitting Adjourned", "", SUMIFS(wh_table[Duration], wh_table[Day], wh_table[[#This Row],[Day]], wh_table[Tags], "&lt;&gt;[Questions]", wh_table[Tags], "&lt;&gt;[Questions][Divisions]"))</f>
        <v/>
      </c>
      <c r="K437" s="23">
        <f>IF(wh_table[[#This Row],[Tags]]="[Questions]","",IF(wh_table[[#This Row],[Tags]]="[Questions][Divisions]","",SUMIFS(INDEX(wh_table[Duration],1):wh_table[[#This Row],[Duration]], INDEX(wh_table[Tags],1):wh_table[[#This Row],[Tags]], "&lt;&gt;[Questions]",INDEX(wh_table[Tags],1):wh_table[[#This Row],[Tags]], "&lt;&gt;[Questions][Divisions]")))</f>
        <v>11.518055555555573</v>
      </c>
    </row>
    <row r="438" spans="1:11" ht="15" customHeight="1" x14ac:dyDescent="0.25">
      <c r="A438" s="24">
        <v>71</v>
      </c>
      <c r="B438" s="20">
        <v>44543</v>
      </c>
      <c r="C438" s="21">
        <v>0.75</v>
      </c>
      <c r="D438" s="19" t="s">
        <v>1111</v>
      </c>
      <c r="E438" s="22"/>
      <c r="F438" s="19"/>
      <c r="G438" s="21" t="str" cm="1">
        <f t="array" ref="G4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38" s="21">
        <f>IF(wh_table[[#This Row],[Subject 1]]&lt;&gt;"Sitting Adjourned", "", SUMIF(wh_table[Day], wh_table[[#This Row],[Day]],wh_table[Duration]))</f>
        <v>6.25E-2</v>
      </c>
      <c r="I438" s="23">
        <f>SUM(INDEX(wh_table[Duration],1):wh_table[[#This Row],[Duration]])</f>
        <v>15.722222222222236</v>
      </c>
      <c r="J438" s="21">
        <f>IF(wh_table[[#This Row],[Subject 1]]&lt;&gt;"Sitting Adjourned", "", SUMIFS(wh_table[Duration], wh_table[Day], wh_table[[#This Row],[Day]], wh_table[Tags], "&lt;&gt;[Questions]", wh_table[Tags], "&lt;&gt;[Questions][Divisions]"))</f>
        <v>6.25E-2</v>
      </c>
      <c r="K438" s="23">
        <f>IF(wh_table[[#This Row],[Tags]]="[Questions]","",IF(wh_table[[#This Row],[Tags]]="[Questions][Divisions]","",SUMIFS(INDEX(wh_table[Duration],1):wh_table[[#This Row],[Duration]], INDEX(wh_table[Tags],1):wh_table[[#This Row],[Tags]], "&lt;&gt;[Questions]",INDEX(wh_table[Tags],1):wh_table[[#This Row],[Tags]], "&lt;&gt;[Questions][Divisions]")))</f>
        <v>11.518055555555573</v>
      </c>
    </row>
    <row r="439" spans="1:11" ht="15" customHeight="1" x14ac:dyDescent="0.25">
      <c r="A439" s="24">
        <v>72</v>
      </c>
      <c r="B439" s="20">
        <v>44544</v>
      </c>
      <c r="C439" s="21">
        <v>0.39583333333333331</v>
      </c>
      <c r="D439" s="19" t="s">
        <v>1112</v>
      </c>
      <c r="E439" s="22" t="s">
        <v>1351</v>
      </c>
      <c r="F439" s="19"/>
      <c r="G439" s="21" cm="1">
        <f t="array" ref="G4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439" s="21" t="str">
        <f>IF(wh_table[[#This Row],[Subject 1]]&lt;&gt;"Sitting Adjourned", "", SUMIF(wh_table[Day], wh_table[[#This Row],[Day]],wh_table[Duration]))</f>
        <v/>
      </c>
      <c r="I439" s="23">
        <f>SUM(INDEX(wh_table[Duration],1):wh_table[[#This Row],[Duration]])</f>
        <v>15.782638888888902</v>
      </c>
      <c r="J439" s="21" t="str">
        <f>IF(wh_table[[#This Row],[Subject 1]]&lt;&gt;"Sitting Adjourned", "", SUMIFS(wh_table[Duration], wh_table[Day], wh_table[[#This Row],[Day]], wh_table[Tags], "&lt;&gt;[Questions]", wh_table[Tags], "&lt;&gt;[Questions][Divisions]"))</f>
        <v/>
      </c>
      <c r="K439" s="23">
        <f>IF(wh_table[[#This Row],[Tags]]="[Questions]","",IF(wh_table[[#This Row],[Tags]]="[Questions][Divisions]","",SUMIFS(INDEX(wh_table[Duration],1):wh_table[[#This Row],[Duration]], INDEX(wh_table[Tags],1):wh_table[[#This Row],[Tags]], "&lt;&gt;[Questions]",INDEX(wh_table[Tags],1):wh_table[[#This Row],[Tags]], "&lt;&gt;[Questions][Divisions]")))</f>
        <v>11.57847222222224</v>
      </c>
    </row>
    <row r="440" spans="1:11" ht="15" customHeight="1" x14ac:dyDescent="0.25">
      <c r="A440" s="24">
        <v>72</v>
      </c>
      <c r="B440" s="20">
        <v>44544</v>
      </c>
      <c r="C440" s="21">
        <v>0.45624999999999999</v>
      </c>
      <c r="D440" s="19" t="s">
        <v>16</v>
      </c>
      <c r="E440" s="22"/>
      <c r="F440" s="19"/>
      <c r="G440" s="21" cm="1">
        <f t="array" ref="G4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440" s="21" t="str">
        <f>IF(wh_table[[#This Row],[Subject 1]]&lt;&gt;"Sitting Adjourned", "", SUMIF(wh_table[Day], wh_table[[#This Row],[Day]],wh_table[Duration]))</f>
        <v/>
      </c>
      <c r="I440" s="23">
        <f>SUM(INDEX(wh_table[Duration],1):wh_table[[#This Row],[Duration]])</f>
        <v>15.784722222222236</v>
      </c>
      <c r="J440" s="21" t="str">
        <f>IF(wh_table[[#This Row],[Subject 1]]&lt;&gt;"Sitting Adjourned", "", SUMIFS(wh_table[Duration], wh_table[Day], wh_table[[#This Row],[Day]], wh_table[Tags], "&lt;&gt;[Questions]", wh_table[Tags], "&lt;&gt;[Questions][Divisions]"))</f>
        <v/>
      </c>
      <c r="K440" s="23">
        <f>IF(wh_table[[#This Row],[Tags]]="[Questions]","",IF(wh_table[[#This Row],[Tags]]="[Questions][Divisions]","",SUMIFS(INDEX(wh_table[Duration],1):wh_table[[#This Row],[Duration]], INDEX(wh_table[Tags],1):wh_table[[#This Row],[Tags]], "&lt;&gt;[Questions]",INDEX(wh_table[Tags],1):wh_table[[#This Row],[Tags]], "&lt;&gt;[Questions][Divisions]")))</f>
        <v>11.580555555555573</v>
      </c>
    </row>
    <row r="441" spans="1:11" ht="15" customHeight="1" x14ac:dyDescent="0.25">
      <c r="A441" s="24">
        <v>72</v>
      </c>
      <c r="B441" s="20">
        <v>44544</v>
      </c>
      <c r="C441" s="21">
        <v>0.45833333333333331</v>
      </c>
      <c r="D441" s="19" t="s">
        <v>1112</v>
      </c>
      <c r="E441" s="22" t="s">
        <v>1352</v>
      </c>
      <c r="F441" s="19"/>
      <c r="G441" s="21" cm="1">
        <f t="array" ref="G4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41" s="21" t="str">
        <f>IF(wh_table[[#This Row],[Subject 1]]&lt;&gt;"Sitting Adjourned", "", SUMIF(wh_table[Day], wh_table[[#This Row],[Day]],wh_table[Duration]))</f>
        <v/>
      </c>
      <c r="I441" s="23">
        <f>SUM(INDEX(wh_table[Duration],1):wh_table[[#This Row],[Duration]])</f>
        <v>15.80555555555557</v>
      </c>
      <c r="J441" s="21" t="str">
        <f>IF(wh_table[[#This Row],[Subject 1]]&lt;&gt;"Sitting Adjourned", "", SUMIFS(wh_table[Duration], wh_table[Day], wh_table[[#This Row],[Day]], wh_table[Tags], "&lt;&gt;[Questions]", wh_table[Tags], "&lt;&gt;[Questions][Divisions]"))</f>
        <v/>
      </c>
      <c r="K441" s="23">
        <f>IF(wh_table[[#This Row],[Tags]]="[Questions]","",IF(wh_table[[#This Row],[Tags]]="[Questions][Divisions]","",SUMIFS(INDEX(wh_table[Duration],1):wh_table[[#This Row],[Duration]], INDEX(wh_table[Tags],1):wh_table[[#This Row],[Tags]], "&lt;&gt;[Questions]",INDEX(wh_table[Tags],1):wh_table[[#This Row],[Tags]], "&lt;&gt;[Questions][Divisions]")))</f>
        <v>11.601388888888907</v>
      </c>
    </row>
    <row r="442" spans="1:11" ht="15" customHeight="1" x14ac:dyDescent="0.25">
      <c r="A442" s="24">
        <v>72</v>
      </c>
      <c r="B442" s="20">
        <v>44544</v>
      </c>
      <c r="C442" s="21">
        <v>0.47916666666666669</v>
      </c>
      <c r="D442" s="19" t="s">
        <v>16</v>
      </c>
      <c r="E442" s="22"/>
      <c r="F442" s="19" t="s">
        <v>1115</v>
      </c>
      <c r="G442" s="21" cm="1">
        <f t="array" ref="G4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42" s="21" t="str">
        <f>IF(wh_table[[#This Row],[Subject 1]]&lt;&gt;"Sitting Adjourned", "", SUMIF(wh_table[Day], wh_table[[#This Row],[Day]],wh_table[Duration]))</f>
        <v/>
      </c>
      <c r="I442" s="23">
        <f>SUM(INDEX(wh_table[Duration],1):wh_table[[#This Row],[Duration]])</f>
        <v>15.93055555555557</v>
      </c>
      <c r="J442" s="21" t="str">
        <f>IF(wh_table[[#This Row],[Subject 1]]&lt;&gt;"Sitting Adjourned", "", SUMIFS(wh_table[Duration], wh_table[Day], wh_table[[#This Row],[Day]], wh_table[Tags], "&lt;&gt;[Questions]", wh_table[Tags], "&lt;&gt;[Questions][Divisions]"))</f>
        <v/>
      </c>
      <c r="K442" s="23" t="str">
        <f>IF(wh_table[[#This Row],[Tags]]="[Questions]","",IF(wh_table[[#This Row],[Tags]]="[Questions][Divisions]","",SUMIFS(INDEX(wh_table[Duration],1):wh_table[[#This Row],[Duration]], INDEX(wh_table[Tags],1):wh_table[[#This Row],[Tags]], "&lt;&gt;[Questions]",INDEX(wh_table[Tags],1):wh_table[[#This Row],[Tags]], "&lt;&gt;[Questions][Divisions]")))</f>
        <v/>
      </c>
    </row>
    <row r="443" spans="1:11" ht="15" customHeight="1" x14ac:dyDescent="0.25">
      <c r="A443" s="24">
        <v>72</v>
      </c>
      <c r="B443" s="20">
        <v>44544</v>
      </c>
      <c r="C443" s="21">
        <v>0.60416666666666663</v>
      </c>
      <c r="D443" s="19" t="s">
        <v>1112</v>
      </c>
      <c r="E443" s="22" t="s">
        <v>1353</v>
      </c>
      <c r="F443" s="19"/>
      <c r="G443" s="21" cm="1">
        <f t="array" ref="G4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443" s="21" t="str">
        <f>IF(wh_table[[#This Row],[Subject 1]]&lt;&gt;"Sitting Adjourned", "", SUMIF(wh_table[Day], wh_table[[#This Row],[Day]],wh_table[Duration]))</f>
        <v/>
      </c>
      <c r="I443" s="23">
        <f>SUM(INDEX(wh_table[Duration],1):wh_table[[#This Row],[Duration]])</f>
        <v>15.988888888888903</v>
      </c>
      <c r="J443" s="21" t="str">
        <f>IF(wh_table[[#This Row],[Subject 1]]&lt;&gt;"Sitting Adjourned", "", SUMIFS(wh_table[Duration], wh_table[Day], wh_table[[#This Row],[Day]], wh_table[Tags], "&lt;&gt;[Questions]", wh_table[Tags], "&lt;&gt;[Questions][Divisions]"))</f>
        <v/>
      </c>
      <c r="K443" s="23">
        <f>IF(wh_table[[#This Row],[Tags]]="[Questions]","",IF(wh_table[[#This Row],[Tags]]="[Questions][Divisions]","",SUMIFS(INDEX(wh_table[Duration],1):wh_table[[#This Row],[Duration]], INDEX(wh_table[Tags],1):wh_table[[#This Row],[Tags]], "&lt;&gt;[Questions]",INDEX(wh_table[Tags],1):wh_table[[#This Row],[Tags]], "&lt;&gt;[Questions][Divisions]")))</f>
        <v>11.659722222222241</v>
      </c>
    </row>
    <row r="444" spans="1:11" ht="15" customHeight="1" x14ac:dyDescent="0.25">
      <c r="A444" s="24">
        <v>72</v>
      </c>
      <c r="B444" s="20">
        <v>44544</v>
      </c>
      <c r="C444" s="21">
        <v>0.66249999999999998</v>
      </c>
      <c r="D444" s="19" t="s">
        <v>16</v>
      </c>
      <c r="E444" s="22"/>
      <c r="F444" s="19"/>
      <c r="G444" s="21" cm="1">
        <f t="array" ref="G4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444" s="21" t="str">
        <f>IF(wh_table[[#This Row],[Subject 1]]&lt;&gt;"Sitting Adjourned", "", SUMIF(wh_table[Day], wh_table[[#This Row],[Day]],wh_table[Duration]))</f>
        <v/>
      </c>
      <c r="I444" s="23">
        <f>SUM(INDEX(wh_table[Duration],1):wh_table[[#This Row],[Duration]])</f>
        <v>15.99305555555557</v>
      </c>
      <c r="J444" s="21" t="str">
        <f>IF(wh_table[[#This Row],[Subject 1]]&lt;&gt;"Sitting Adjourned", "", SUMIFS(wh_table[Duration], wh_table[Day], wh_table[[#This Row],[Day]], wh_table[Tags], "&lt;&gt;[Questions]", wh_table[Tags], "&lt;&gt;[Questions][Divisions]"))</f>
        <v/>
      </c>
      <c r="K444" s="23">
        <f>IF(wh_table[[#This Row],[Tags]]="[Questions]","",IF(wh_table[[#This Row],[Tags]]="[Questions][Divisions]","",SUMIFS(INDEX(wh_table[Duration],1):wh_table[[#This Row],[Duration]], INDEX(wh_table[Tags],1):wh_table[[#This Row],[Tags]], "&lt;&gt;[Questions]",INDEX(wh_table[Tags],1):wh_table[[#This Row],[Tags]], "&lt;&gt;[Questions][Divisions]")))</f>
        <v>11.663888888888907</v>
      </c>
    </row>
    <row r="445" spans="1:11" ht="15" customHeight="1" x14ac:dyDescent="0.25">
      <c r="A445" s="24">
        <v>72</v>
      </c>
      <c r="B445" s="20">
        <v>44544</v>
      </c>
      <c r="C445" s="21">
        <v>0.66666666666666663</v>
      </c>
      <c r="D445" s="19" t="s">
        <v>1112</v>
      </c>
      <c r="E445" s="22" t="s">
        <v>1354</v>
      </c>
      <c r="F445" s="19"/>
      <c r="G445" s="21" cm="1">
        <f t="array" ref="G4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445" s="21" t="str">
        <f>IF(wh_table[[#This Row],[Subject 1]]&lt;&gt;"Sitting Adjourned", "", SUMIF(wh_table[Day], wh_table[[#This Row],[Day]],wh_table[Duration]))</f>
        <v/>
      </c>
      <c r="I445" s="23">
        <f>SUM(INDEX(wh_table[Duration],1):wh_table[[#This Row],[Duration]])</f>
        <v>16.009722222222237</v>
      </c>
      <c r="J445" s="21" t="str">
        <f>IF(wh_table[[#This Row],[Subject 1]]&lt;&gt;"Sitting Adjourned", "", SUMIFS(wh_table[Duration], wh_table[Day], wh_table[[#This Row],[Day]], wh_table[Tags], "&lt;&gt;[Questions]", wh_table[Tags], "&lt;&gt;[Questions][Divisions]"))</f>
        <v/>
      </c>
      <c r="K445" s="23">
        <f>IF(wh_table[[#This Row],[Tags]]="[Questions]","",IF(wh_table[[#This Row],[Tags]]="[Questions][Divisions]","",SUMIFS(INDEX(wh_table[Duration],1):wh_table[[#This Row],[Duration]], INDEX(wh_table[Tags],1):wh_table[[#This Row],[Tags]], "&lt;&gt;[Questions]",INDEX(wh_table[Tags],1):wh_table[[#This Row],[Tags]], "&lt;&gt;[Questions][Divisions]")))</f>
        <v>11.680555555555575</v>
      </c>
    </row>
    <row r="446" spans="1:11" ht="15" customHeight="1" x14ac:dyDescent="0.25">
      <c r="A446" s="24">
        <v>72</v>
      </c>
      <c r="B446" s="20">
        <v>44544</v>
      </c>
      <c r="C446" s="21">
        <v>0.68333333333333324</v>
      </c>
      <c r="D446" s="19" t="s">
        <v>16</v>
      </c>
      <c r="E446" s="22"/>
      <c r="F446" s="19"/>
      <c r="G446" s="21" cm="1">
        <f t="array" ref="G4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4.1666666666667629E-3</v>
      </c>
      <c r="H446" s="21" t="str">
        <f>IF(wh_table[[#This Row],[Subject 1]]&lt;&gt;"Sitting Adjourned", "", SUMIF(wh_table[Day], wh_table[[#This Row],[Day]],wh_table[Duration]))</f>
        <v/>
      </c>
      <c r="I446" s="23">
        <f>SUM(INDEX(wh_table[Duration],1):wh_table[[#This Row],[Duration]])</f>
        <v>16.013888888888903</v>
      </c>
      <c r="J446" s="21" t="str">
        <f>IF(wh_table[[#This Row],[Subject 1]]&lt;&gt;"Sitting Adjourned", "", SUMIFS(wh_table[Duration], wh_table[Day], wh_table[[#This Row],[Day]], wh_table[Tags], "&lt;&gt;[Questions]", wh_table[Tags], "&lt;&gt;[Questions][Divisions]"))</f>
        <v/>
      </c>
      <c r="K446" s="23">
        <f>IF(wh_table[[#This Row],[Tags]]="[Questions]","",IF(wh_table[[#This Row],[Tags]]="[Questions][Divisions]","",SUMIFS(INDEX(wh_table[Duration],1):wh_table[[#This Row],[Duration]], INDEX(wh_table[Tags],1):wh_table[[#This Row],[Tags]], "&lt;&gt;[Questions]",INDEX(wh_table[Tags],1):wh_table[[#This Row],[Tags]], "&lt;&gt;[Questions][Divisions]")))</f>
        <v>11.684722222222241</v>
      </c>
    </row>
    <row r="447" spans="1:11" ht="15" customHeight="1" x14ac:dyDescent="0.25">
      <c r="A447" s="24">
        <v>72</v>
      </c>
      <c r="B447" s="20">
        <v>44544</v>
      </c>
      <c r="C447" s="21">
        <v>0.6875</v>
      </c>
      <c r="D447" s="19" t="s">
        <v>1112</v>
      </c>
      <c r="E447" s="22" t="s">
        <v>1355</v>
      </c>
      <c r="F447" s="19"/>
      <c r="G447" s="21" cm="1">
        <f t="array" ref="G4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447" s="21" t="str">
        <f>IF(wh_table[[#This Row],[Subject 1]]&lt;&gt;"Sitting Adjourned", "", SUMIF(wh_table[Day], wh_table[[#This Row],[Day]],wh_table[Duration]))</f>
        <v/>
      </c>
      <c r="I447" s="23">
        <f>SUM(INDEX(wh_table[Duration],1):wh_table[[#This Row],[Duration]])</f>
        <v>16.054166666666681</v>
      </c>
      <c r="J447" s="21" t="str">
        <f>IF(wh_table[[#This Row],[Subject 1]]&lt;&gt;"Sitting Adjourned", "", SUMIFS(wh_table[Duration], wh_table[Day], wh_table[[#This Row],[Day]], wh_table[Tags], "&lt;&gt;[Questions]", wh_table[Tags], "&lt;&gt;[Questions][Divisions]"))</f>
        <v/>
      </c>
      <c r="K447" s="23">
        <f>IF(wh_table[[#This Row],[Tags]]="[Questions]","",IF(wh_table[[#This Row],[Tags]]="[Questions][Divisions]","",SUMIFS(INDEX(wh_table[Duration],1):wh_table[[#This Row],[Duration]], INDEX(wh_table[Tags],1):wh_table[[#This Row],[Tags]], "&lt;&gt;[Questions]",INDEX(wh_table[Tags],1):wh_table[[#This Row],[Tags]], "&lt;&gt;[Questions][Divisions]")))</f>
        <v>11.725000000000019</v>
      </c>
    </row>
    <row r="448" spans="1:11" ht="15" customHeight="1" x14ac:dyDescent="0.25">
      <c r="A448" s="24">
        <v>72</v>
      </c>
      <c r="B448" s="20">
        <v>44544</v>
      </c>
      <c r="C448" s="21">
        <v>0.72777777777777775</v>
      </c>
      <c r="D448" s="19" t="s">
        <v>1111</v>
      </c>
      <c r="E448" s="22"/>
      <c r="F448" s="19"/>
      <c r="G448" s="21" t="str" cm="1">
        <f t="array" ref="G4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48" s="21">
        <f>IF(wh_table[[#This Row],[Subject 1]]&lt;&gt;"Sitting Adjourned", "", SUMIF(wh_table[Day], wh_table[[#This Row],[Day]],wh_table[Duration]))</f>
        <v>0.33194444444444443</v>
      </c>
      <c r="I448" s="23">
        <f>SUM(INDEX(wh_table[Duration],1):wh_table[[#This Row],[Duration]])</f>
        <v>16.054166666666681</v>
      </c>
      <c r="J448" s="21">
        <f>IF(wh_table[[#This Row],[Subject 1]]&lt;&gt;"Sitting Adjourned", "", SUMIFS(wh_table[Duration], wh_table[Day], wh_table[[#This Row],[Day]], wh_table[Tags], "&lt;&gt;[Questions]", wh_table[Tags], "&lt;&gt;[Questions][Divisions]"))</f>
        <v>0.20694444444444449</v>
      </c>
      <c r="K448" s="23">
        <f>IF(wh_table[[#This Row],[Tags]]="[Questions]","",IF(wh_table[[#This Row],[Tags]]="[Questions][Divisions]","",SUMIFS(INDEX(wh_table[Duration],1):wh_table[[#This Row],[Duration]], INDEX(wh_table[Tags],1):wh_table[[#This Row],[Tags]], "&lt;&gt;[Questions]",INDEX(wh_table[Tags],1):wh_table[[#This Row],[Tags]], "&lt;&gt;[Questions][Divisions]")))</f>
        <v>11.725000000000019</v>
      </c>
    </row>
    <row r="449" spans="1:11" ht="15" customHeight="1" x14ac:dyDescent="0.25">
      <c r="A449" s="24">
        <v>73</v>
      </c>
      <c r="B449" s="20">
        <v>44545</v>
      </c>
      <c r="C449" s="21">
        <v>0.39583333333333331</v>
      </c>
      <c r="D449" s="19" t="s">
        <v>1112</v>
      </c>
      <c r="E449" s="22" t="s">
        <v>1356</v>
      </c>
      <c r="F449" s="19"/>
      <c r="G449" s="21" cm="1">
        <f t="array" ref="G4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49" s="21" t="str">
        <f>IF(wh_table[[#This Row],[Subject 1]]&lt;&gt;"Sitting Adjourned", "", SUMIF(wh_table[Day], wh_table[[#This Row],[Day]],wh_table[Duration]))</f>
        <v/>
      </c>
      <c r="I449" s="23">
        <f>SUM(INDEX(wh_table[Duration],1):wh_table[[#This Row],[Duration]])</f>
        <v>16.116666666666681</v>
      </c>
      <c r="J449" s="21" t="str">
        <f>IF(wh_table[[#This Row],[Subject 1]]&lt;&gt;"Sitting Adjourned", "", SUMIFS(wh_table[Duration], wh_table[Day], wh_table[[#This Row],[Day]], wh_table[Tags], "&lt;&gt;[Questions]", wh_table[Tags], "&lt;&gt;[Questions][Divisions]"))</f>
        <v/>
      </c>
      <c r="K449" s="23">
        <f>IF(wh_table[[#This Row],[Tags]]="[Questions]","",IF(wh_table[[#This Row],[Tags]]="[Questions][Divisions]","",SUMIFS(INDEX(wh_table[Duration],1):wh_table[[#This Row],[Duration]], INDEX(wh_table[Tags],1):wh_table[[#This Row],[Tags]], "&lt;&gt;[Questions]",INDEX(wh_table[Tags],1):wh_table[[#This Row],[Tags]], "&lt;&gt;[Questions][Divisions]")))</f>
        <v>11.787500000000019</v>
      </c>
    </row>
    <row r="450" spans="1:11" ht="15" customHeight="1" x14ac:dyDescent="0.25">
      <c r="A450" s="24">
        <v>73</v>
      </c>
      <c r="B450" s="20">
        <v>44545</v>
      </c>
      <c r="C450" s="21">
        <v>0.45833333333333331</v>
      </c>
      <c r="D450" s="19" t="s">
        <v>1112</v>
      </c>
      <c r="E450" s="22" t="s">
        <v>1357</v>
      </c>
      <c r="F450" s="19"/>
      <c r="G450" s="21" cm="1">
        <f t="array" ref="G4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450" s="21" t="str">
        <f>IF(wh_table[[#This Row],[Subject 1]]&lt;&gt;"Sitting Adjourned", "", SUMIF(wh_table[Day], wh_table[[#This Row],[Day]],wh_table[Duration]))</f>
        <v/>
      </c>
      <c r="I450" s="23">
        <f>SUM(INDEX(wh_table[Duration],1):wh_table[[#This Row],[Duration]])</f>
        <v>16.136805555555569</v>
      </c>
      <c r="J450" s="21" t="str">
        <f>IF(wh_table[[#This Row],[Subject 1]]&lt;&gt;"Sitting Adjourned", "", SUMIFS(wh_table[Duration], wh_table[Day], wh_table[[#This Row],[Day]], wh_table[Tags], "&lt;&gt;[Questions]", wh_table[Tags], "&lt;&gt;[Questions][Divisions]"))</f>
        <v/>
      </c>
      <c r="K450" s="23">
        <f>IF(wh_table[[#This Row],[Tags]]="[Questions]","",IF(wh_table[[#This Row],[Tags]]="[Questions][Divisions]","",SUMIFS(INDEX(wh_table[Duration],1):wh_table[[#This Row],[Duration]], INDEX(wh_table[Tags],1):wh_table[[#This Row],[Tags]], "&lt;&gt;[Questions]",INDEX(wh_table[Tags],1):wh_table[[#This Row],[Tags]], "&lt;&gt;[Questions][Divisions]")))</f>
        <v>11.807638888888908</v>
      </c>
    </row>
    <row r="451" spans="1:11" ht="15" customHeight="1" x14ac:dyDescent="0.25">
      <c r="A451" s="24">
        <v>73</v>
      </c>
      <c r="B451" s="20">
        <v>44545</v>
      </c>
      <c r="C451" s="21">
        <v>0.47847222222222219</v>
      </c>
      <c r="D451" s="19" t="s">
        <v>16</v>
      </c>
      <c r="E451" s="22"/>
      <c r="F451" s="19" t="s">
        <v>1115</v>
      </c>
      <c r="G451" s="21" cm="1">
        <f t="array" ref="G4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451" s="21" t="str">
        <f>IF(wh_table[[#This Row],[Subject 1]]&lt;&gt;"Sitting Adjourned", "", SUMIF(wh_table[Day], wh_table[[#This Row],[Day]],wh_table[Duration]))</f>
        <v/>
      </c>
      <c r="I451" s="23">
        <f>SUM(INDEX(wh_table[Duration],1):wh_table[[#This Row],[Duration]])</f>
        <v>16.262500000000014</v>
      </c>
      <c r="J451" s="21" t="str">
        <f>IF(wh_table[[#This Row],[Subject 1]]&lt;&gt;"Sitting Adjourned", "", SUMIFS(wh_table[Duration], wh_table[Day], wh_table[[#This Row],[Day]], wh_table[Tags], "&lt;&gt;[Questions]", wh_table[Tags], "&lt;&gt;[Questions][Divisions]"))</f>
        <v/>
      </c>
      <c r="K451" s="23" t="str">
        <f>IF(wh_table[[#This Row],[Tags]]="[Questions]","",IF(wh_table[[#This Row],[Tags]]="[Questions][Divisions]","",SUMIFS(INDEX(wh_table[Duration],1):wh_table[[#This Row],[Duration]], INDEX(wh_table[Tags],1):wh_table[[#This Row],[Tags]], "&lt;&gt;[Questions]",INDEX(wh_table[Tags],1):wh_table[[#This Row],[Tags]], "&lt;&gt;[Questions][Divisions]")))</f>
        <v/>
      </c>
    </row>
    <row r="452" spans="1:11" ht="15" customHeight="1" x14ac:dyDescent="0.25">
      <c r="A452" s="24">
        <v>73</v>
      </c>
      <c r="B452" s="20">
        <v>44545</v>
      </c>
      <c r="C452" s="21">
        <v>0.60416666666666663</v>
      </c>
      <c r="D452" s="19" t="s">
        <v>1112</v>
      </c>
      <c r="E452" s="22" t="s">
        <v>1358</v>
      </c>
      <c r="F452" s="19"/>
      <c r="G452" s="21" cm="1">
        <f t="array" ref="G4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52" s="21" t="str">
        <f>IF(wh_table[[#This Row],[Subject 1]]&lt;&gt;"Sitting Adjourned", "", SUMIF(wh_table[Day], wh_table[[#This Row],[Day]],wh_table[Duration]))</f>
        <v/>
      </c>
      <c r="I452" s="23">
        <f>SUM(INDEX(wh_table[Duration],1):wh_table[[#This Row],[Duration]])</f>
        <v>16.325000000000014</v>
      </c>
      <c r="J452" s="21" t="str">
        <f>IF(wh_table[[#This Row],[Subject 1]]&lt;&gt;"Sitting Adjourned", "", SUMIFS(wh_table[Duration], wh_table[Day], wh_table[[#This Row],[Day]], wh_table[Tags], "&lt;&gt;[Questions]", wh_table[Tags], "&lt;&gt;[Questions][Divisions]"))</f>
        <v/>
      </c>
      <c r="K452" s="23">
        <f>IF(wh_table[[#This Row],[Tags]]="[Questions]","",IF(wh_table[[#This Row],[Tags]]="[Questions][Divisions]","",SUMIFS(INDEX(wh_table[Duration],1):wh_table[[#This Row],[Duration]], INDEX(wh_table[Tags],1):wh_table[[#This Row],[Tags]], "&lt;&gt;[Questions]",INDEX(wh_table[Tags],1):wh_table[[#This Row],[Tags]], "&lt;&gt;[Questions][Divisions]")))</f>
        <v>11.870138888888908</v>
      </c>
    </row>
    <row r="453" spans="1:11" ht="15" customHeight="1" x14ac:dyDescent="0.25">
      <c r="A453" s="24">
        <v>73</v>
      </c>
      <c r="B453" s="20">
        <v>44545</v>
      </c>
      <c r="C453" s="21">
        <v>0.66666666666666663</v>
      </c>
      <c r="D453" s="19" t="s">
        <v>1112</v>
      </c>
      <c r="E453" s="22" t="s">
        <v>1359</v>
      </c>
      <c r="F453" s="19"/>
      <c r="G453" s="21" cm="1">
        <f t="array" ref="G4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453" s="21" t="str">
        <f>IF(wh_table[[#This Row],[Subject 1]]&lt;&gt;"Sitting Adjourned", "", SUMIF(wh_table[Day], wh_table[[#This Row],[Day]],wh_table[Duration]))</f>
        <v/>
      </c>
      <c r="I453" s="23">
        <f>SUM(INDEX(wh_table[Duration],1):wh_table[[#This Row],[Duration]])</f>
        <v>16.345138888888904</v>
      </c>
      <c r="J453" s="21" t="str">
        <f>IF(wh_table[[#This Row],[Subject 1]]&lt;&gt;"Sitting Adjourned", "", SUMIFS(wh_table[Duration], wh_table[Day], wh_table[[#This Row],[Day]], wh_table[Tags], "&lt;&gt;[Questions]", wh_table[Tags], "&lt;&gt;[Questions][Divisions]"))</f>
        <v/>
      </c>
      <c r="K453" s="23">
        <f>IF(wh_table[[#This Row],[Tags]]="[Questions]","",IF(wh_table[[#This Row],[Tags]]="[Questions][Divisions]","",SUMIFS(INDEX(wh_table[Duration],1):wh_table[[#This Row],[Duration]], INDEX(wh_table[Tags],1):wh_table[[#This Row],[Tags]], "&lt;&gt;[Questions]",INDEX(wh_table[Tags],1):wh_table[[#This Row],[Tags]], "&lt;&gt;[Questions][Divisions]")))</f>
        <v>11.890277777777797</v>
      </c>
    </row>
    <row r="454" spans="1:11" ht="15" customHeight="1" x14ac:dyDescent="0.25">
      <c r="A454" s="24">
        <v>73</v>
      </c>
      <c r="B454" s="20">
        <v>44545</v>
      </c>
      <c r="C454" s="21">
        <v>0.68680555555555556</v>
      </c>
      <c r="D454" s="19" t="s">
        <v>1111</v>
      </c>
      <c r="E454" s="22"/>
      <c r="F454" s="19"/>
      <c r="G454" s="21" t="str" cm="1">
        <f t="array" ref="G4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54" s="21">
        <f>IF(wh_table[[#This Row],[Subject 1]]&lt;&gt;"Sitting Adjourned", "", SUMIF(wh_table[Day], wh_table[[#This Row],[Day]],wh_table[Duration]))</f>
        <v>0.29097222222222224</v>
      </c>
      <c r="I454" s="23">
        <f>SUM(INDEX(wh_table[Duration],1):wh_table[[#This Row],[Duration]])</f>
        <v>16.345138888888904</v>
      </c>
      <c r="J454" s="21">
        <f>IF(wh_table[[#This Row],[Subject 1]]&lt;&gt;"Sitting Adjourned", "", SUMIFS(wh_table[Duration], wh_table[Day], wh_table[[#This Row],[Day]], wh_table[Tags], "&lt;&gt;[Questions]", wh_table[Tags], "&lt;&gt;[Questions][Divisions]"))</f>
        <v>0.1652777777777778</v>
      </c>
      <c r="K454" s="23">
        <f>IF(wh_table[[#This Row],[Tags]]="[Questions]","",IF(wh_table[[#This Row],[Tags]]="[Questions][Divisions]","",SUMIFS(INDEX(wh_table[Duration],1):wh_table[[#This Row],[Duration]], INDEX(wh_table[Tags],1):wh_table[[#This Row],[Tags]], "&lt;&gt;[Questions]",INDEX(wh_table[Tags],1):wh_table[[#This Row],[Tags]], "&lt;&gt;[Questions][Divisions]")))</f>
        <v>11.890277777777797</v>
      </c>
    </row>
    <row r="455" spans="1:11" ht="15" customHeight="1" x14ac:dyDescent="0.25">
      <c r="A455" s="24">
        <v>74</v>
      </c>
      <c r="B455" s="20">
        <v>44546</v>
      </c>
      <c r="C455" s="21">
        <v>0.5625</v>
      </c>
      <c r="D455" s="19" t="s">
        <v>1165</v>
      </c>
      <c r="E455" s="22" t="s">
        <v>1360</v>
      </c>
      <c r="F455" s="19"/>
      <c r="G455" s="21" cm="1">
        <f t="array" ref="G4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455" s="21" t="str">
        <f>IF(wh_table[[#This Row],[Subject 1]]&lt;&gt;"Sitting Adjourned", "", SUMIF(wh_table[Day], wh_table[[#This Row],[Day]],wh_table[Duration]))</f>
        <v/>
      </c>
      <c r="I455" s="23">
        <f>SUM(INDEX(wh_table[Duration],1):wh_table[[#This Row],[Duration]])</f>
        <v>16.386805555555572</v>
      </c>
      <c r="J455" s="21" t="str">
        <f>IF(wh_table[[#This Row],[Subject 1]]&lt;&gt;"Sitting Adjourned", "", SUMIFS(wh_table[Duration], wh_table[Day], wh_table[[#This Row],[Day]], wh_table[Tags], "&lt;&gt;[Questions]", wh_table[Tags], "&lt;&gt;[Questions][Divisions]"))</f>
        <v/>
      </c>
      <c r="K455" s="23">
        <f>IF(wh_table[[#This Row],[Tags]]="[Questions]","",IF(wh_table[[#This Row],[Tags]]="[Questions][Divisions]","",SUMIFS(INDEX(wh_table[Duration],1):wh_table[[#This Row],[Duration]], INDEX(wh_table[Tags],1):wh_table[[#This Row],[Tags]], "&lt;&gt;[Questions]",INDEX(wh_table[Tags],1):wh_table[[#This Row],[Tags]], "&lt;&gt;[Questions][Divisions]")))</f>
        <v>11.931944444444463</v>
      </c>
    </row>
    <row r="456" spans="1:11" ht="15" customHeight="1" x14ac:dyDescent="0.25">
      <c r="A456" s="24">
        <v>74</v>
      </c>
      <c r="B456" s="20">
        <v>44546</v>
      </c>
      <c r="C456" s="21">
        <v>0.60416666666666663</v>
      </c>
      <c r="D456" s="19" t="s">
        <v>1111</v>
      </c>
      <c r="E456" s="22"/>
      <c r="F456" s="19"/>
      <c r="G456" s="21" t="str" cm="1">
        <f t="array" ref="G4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56" s="21">
        <f>IF(wh_table[[#This Row],[Subject 1]]&lt;&gt;"Sitting Adjourned", "", SUMIF(wh_table[Day], wh_table[[#This Row],[Day]],wh_table[Duration]))</f>
        <v>4.166666666666663E-2</v>
      </c>
      <c r="I456" s="23">
        <f>SUM(INDEX(wh_table[Duration],1):wh_table[[#This Row],[Duration]])</f>
        <v>16.386805555555572</v>
      </c>
      <c r="J456" s="21">
        <f>IF(wh_table[[#This Row],[Subject 1]]&lt;&gt;"Sitting Adjourned", "", SUMIFS(wh_table[Duration], wh_table[Day], wh_table[[#This Row],[Day]], wh_table[Tags], "&lt;&gt;[Questions]", wh_table[Tags], "&lt;&gt;[Questions][Divisions]"))</f>
        <v>4.166666666666663E-2</v>
      </c>
      <c r="K456" s="23">
        <f>IF(wh_table[[#This Row],[Tags]]="[Questions]","",IF(wh_table[[#This Row],[Tags]]="[Questions][Divisions]","",SUMIFS(INDEX(wh_table[Duration],1):wh_table[[#This Row],[Duration]], INDEX(wh_table[Tags],1):wh_table[[#This Row],[Tags]], "&lt;&gt;[Questions]",INDEX(wh_table[Tags],1):wh_table[[#This Row],[Tags]], "&lt;&gt;[Questions][Divisions]")))</f>
        <v>11.931944444444463</v>
      </c>
    </row>
    <row r="457" spans="1:11" ht="15" customHeight="1" x14ac:dyDescent="0.25">
      <c r="A457" s="24">
        <v>75</v>
      </c>
      <c r="B457" s="20">
        <v>44566</v>
      </c>
      <c r="C457" s="21">
        <v>0.39583333333333331</v>
      </c>
      <c r="D457" s="19" t="s">
        <v>1112</v>
      </c>
      <c r="E457" s="22" t="s">
        <v>1361</v>
      </c>
      <c r="F457" s="19"/>
      <c r="G457" s="21" cm="1">
        <f t="array" ref="G4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57" s="21" t="str">
        <f>IF(wh_table[[#This Row],[Subject 1]]&lt;&gt;"Sitting Adjourned", "", SUMIF(wh_table[Day], wh_table[[#This Row],[Day]],wh_table[Duration]))</f>
        <v/>
      </c>
      <c r="I457" s="23">
        <f>SUM(INDEX(wh_table[Duration],1):wh_table[[#This Row],[Duration]])</f>
        <v>16.449305555555572</v>
      </c>
      <c r="J457" s="21" t="str">
        <f>IF(wh_table[[#This Row],[Subject 1]]&lt;&gt;"Sitting Adjourned", "", SUMIFS(wh_table[Duration], wh_table[Day], wh_table[[#This Row],[Day]], wh_table[Tags], "&lt;&gt;[Questions]", wh_table[Tags], "&lt;&gt;[Questions][Divisions]"))</f>
        <v/>
      </c>
      <c r="K457" s="23">
        <f>IF(wh_table[[#This Row],[Tags]]="[Questions]","",IF(wh_table[[#This Row],[Tags]]="[Questions][Divisions]","",SUMIFS(INDEX(wh_table[Duration],1):wh_table[[#This Row],[Duration]], INDEX(wh_table[Tags],1):wh_table[[#This Row],[Tags]], "&lt;&gt;[Questions]",INDEX(wh_table[Tags],1):wh_table[[#This Row],[Tags]], "&lt;&gt;[Questions][Divisions]")))</f>
        <v>11.994444444444463</v>
      </c>
    </row>
    <row r="458" spans="1:11" ht="15" customHeight="1" x14ac:dyDescent="0.25">
      <c r="A458" s="24">
        <v>75</v>
      </c>
      <c r="B458" s="20">
        <v>44566</v>
      </c>
      <c r="C458" s="21">
        <v>0.45833333333333331</v>
      </c>
      <c r="D458" s="19" t="s">
        <v>1112</v>
      </c>
      <c r="E458" s="22" t="s">
        <v>1362</v>
      </c>
      <c r="F458" s="19"/>
      <c r="G458" s="21" cm="1">
        <f t="array" ref="G4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458" s="21" t="str">
        <f>IF(wh_table[[#This Row],[Subject 1]]&lt;&gt;"Sitting Adjourned", "", SUMIF(wh_table[Day], wh_table[[#This Row],[Day]],wh_table[Duration]))</f>
        <v/>
      </c>
      <c r="I458" s="23">
        <f>SUM(INDEX(wh_table[Duration],1):wh_table[[#This Row],[Duration]])</f>
        <v>16.465972222222238</v>
      </c>
      <c r="J458" s="21" t="str">
        <f>IF(wh_table[[#This Row],[Subject 1]]&lt;&gt;"Sitting Adjourned", "", SUMIFS(wh_table[Duration], wh_table[Day], wh_table[[#This Row],[Day]], wh_table[Tags], "&lt;&gt;[Questions]", wh_table[Tags], "&lt;&gt;[Questions][Divisions]"))</f>
        <v/>
      </c>
      <c r="K458" s="23">
        <f>IF(wh_table[[#This Row],[Tags]]="[Questions]","",IF(wh_table[[#This Row],[Tags]]="[Questions][Divisions]","",SUMIFS(INDEX(wh_table[Duration],1):wh_table[[#This Row],[Duration]], INDEX(wh_table[Tags],1):wh_table[[#This Row],[Tags]], "&lt;&gt;[Questions]",INDEX(wh_table[Tags],1):wh_table[[#This Row],[Tags]], "&lt;&gt;[Questions][Divisions]")))</f>
        <v>12.011111111111131</v>
      </c>
    </row>
    <row r="459" spans="1:11" ht="15" customHeight="1" x14ac:dyDescent="0.25">
      <c r="A459" s="24">
        <v>75</v>
      </c>
      <c r="B459" s="20">
        <v>44566</v>
      </c>
      <c r="C459" s="21">
        <v>0.47500000000000003</v>
      </c>
      <c r="D459" s="19" t="s">
        <v>16</v>
      </c>
      <c r="E459" s="22"/>
      <c r="F459" s="19" t="s">
        <v>1115</v>
      </c>
      <c r="G459" s="21" cm="1">
        <f t="array" ref="G4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459" s="21" t="str">
        <f>IF(wh_table[[#This Row],[Subject 1]]&lt;&gt;"Sitting Adjourned", "", SUMIF(wh_table[Day], wh_table[[#This Row],[Day]],wh_table[Duration]))</f>
        <v/>
      </c>
      <c r="I459" s="23">
        <f>SUM(INDEX(wh_table[Duration],1):wh_table[[#This Row],[Duration]])</f>
        <v>16.470138888888904</v>
      </c>
      <c r="J459" s="21" t="str">
        <f>IF(wh_table[[#This Row],[Subject 1]]&lt;&gt;"Sitting Adjourned", "", SUMIFS(wh_table[Duration], wh_table[Day], wh_table[[#This Row],[Day]], wh_table[Tags], "&lt;&gt;[Questions]", wh_table[Tags], "&lt;&gt;[Questions][Divisions]"))</f>
        <v/>
      </c>
      <c r="K459" s="23" t="str">
        <f>IF(wh_table[[#This Row],[Tags]]="[Questions]","",IF(wh_table[[#This Row],[Tags]]="[Questions][Divisions]","",SUMIFS(INDEX(wh_table[Duration],1):wh_table[[#This Row],[Duration]], INDEX(wh_table[Tags],1):wh_table[[#This Row],[Tags]], "&lt;&gt;[Questions]",INDEX(wh_table[Tags],1):wh_table[[#This Row],[Tags]], "&lt;&gt;[Questions][Divisions]")))</f>
        <v/>
      </c>
    </row>
    <row r="460" spans="1:11" ht="15" customHeight="1" x14ac:dyDescent="0.25">
      <c r="A460" s="24">
        <v>75</v>
      </c>
      <c r="B460" s="20">
        <v>44566</v>
      </c>
      <c r="C460" s="21">
        <v>0.47916666666666669</v>
      </c>
      <c r="D460" s="19" t="s">
        <v>1112</v>
      </c>
      <c r="E460" s="22" t="s">
        <v>1162</v>
      </c>
      <c r="F460" s="19"/>
      <c r="G460" s="21" cm="1">
        <f t="array" ref="G4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6.2499999999999944E-2</v>
      </c>
      <c r="H460" s="21" t="str">
        <f>IF(wh_table[[#This Row],[Subject 1]]&lt;&gt;"Sitting Adjourned", "", SUMIF(wh_table[Day], wh_table[[#This Row],[Day]],wh_table[Duration]))</f>
        <v/>
      </c>
      <c r="I460" s="23">
        <f>SUM(INDEX(wh_table[Duration],1):wh_table[[#This Row],[Duration]])</f>
        <v>16.532638888888904</v>
      </c>
      <c r="J460" s="21" t="str">
        <f>IF(wh_table[[#This Row],[Subject 1]]&lt;&gt;"Sitting Adjourned", "", SUMIFS(wh_table[Duration], wh_table[Day], wh_table[[#This Row],[Day]], wh_table[Tags], "&lt;&gt;[Questions]", wh_table[Tags], "&lt;&gt;[Questions][Divisions]"))</f>
        <v/>
      </c>
      <c r="K460" s="23">
        <f>IF(wh_table[[#This Row],[Tags]]="[Questions]","",IF(wh_table[[#This Row],[Tags]]="[Questions][Divisions]","",SUMIFS(INDEX(wh_table[Duration],1):wh_table[[#This Row],[Duration]], INDEX(wh_table[Tags],1):wh_table[[#This Row],[Tags]], "&lt;&gt;[Questions]",INDEX(wh_table[Tags],1):wh_table[[#This Row],[Tags]], "&lt;&gt;[Questions][Divisions]")))</f>
        <v>12.073611111111131</v>
      </c>
    </row>
    <row r="461" spans="1:11" ht="15" customHeight="1" x14ac:dyDescent="0.25">
      <c r="A461" s="24">
        <v>75</v>
      </c>
      <c r="B461" s="20">
        <v>44566</v>
      </c>
      <c r="C461" s="21">
        <v>0.54166666666666663</v>
      </c>
      <c r="D461" s="19" t="s">
        <v>1112</v>
      </c>
      <c r="E461" s="22" t="s">
        <v>1363</v>
      </c>
      <c r="F461" s="19"/>
      <c r="G461" s="21" cm="1">
        <f t="array" ref="G4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61" s="21" t="str">
        <f>IF(wh_table[[#This Row],[Subject 1]]&lt;&gt;"Sitting Adjourned", "", SUMIF(wh_table[Day], wh_table[[#This Row],[Day]],wh_table[Duration]))</f>
        <v/>
      </c>
      <c r="I461" s="23">
        <f>SUM(INDEX(wh_table[Duration],1):wh_table[[#This Row],[Duration]])</f>
        <v>16.553472222222236</v>
      </c>
      <c r="J461" s="21" t="str">
        <f>IF(wh_table[[#This Row],[Subject 1]]&lt;&gt;"Sitting Adjourned", "", SUMIFS(wh_table[Duration], wh_table[Day], wh_table[[#This Row],[Day]], wh_table[Tags], "&lt;&gt;[Questions]", wh_table[Tags], "&lt;&gt;[Questions][Divisions]"))</f>
        <v/>
      </c>
      <c r="K461" s="23">
        <f>IF(wh_table[[#This Row],[Tags]]="[Questions]","",IF(wh_table[[#This Row],[Tags]]="[Questions][Divisions]","",SUMIFS(INDEX(wh_table[Duration],1):wh_table[[#This Row],[Duration]], INDEX(wh_table[Tags],1):wh_table[[#This Row],[Tags]], "&lt;&gt;[Questions]",INDEX(wh_table[Tags],1):wh_table[[#This Row],[Tags]], "&lt;&gt;[Questions][Divisions]")))</f>
        <v>12.094444444444465</v>
      </c>
    </row>
    <row r="462" spans="1:11" ht="15" customHeight="1" x14ac:dyDescent="0.25">
      <c r="A462" s="24">
        <v>75</v>
      </c>
      <c r="B462" s="20">
        <v>44566</v>
      </c>
      <c r="C462" s="21">
        <v>0.5625</v>
      </c>
      <c r="D462" s="19" t="s">
        <v>1112</v>
      </c>
      <c r="E462" s="22" t="s">
        <v>1364</v>
      </c>
      <c r="F462" s="19"/>
      <c r="G462" s="21" cm="1">
        <f t="array" ref="G4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4.0972222222222188E-2</v>
      </c>
      <c r="H462" s="21" t="str">
        <f>IF(wh_table[[#This Row],[Subject 1]]&lt;&gt;"Sitting Adjourned", "", SUMIF(wh_table[Day], wh_table[[#This Row],[Day]],wh_table[Duration]))</f>
        <v/>
      </c>
      <c r="I462" s="23">
        <f>SUM(INDEX(wh_table[Duration],1):wh_table[[#This Row],[Duration]])</f>
        <v>16.594444444444459</v>
      </c>
      <c r="J462" s="21" t="str">
        <f>IF(wh_table[[#This Row],[Subject 1]]&lt;&gt;"Sitting Adjourned", "", SUMIFS(wh_table[Duration], wh_table[Day], wh_table[[#This Row],[Day]], wh_table[Tags], "&lt;&gt;[Questions]", wh_table[Tags], "&lt;&gt;[Questions][Divisions]"))</f>
        <v/>
      </c>
      <c r="K462" s="23">
        <f>IF(wh_table[[#This Row],[Tags]]="[Questions]","",IF(wh_table[[#This Row],[Tags]]="[Questions][Divisions]","",SUMIFS(INDEX(wh_table[Duration],1):wh_table[[#This Row],[Duration]], INDEX(wh_table[Tags],1):wh_table[[#This Row],[Tags]], "&lt;&gt;[Questions]",INDEX(wh_table[Tags],1):wh_table[[#This Row],[Tags]], "&lt;&gt;[Questions][Divisions]")))</f>
        <v>12.135416666666687</v>
      </c>
    </row>
    <row r="463" spans="1:11" ht="15" customHeight="1" x14ac:dyDescent="0.25">
      <c r="A463" s="24">
        <v>75</v>
      </c>
      <c r="B463" s="20">
        <v>44566</v>
      </c>
      <c r="C463" s="21">
        <v>0.60347222222222219</v>
      </c>
      <c r="D463" s="19" t="s">
        <v>1111</v>
      </c>
      <c r="E463" s="22"/>
      <c r="F463" s="19"/>
      <c r="G463" s="21" t="str" cm="1">
        <f t="array" ref="G4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63" s="21">
        <f>IF(wh_table[[#This Row],[Subject 1]]&lt;&gt;"Sitting Adjourned", "", SUMIF(wh_table[Day], wh_table[[#This Row],[Day]],wh_table[Duration]))</f>
        <v>0.20763888888888887</v>
      </c>
      <c r="I463" s="23">
        <f>SUM(INDEX(wh_table[Duration],1):wh_table[[#This Row],[Duration]])</f>
        <v>16.594444444444459</v>
      </c>
      <c r="J463" s="21">
        <f>IF(wh_table[[#This Row],[Subject 1]]&lt;&gt;"Sitting Adjourned", "", SUMIFS(wh_table[Duration], wh_table[Day], wh_table[[#This Row],[Day]], wh_table[Tags], "&lt;&gt;[Questions]", wh_table[Tags], "&lt;&gt;[Questions][Divisions]"))</f>
        <v>0.20347222222222222</v>
      </c>
      <c r="K463" s="23">
        <f>IF(wh_table[[#This Row],[Tags]]="[Questions]","",IF(wh_table[[#This Row],[Tags]]="[Questions][Divisions]","",SUMIFS(INDEX(wh_table[Duration],1):wh_table[[#This Row],[Duration]], INDEX(wh_table[Tags],1):wh_table[[#This Row],[Tags]], "&lt;&gt;[Questions]",INDEX(wh_table[Tags],1):wh_table[[#This Row],[Tags]], "&lt;&gt;[Questions][Divisions]")))</f>
        <v>12.135416666666687</v>
      </c>
    </row>
    <row r="464" spans="1:11" ht="15" customHeight="1" x14ac:dyDescent="0.25">
      <c r="A464" s="24">
        <v>76</v>
      </c>
      <c r="B464" s="20">
        <v>44567</v>
      </c>
      <c r="C464" s="21">
        <v>0.5625</v>
      </c>
      <c r="D464" s="19" t="s">
        <v>1165</v>
      </c>
      <c r="E464" s="22" t="s">
        <v>1365</v>
      </c>
      <c r="F464" s="19"/>
      <c r="G464" s="21" cm="1">
        <f t="array" ref="G4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464" s="21" t="str">
        <f>IF(wh_table[[#This Row],[Subject 1]]&lt;&gt;"Sitting Adjourned", "", SUMIF(wh_table[Day], wh_table[[#This Row],[Day]],wh_table[Duration]))</f>
        <v/>
      </c>
      <c r="I464" s="23">
        <f>SUM(INDEX(wh_table[Duration],1):wh_table[[#This Row],[Duration]])</f>
        <v>16.657638888888904</v>
      </c>
      <c r="J464" s="21" t="str">
        <f>IF(wh_table[[#This Row],[Subject 1]]&lt;&gt;"Sitting Adjourned", "", SUMIFS(wh_table[Duration], wh_table[Day], wh_table[[#This Row],[Day]], wh_table[Tags], "&lt;&gt;[Questions]", wh_table[Tags], "&lt;&gt;[Questions][Divisions]"))</f>
        <v/>
      </c>
      <c r="K464" s="23">
        <f>IF(wh_table[[#This Row],[Tags]]="[Questions]","",IF(wh_table[[#This Row],[Tags]]="[Questions][Divisions]","",SUMIFS(INDEX(wh_table[Duration],1):wh_table[[#This Row],[Duration]], INDEX(wh_table[Tags],1):wh_table[[#This Row],[Tags]], "&lt;&gt;[Questions]",INDEX(wh_table[Tags],1):wh_table[[#This Row],[Tags]], "&lt;&gt;[Questions][Divisions]")))</f>
        <v>12.198611111111132</v>
      </c>
    </row>
    <row r="465" spans="1:11" ht="15" customHeight="1" x14ac:dyDescent="0.25">
      <c r="A465" s="24">
        <v>76</v>
      </c>
      <c r="B465" s="20">
        <v>44567</v>
      </c>
      <c r="C465" s="21">
        <v>0.62569444444444444</v>
      </c>
      <c r="D465" s="19" t="s">
        <v>1165</v>
      </c>
      <c r="E465" s="22" t="s">
        <v>1366</v>
      </c>
      <c r="F465" s="19"/>
      <c r="G465" s="21" cm="1">
        <f t="array" ref="G4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465" s="21" t="str">
        <f>IF(wh_table[[#This Row],[Subject 1]]&lt;&gt;"Sitting Adjourned", "", SUMIF(wh_table[Day], wh_table[[#This Row],[Day]],wh_table[Duration]))</f>
        <v/>
      </c>
      <c r="I465" s="23">
        <f>SUM(INDEX(wh_table[Duration],1):wh_table[[#This Row],[Duration]])</f>
        <v>16.719444444444459</v>
      </c>
      <c r="J465" s="21" t="str">
        <f>IF(wh_table[[#This Row],[Subject 1]]&lt;&gt;"Sitting Adjourned", "", SUMIFS(wh_table[Duration], wh_table[Day], wh_table[[#This Row],[Day]], wh_table[Tags], "&lt;&gt;[Questions]", wh_table[Tags], "&lt;&gt;[Questions][Divisions]"))</f>
        <v/>
      </c>
      <c r="K465" s="23">
        <f>IF(wh_table[[#This Row],[Tags]]="[Questions]","",IF(wh_table[[#This Row],[Tags]]="[Questions][Divisions]","",SUMIFS(INDEX(wh_table[Duration],1):wh_table[[#This Row],[Duration]], INDEX(wh_table[Tags],1):wh_table[[#This Row],[Tags]], "&lt;&gt;[Questions]",INDEX(wh_table[Tags],1):wh_table[[#This Row],[Tags]], "&lt;&gt;[Questions][Divisions]")))</f>
        <v>12.260416666666687</v>
      </c>
    </row>
    <row r="466" spans="1:11" ht="15" customHeight="1" x14ac:dyDescent="0.25">
      <c r="A466" s="24">
        <v>76</v>
      </c>
      <c r="B466" s="20">
        <v>44567</v>
      </c>
      <c r="C466" s="21">
        <v>0.6875</v>
      </c>
      <c r="D466" s="19" t="s">
        <v>1111</v>
      </c>
      <c r="E466" s="22"/>
      <c r="F466" s="19"/>
      <c r="G466" s="21" t="str" cm="1">
        <f t="array" ref="G4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66" s="21">
        <f>IF(wh_table[[#This Row],[Subject 1]]&lt;&gt;"Sitting Adjourned", "", SUMIF(wh_table[Day], wh_table[[#This Row],[Day]],wh_table[Duration]))</f>
        <v>0.125</v>
      </c>
      <c r="I466" s="23">
        <f>SUM(INDEX(wh_table[Duration],1):wh_table[[#This Row],[Duration]])</f>
        <v>16.719444444444459</v>
      </c>
      <c r="J466" s="21">
        <f>IF(wh_table[[#This Row],[Subject 1]]&lt;&gt;"Sitting Adjourned", "", SUMIFS(wh_table[Duration], wh_table[Day], wh_table[[#This Row],[Day]], wh_table[Tags], "&lt;&gt;[Questions]", wh_table[Tags], "&lt;&gt;[Questions][Divisions]"))</f>
        <v>0.125</v>
      </c>
      <c r="K466" s="23">
        <f>IF(wh_table[[#This Row],[Tags]]="[Questions]","",IF(wh_table[[#This Row],[Tags]]="[Questions][Divisions]","",SUMIFS(INDEX(wh_table[Duration],1):wh_table[[#This Row],[Duration]], INDEX(wh_table[Tags],1):wh_table[[#This Row],[Tags]], "&lt;&gt;[Questions]",INDEX(wh_table[Tags],1):wh_table[[#This Row],[Tags]], "&lt;&gt;[Questions][Divisions]")))</f>
        <v>12.260416666666687</v>
      </c>
    </row>
    <row r="467" spans="1:11" ht="15" customHeight="1" x14ac:dyDescent="0.25">
      <c r="A467" s="24">
        <v>77</v>
      </c>
      <c r="B467" s="20">
        <v>44571</v>
      </c>
      <c r="C467" s="21">
        <v>0.6875</v>
      </c>
      <c r="D467" s="19" t="s">
        <v>1107</v>
      </c>
      <c r="E467" s="22" t="s">
        <v>1367</v>
      </c>
      <c r="F467" s="19"/>
      <c r="G467" s="21" cm="1">
        <f t="array" ref="G4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3.5416666666666763E-2</v>
      </c>
      <c r="H467" s="21" t="str">
        <f>IF(wh_table[[#This Row],[Subject 1]]&lt;&gt;"Sitting Adjourned", "", SUMIF(wh_table[Day], wh_table[[#This Row],[Day]],wh_table[Duration]))</f>
        <v/>
      </c>
      <c r="I467" s="23">
        <f>SUM(INDEX(wh_table[Duration],1):wh_table[[#This Row],[Duration]])</f>
        <v>16.754861111111126</v>
      </c>
      <c r="J467" s="21" t="str">
        <f>IF(wh_table[[#This Row],[Subject 1]]&lt;&gt;"Sitting Adjourned", "", SUMIFS(wh_table[Duration], wh_table[Day], wh_table[[#This Row],[Day]], wh_table[Tags], "&lt;&gt;[Questions]", wh_table[Tags], "&lt;&gt;[Questions][Divisions]"))</f>
        <v/>
      </c>
      <c r="K467" s="23">
        <f>IF(wh_table[[#This Row],[Tags]]="[Questions]","",IF(wh_table[[#This Row],[Tags]]="[Questions][Divisions]","",SUMIFS(INDEX(wh_table[Duration],1):wh_table[[#This Row],[Duration]], INDEX(wh_table[Tags],1):wh_table[[#This Row],[Tags]], "&lt;&gt;[Questions]",INDEX(wh_table[Tags],1):wh_table[[#This Row],[Tags]], "&lt;&gt;[Questions][Divisions]")))</f>
        <v>12.295833333333354</v>
      </c>
    </row>
    <row r="468" spans="1:11" ht="15" customHeight="1" x14ac:dyDescent="0.25">
      <c r="A468" s="24">
        <v>77</v>
      </c>
      <c r="B468" s="20">
        <v>44571</v>
      </c>
      <c r="C468" s="21">
        <v>0.72291666666666676</v>
      </c>
      <c r="D468" s="19" t="s">
        <v>1111</v>
      </c>
      <c r="E468" s="22"/>
      <c r="F468" s="19"/>
      <c r="G468" s="21" t="str" cm="1">
        <f t="array" ref="G4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68" s="21">
        <f>IF(wh_table[[#This Row],[Subject 1]]&lt;&gt;"Sitting Adjourned", "", SUMIF(wh_table[Day], wh_table[[#This Row],[Day]],wh_table[Duration]))</f>
        <v>3.5416666666666763E-2</v>
      </c>
      <c r="I468" s="23">
        <f>SUM(INDEX(wh_table[Duration],1):wh_table[[#This Row],[Duration]])</f>
        <v>16.754861111111126</v>
      </c>
      <c r="J468" s="21">
        <f>IF(wh_table[[#This Row],[Subject 1]]&lt;&gt;"Sitting Adjourned", "", SUMIFS(wh_table[Duration], wh_table[Day], wh_table[[#This Row],[Day]], wh_table[Tags], "&lt;&gt;[Questions]", wh_table[Tags], "&lt;&gt;[Questions][Divisions]"))</f>
        <v>3.5416666666666763E-2</v>
      </c>
      <c r="K468" s="23">
        <f>IF(wh_table[[#This Row],[Tags]]="[Questions]","",IF(wh_table[[#This Row],[Tags]]="[Questions][Divisions]","",SUMIFS(INDEX(wh_table[Duration],1):wh_table[[#This Row],[Duration]], INDEX(wh_table[Tags],1):wh_table[[#This Row],[Tags]], "&lt;&gt;[Questions]",INDEX(wh_table[Tags],1):wh_table[[#This Row],[Tags]], "&lt;&gt;[Questions][Divisions]")))</f>
        <v>12.295833333333354</v>
      </c>
    </row>
    <row r="469" spans="1:11" ht="15" customHeight="1" x14ac:dyDescent="0.25">
      <c r="A469" s="24">
        <v>78</v>
      </c>
      <c r="B469" s="20">
        <v>44572</v>
      </c>
      <c r="C469" s="21">
        <v>0.39583333333333331</v>
      </c>
      <c r="D469" s="19" t="s">
        <v>1112</v>
      </c>
      <c r="E469" s="22" t="s">
        <v>1368</v>
      </c>
      <c r="F469" s="19"/>
      <c r="G469" s="21" cm="1">
        <f t="array" ref="G4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69" s="21" t="str">
        <f>IF(wh_table[[#This Row],[Subject 1]]&lt;&gt;"Sitting Adjourned", "", SUMIF(wh_table[Day], wh_table[[#This Row],[Day]],wh_table[Duration]))</f>
        <v/>
      </c>
      <c r="I469" s="23">
        <f>SUM(INDEX(wh_table[Duration],1):wh_table[[#This Row],[Duration]])</f>
        <v>16.817361111111126</v>
      </c>
      <c r="J469" s="21" t="str">
        <f>IF(wh_table[[#This Row],[Subject 1]]&lt;&gt;"Sitting Adjourned", "", SUMIFS(wh_table[Duration], wh_table[Day], wh_table[[#This Row],[Day]], wh_table[Tags], "&lt;&gt;[Questions]", wh_table[Tags], "&lt;&gt;[Questions][Divisions]"))</f>
        <v/>
      </c>
      <c r="K469" s="23">
        <f>IF(wh_table[[#This Row],[Tags]]="[Questions]","",IF(wh_table[[#This Row],[Tags]]="[Questions][Divisions]","",SUMIFS(INDEX(wh_table[Duration],1):wh_table[[#This Row],[Duration]], INDEX(wh_table[Tags],1):wh_table[[#This Row],[Tags]], "&lt;&gt;[Questions]",INDEX(wh_table[Tags],1):wh_table[[#This Row],[Tags]], "&lt;&gt;[Questions][Divisions]")))</f>
        <v>12.358333333333354</v>
      </c>
    </row>
    <row r="470" spans="1:11" ht="15" customHeight="1" x14ac:dyDescent="0.25">
      <c r="A470" s="24">
        <v>78</v>
      </c>
      <c r="B470" s="20">
        <v>44572</v>
      </c>
      <c r="C470" s="21">
        <v>0.45833333333333331</v>
      </c>
      <c r="D470" s="19" t="s">
        <v>1112</v>
      </c>
      <c r="E470" s="22" t="s">
        <v>1369</v>
      </c>
      <c r="F470" s="19"/>
      <c r="G470" s="21" cm="1">
        <f t="array" ref="G4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470" s="21" t="str">
        <f>IF(wh_table[[#This Row],[Subject 1]]&lt;&gt;"Sitting Adjourned", "", SUMIF(wh_table[Day], wh_table[[#This Row],[Day]],wh_table[Duration]))</f>
        <v/>
      </c>
      <c r="I470" s="23">
        <f>SUM(INDEX(wh_table[Duration],1):wh_table[[#This Row],[Duration]])</f>
        <v>16.834722222222236</v>
      </c>
      <c r="J470" s="21" t="str">
        <f>IF(wh_table[[#This Row],[Subject 1]]&lt;&gt;"Sitting Adjourned", "", SUMIFS(wh_table[Duration], wh_table[Day], wh_table[[#This Row],[Day]], wh_table[Tags], "&lt;&gt;[Questions]", wh_table[Tags], "&lt;&gt;[Questions][Divisions]"))</f>
        <v/>
      </c>
      <c r="K470" s="23">
        <f>IF(wh_table[[#This Row],[Tags]]="[Questions]","",IF(wh_table[[#This Row],[Tags]]="[Questions][Divisions]","",SUMIFS(INDEX(wh_table[Duration],1):wh_table[[#This Row],[Duration]], INDEX(wh_table[Tags],1):wh_table[[#This Row],[Tags]], "&lt;&gt;[Questions]",INDEX(wh_table[Tags],1):wh_table[[#This Row],[Tags]], "&lt;&gt;[Questions][Divisions]")))</f>
        <v>12.375694444444465</v>
      </c>
    </row>
    <row r="471" spans="1:11" ht="15" customHeight="1" x14ac:dyDescent="0.25">
      <c r="A471" s="24">
        <v>78</v>
      </c>
      <c r="B471" s="20">
        <v>44572</v>
      </c>
      <c r="C471" s="21">
        <v>0.47569444444444442</v>
      </c>
      <c r="D471" s="19" t="s">
        <v>16</v>
      </c>
      <c r="E471" s="22"/>
      <c r="F471" s="19" t="s">
        <v>1115</v>
      </c>
      <c r="G471" s="21" cm="1">
        <f t="array" ref="G4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471" s="21" t="str">
        <f>IF(wh_table[[#This Row],[Subject 1]]&lt;&gt;"Sitting Adjourned", "", SUMIF(wh_table[Day], wh_table[[#This Row],[Day]],wh_table[Duration]))</f>
        <v/>
      </c>
      <c r="I471" s="23">
        <f>SUM(INDEX(wh_table[Duration],1):wh_table[[#This Row],[Duration]])</f>
        <v>16.963194444444458</v>
      </c>
      <c r="J471" s="21" t="str">
        <f>IF(wh_table[[#This Row],[Subject 1]]&lt;&gt;"Sitting Adjourned", "", SUMIFS(wh_table[Duration], wh_table[Day], wh_table[[#This Row],[Day]], wh_table[Tags], "&lt;&gt;[Questions]", wh_table[Tags], "&lt;&gt;[Questions][Divisions]"))</f>
        <v/>
      </c>
      <c r="K471" s="23" t="str">
        <f>IF(wh_table[[#This Row],[Tags]]="[Questions]","",IF(wh_table[[#This Row],[Tags]]="[Questions][Divisions]","",SUMIFS(INDEX(wh_table[Duration],1):wh_table[[#This Row],[Duration]], INDEX(wh_table[Tags],1):wh_table[[#This Row],[Tags]], "&lt;&gt;[Questions]",INDEX(wh_table[Tags],1):wh_table[[#This Row],[Tags]], "&lt;&gt;[Questions][Divisions]")))</f>
        <v/>
      </c>
    </row>
    <row r="472" spans="1:11" ht="15" customHeight="1" x14ac:dyDescent="0.25">
      <c r="A472" s="24">
        <v>78</v>
      </c>
      <c r="B472" s="20">
        <v>44572</v>
      </c>
      <c r="C472" s="21">
        <v>0.60416666666666663</v>
      </c>
      <c r="D472" s="19" t="s">
        <v>1112</v>
      </c>
      <c r="E472" s="22" t="s">
        <v>1370</v>
      </c>
      <c r="F472" s="19"/>
      <c r="G472" s="21" cm="1">
        <f t="array" ref="G4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5.0694444444444486E-2</v>
      </c>
      <c r="H472" s="21" t="str">
        <f>IF(wh_table[[#This Row],[Subject 1]]&lt;&gt;"Sitting Adjourned", "", SUMIF(wh_table[Day], wh_table[[#This Row],[Day]],wh_table[Duration]))</f>
        <v/>
      </c>
      <c r="I472" s="23">
        <f>SUM(INDEX(wh_table[Duration],1):wh_table[[#This Row],[Duration]])</f>
        <v>17.013888888888903</v>
      </c>
      <c r="J472" s="21" t="str">
        <f>IF(wh_table[[#This Row],[Subject 1]]&lt;&gt;"Sitting Adjourned", "", SUMIFS(wh_table[Duration], wh_table[Day], wh_table[[#This Row],[Day]], wh_table[Tags], "&lt;&gt;[Questions]", wh_table[Tags], "&lt;&gt;[Questions][Divisions]"))</f>
        <v/>
      </c>
      <c r="K472" s="23">
        <f>IF(wh_table[[#This Row],[Tags]]="[Questions]","",IF(wh_table[[#This Row],[Tags]]="[Questions][Divisions]","",SUMIFS(INDEX(wh_table[Duration],1):wh_table[[#This Row],[Duration]], INDEX(wh_table[Tags],1):wh_table[[#This Row],[Tags]], "&lt;&gt;[Questions]",INDEX(wh_table[Tags],1):wh_table[[#This Row],[Tags]], "&lt;&gt;[Questions][Divisions]")))</f>
        <v>12.426388888888908</v>
      </c>
    </row>
    <row r="473" spans="1:11" ht="15" customHeight="1" x14ac:dyDescent="0.25">
      <c r="A473" s="24">
        <v>78</v>
      </c>
      <c r="B473" s="20">
        <v>44572</v>
      </c>
      <c r="C473" s="21">
        <v>0.65486111111111112</v>
      </c>
      <c r="D473" s="19" t="s">
        <v>16</v>
      </c>
      <c r="E473" s="22"/>
      <c r="F473" s="19"/>
      <c r="G473" s="21" cm="1">
        <f t="array" ref="G4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473" s="21" t="str">
        <f>IF(wh_table[[#This Row],[Subject 1]]&lt;&gt;"Sitting Adjourned", "", SUMIF(wh_table[Day], wh_table[[#This Row],[Day]],wh_table[Duration]))</f>
        <v/>
      </c>
      <c r="I473" s="23">
        <f>SUM(INDEX(wh_table[Duration],1):wh_table[[#This Row],[Duration]])</f>
        <v>17.025694444444458</v>
      </c>
      <c r="J473" s="21" t="str">
        <f>IF(wh_table[[#This Row],[Subject 1]]&lt;&gt;"Sitting Adjourned", "", SUMIFS(wh_table[Duration], wh_table[Day], wh_table[[#This Row],[Day]], wh_table[Tags], "&lt;&gt;[Questions]", wh_table[Tags], "&lt;&gt;[Questions][Divisions]"))</f>
        <v/>
      </c>
      <c r="K473" s="23">
        <f>IF(wh_table[[#This Row],[Tags]]="[Questions]","",IF(wh_table[[#This Row],[Tags]]="[Questions][Divisions]","",SUMIFS(INDEX(wh_table[Duration],1):wh_table[[#This Row],[Duration]], INDEX(wh_table[Tags],1):wh_table[[#This Row],[Tags]], "&lt;&gt;[Questions]",INDEX(wh_table[Tags],1):wh_table[[#This Row],[Tags]], "&lt;&gt;[Questions][Divisions]")))</f>
        <v>12.438194444444465</v>
      </c>
    </row>
    <row r="474" spans="1:11" ht="15" customHeight="1" x14ac:dyDescent="0.25">
      <c r="A474" s="24">
        <v>78</v>
      </c>
      <c r="B474" s="20">
        <v>44572</v>
      </c>
      <c r="C474" s="21">
        <v>0.66666666666666663</v>
      </c>
      <c r="D474" s="19" t="s">
        <v>1112</v>
      </c>
      <c r="E474" s="22" t="s">
        <v>1371</v>
      </c>
      <c r="F474" s="19"/>
      <c r="G474" s="21" cm="1">
        <f t="array" ref="G4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1.8750000000000044E-2</v>
      </c>
      <c r="H474" s="21" t="str">
        <f>IF(wh_table[[#This Row],[Subject 1]]&lt;&gt;"Sitting Adjourned", "", SUMIF(wh_table[Day], wh_table[[#This Row],[Day]],wh_table[Duration]))</f>
        <v/>
      </c>
      <c r="I474" s="23">
        <f>SUM(INDEX(wh_table[Duration],1):wh_table[[#This Row],[Duration]])</f>
        <v>17.044444444444458</v>
      </c>
      <c r="J474" s="21" t="str">
        <f>IF(wh_table[[#This Row],[Subject 1]]&lt;&gt;"Sitting Adjourned", "", SUMIFS(wh_table[Duration], wh_table[Day], wh_table[[#This Row],[Day]], wh_table[Tags], "&lt;&gt;[Questions]", wh_table[Tags], "&lt;&gt;[Questions][Divisions]"))</f>
        <v/>
      </c>
      <c r="K474" s="23">
        <f>IF(wh_table[[#This Row],[Tags]]="[Questions]","",IF(wh_table[[#This Row],[Tags]]="[Questions][Divisions]","",SUMIFS(INDEX(wh_table[Duration],1):wh_table[[#This Row],[Duration]], INDEX(wh_table[Tags],1):wh_table[[#This Row],[Tags]], "&lt;&gt;[Questions]",INDEX(wh_table[Tags],1):wh_table[[#This Row],[Tags]], "&lt;&gt;[Questions][Divisions]")))</f>
        <v>12.456944444444465</v>
      </c>
    </row>
    <row r="475" spans="1:11" ht="15" customHeight="1" x14ac:dyDescent="0.25">
      <c r="A475" s="24">
        <v>78</v>
      </c>
      <c r="B475" s="20">
        <v>44572</v>
      </c>
      <c r="C475" s="21">
        <v>0.68541666666666667</v>
      </c>
      <c r="D475" s="19" t="s">
        <v>16</v>
      </c>
      <c r="E475" s="22"/>
      <c r="F475" s="19"/>
      <c r="G475" s="21" cm="1">
        <f t="array" ref="G4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475" s="21" t="str">
        <f>IF(wh_table[[#This Row],[Subject 1]]&lt;&gt;"Sitting Adjourned", "", SUMIF(wh_table[Day], wh_table[[#This Row],[Day]],wh_table[Duration]))</f>
        <v/>
      </c>
      <c r="I475" s="23">
        <f>SUM(INDEX(wh_table[Duration],1):wh_table[[#This Row],[Duration]])</f>
        <v>17.046527777777793</v>
      </c>
      <c r="J475" s="21" t="str">
        <f>IF(wh_table[[#This Row],[Subject 1]]&lt;&gt;"Sitting Adjourned", "", SUMIFS(wh_table[Duration], wh_table[Day], wh_table[[#This Row],[Day]], wh_table[Tags], "&lt;&gt;[Questions]", wh_table[Tags], "&lt;&gt;[Questions][Divisions]"))</f>
        <v/>
      </c>
      <c r="K475" s="23">
        <f>IF(wh_table[[#This Row],[Tags]]="[Questions]","",IF(wh_table[[#This Row],[Tags]]="[Questions][Divisions]","",SUMIFS(INDEX(wh_table[Duration],1):wh_table[[#This Row],[Duration]], INDEX(wh_table[Tags],1):wh_table[[#This Row],[Tags]], "&lt;&gt;[Questions]",INDEX(wh_table[Tags],1):wh_table[[#This Row],[Tags]], "&lt;&gt;[Questions][Divisions]")))</f>
        <v>12.459027777777798</v>
      </c>
    </row>
    <row r="476" spans="1:11" ht="15" customHeight="1" x14ac:dyDescent="0.25">
      <c r="A476" s="24">
        <v>78</v>
      </c>
      <c r="B476" s="20">
        <v>44572</v>
      </c>
      <c r="C476" s="21">
        <v>0.6875</v>
      </c>
      <c r="D476" s="19" t="s">
        <v>1112</v>
      </c>
      <c r="E476" s="22" t="s">
        <v>1372</v>
      </c>
      <c r="F476" s="19"/>
      <c r="G476" s="21" cm="1">
        <f t="array" ref="G4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476" s="21" t="str">
        <f>IF(wh_table[[#This Row],[Subject 1]]&lt;&gt;"Sitting Adjourned", "", SUMIF(wh_table[Day], wh_table[[#This Row],[Day]],wh_table[Duration]))</f>
        <v/>
      </c>
      <c r="I476" s="23">
        <f>SUM(INDEX(wh_table[Duration],1):wh_table[[#This Row],[Duration]])</f>
        <v>17.095833333333349</v>
      </c>
      <c r="J476" s="21" t="str">
        <f>IF(wh_table[[#This Row],[Subject 1]]&lt;&gt;"Sitting Adjourned", "", SUMIFS(wh_table[Duration], wh_table[Day], wh_table[[#This Row],[Day]], wh_table[Tags], "&lt;&gt;[Questions]", wh_table[Tags], "&lt;&gt;[Questions][Divisions]"))</f>
        <v/>
      </c>
      <c r="K476" s="23">
        <f>IF(wh_table[[#This Row],[Tags]]="[Questions]","",IF(wh_table[[#This Row],[Tags]]="[Questions][Divisions]","",SUMIFS(INDEX(wh_table[Duration],1):wh_table[[#This Row],[Duration]], INDEX(wh_table[Tags],1):wh_table[[#This Row],[Tags]], "&lt;&gt;[Questions]",INDEX(wh_table[Tags],1):wh_table[[#This Row],[Tags]], "&lt;&gt;[Questions][Divisions]")))</f>
        <v>12.508333333333354</v>
      </c>
    </row>
    <row r="477" spans="1:11" ht="15" customHeight="1" x14ac:dyDescent="0.25">
      <c r="A477" s="24">
        <v>78</v>
      </c>
      <c r="B477" s="20">
        <v>44572</v>
      </c>
      <c r="C477" s="21">
        <v>0.7368055555555556</v>
      </c>
      <c r="D477" s="19" t="s">
        <v>1111</v>
      </c>
      <c r="E477" s="22"/>
      <c r="F477" s="19"/>
      <c r="G477" s="21" t="str" cm="1">
        <f t="array" ref="G4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77" s="21">
        <f>IF(wh_table[[#This Row],[Subject 1]]&lt;&gt;"Sitting Adjourned", "", SUMIF(wh_table[Day], wh_table[[#This Row],[Day]],wh_table[Duration]))</f>
        <v>0.34097222222222229</v>
      </c>
      <c r="I477" s="23">
        <f>SUM(INDEX(wh_table[Duration],1):wh_table[[#This Row],[Duration]])</f>
        <v>17.095833333333349</v>
      </c>
      <c r="J477" s="21">
        <f>IF(wh_table[[#This Row],[Subject 1]]&lt;&gt;"Sitting Adjourned", "", SUMIFS(wh_table[Duration], wh_table[Day], wh_table[[#This Row],[Day]], wh_table[Tags], "&lt;&gt;[Questions]", wh_table[Tags], "&lt;&gt;[Questions][Divisions]"))</f>
        <v>0.21250000000000008</v>
      </c>
      <c r="K477" s="23">
        <f>IF(wh_table[[#This Row],[Tags]]="[Questions]","",IF(wh_table[[#This Row],[Tags]]="[Questions][Divisions]","",SUMIFS(INDEX(wh_table[Duration],1):wh_table[[#This Row],[Duration]], INDEX(wh_table[Tags],1):wh_table[[#This Row],[Tags]], "&lt;&gt;[Questions]",INDEX(wh_table[Tags],1):wh_table[[#This Row],[Tags]], "&lt;&gt;[Questions][Divisions]")))</f>
        <v>12.508333333333354</v>
      </c>
    </row>
    <row r="478" spans="1:11" ht="15" customHeight="1" x14ac:dyDescent="0.25">
      <c r="A478" s="24">
        <v>79</v>
      </c>
      <c r="B478" s="20">
        <v>44573</v>
      </c>
      <c r="C478" s="21">
        <v>0.39583333333333331</v>
      </c>
      <c r="D478" s="19" t="s">
        <v>1112</v>
      </c>
      <c r="E478" s="22" t="s">
        <v>1373</v>
      </c>
      <c r="F478" s="19"/>
      <c r="G478" s="21" cm="1">
        <f t="array" ref="G4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478" s="21" t="str">
        <f>IF(wh_table[[#This Row],[Subject 1]]&lt;&gt;"Sitting Adjourned", "", SUMIF(wh_table[Day], wh_table[[#This Row],[Day]],wh_table[Duration]))</f>
        <v/>
      </c>
      <c r="I478" s="23">
        <f>SUM(INDEX(wh_table[Duration],1):wh_table[[#This Row],[Duration]])</f>
        <v>17.155555555555573</v>
      </c>
      <c r="J478" s="21" t="str">
        <f>IF(wh_table[[#This Row],[Subject 1]]&lt;&gt;"Sitting Adjourned", "", SUMIFS(wh_table[Duration], wh_table[Day], wh_table[[#This Row],[Day]], wh_table[Tags], "&lt;&gt;[Questions]", wh_table[Tags], "&lt;&gt;[Questions][Divisions]"))</f>
        <v/>
      </c>
      <c r="K478" s="23">
        <f>IF(wh_table[[#This Row],[Tags]]="[Questions]","",IF(wh_table[[#This Row],[Tags]]="[Questions][Divisions]","",SUMIFS(INDEX(wh_table[Duration],1):wh_table[[#This Row],[Duration]], INDEX(wh_table[Tags],1):wh_table[[#This Row],[Tags]], "&lt;&gt;[Questions]",INDEX(wh_table[Tags],1):wh_table[[#This Row],[Tags]], "&lt;&gt;[Questions][Divisions]")))</f>
        <v>12.568055555555576</v>
      </c>
    </row>
    <row r="479" spans="1:11" ht="15" customHeight="1" x14ac:dyDescent="0.25">
      <c r="A479" s="24">
        <v>79</v>
      </c>
      <c r="B479" s="20">
        <v>44573</v>
      </c>
      <c r="C479" s="21">
        <v>0.45555555555555555</v>
      </c>
      <c r="D479" s="19" t="s">
        <v>16</v>
      </c>
      <c r="E479" s="22"/>
      <c r="F479" s="19"/>
      <c r="G479" s="21" cm="1">
        <f t="array" ref="G4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479" s="21" t="str">
        <f>IF(wh_table[[#This Row],[Subject 1]]&lt;&gt;"Sitting Adjourned", "", SUMIF(wh_table[Day], wh_table[[#This Row],[Day]],wh_table[Duration]))</f>
        <v/>
      </c>
      <c r="I479" s="23">
        <f>SUM(INDEX(wh_table[Duration],1):wh_table[[#This Row],[Duration]])</f>
        <v>17.158333333333349</v>
      </c>
      <c r="J479" s="21" t="str">
        <f>IF(wh_table[[#This Row],[Subject 1]]&lt;&gt;"Sitting Adjourned", "", SUMIFS(wh_table[Duration], wh_table[Day], wh_table[[#This Row],[Day]], wh_table[Tags], "&lt;&gt;[Questions]", wh_table[Tags], "&lt;&gt;[Questions][Divisions]"))</f>
        <v/>
      </c>
      <c r="K479" s="23">
        <f>IF(wh_table[[#This Row],[Tags]]="[Questions]","",IF(wh_table[[#This Row],[Tags]]="[Questions][Divisions]","",SUMIFS(INDEX(wh_table[Duration],1):wh_table[[#This Row],[Duration]], INDEX(wh_table[Tags],1):wh_table[[#This Row],[Tags]], "&lt;&gt;[Questions]",INDEX(wh_table[Tags],1):wh_table[[#This Row],[Tags]], "&lt;&gt;[Questions][Divisions]")))</f>
        <v>12.570833333333354</v>
      </c>
    </row>
    <row r="480" spans="1:11" ht="15" customHeight="1" x14ac:dyDescent="0.25">
      <c r="A480" s="24">
        <v>79</v>
      </c>
      <c r="B480" s="20">
        <v>44573</v>
      </c>
      <c r="C480" s="21">
        <v>0.45833333333333331</v>
      </c>
      <c r="D480" s="19" t="s">
        <v>1112</v>
      </c>
      <c r="E480" s="22" t="s">
        <v>1374</v>
      </c>
      <c r="F480" s="19"/>
      <c r="G480" s="21" cm="1">
        <f t="array" ref="G4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80" s="21" t="str">
        <f>IF(wh_table[[#This Row],[Subject 1]]&lt;&gt;"Sitting Adjourned", "", SUMIF(wh_table[Day], wh_table[[#This Row],[Day]],wh_table[Duration]))</f>
        <v/>
      </c>
      <c r="I480" s="23">
        <f>SUM(INDEX(wh_table[Duration],1):wh_table[[#This Row],[Duration]])</f>
        <v>17.179166666666681</v>
      </c>
      <c r="J480" s="21" t="str">
        <f>IF(wh_table[[#This Row],[Subject 1]]&lt;&gt;"Sitting Adjourned", "", SUMIFS(wh_table[Duration], wh_table[Day], wh_table[[#This Row],[Day]], wh_table[Tags], "&lt;&gt;[Questions]", wh_table[Tags], "&lt;&gt;[Questions][Divisions]"))</f>
        <v/>
      </c>
      <c r="K480" s="23">
        <f>IF(wh_table[[#This Row],[Tags]]="[Questions]","",IF(wh_table[[#This Row],[Tags]]="[Questions][Divisions]","",SUMIFS(INDEX(wh_table[Duration],1):wh_table[[#This Row],[Duration]], INDEX(wh_table[Tags],1):wh_table[[#This Row],[Tags]], "&lt;&gt;[Questions]",INDEX(wh_table[Tags],1):wh_table[[#This Row],[Tags]], "&lt;&gt;[Questions][Divisions]")))</f>
        <v>12.591666666666688</v>
      </c>
    </row>
    <row r="481" spans="1:11" ht="15" customHeight="1" x14ac:dyDescent="0.25">
      <c r="A481" s="24">
        <v>79</v>
      </c>
      <c r="B481" s="20">
        <v>44573</v>
      </c>
      <c r="C481" s="21">
        <v>0.47916666666666669</v>
      </c>
      <c r="D481" s="19" t="s">
        <v>16</v>
      </c>
      <c r="E481" s="22"/>
      <c r="F481" s="19" t="s">
        <v>1115</v>
      </c>
      <c r="G481" s="21" cm="1">
        <f t="array" ref="G4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81" s="21" t="str">
        <f>IF(wh_table[[#This Row],[Subject 1]]&lt;&gt;"Sitting Adjourned", "", SUMIF(wh_table[Day], wh_table[[#This Row],[Day]],wh_table[Duration]))</f>
        <v/>
      </c>
      <c r="I481" s="23">
        <f>SUM(INDEX(wh_table[Duration],1):wh_table[[#This Row],[Duration]])</f>
        <v>17.304166666666681</v>
      </c>
      <c r="J481" s="21" t="str">
        <f>IF(wh_table[[#This Row],[Subject 1]]&lt;&gt;"Sitting Adjourned", "", SUMIFS(wh_table[Duration], wh_table[Day], wh_table[[#This Row],[Day]], wh_table[Tags], "&lt;&gt;[Questions]", wh_table[Tags], "&lt;&gt;[Questions][Divisions]"))</f>
        <v/>
      </c>
      <c r="K481" s="23" t="str">
        <f>IF(wh_table[[#This Row],[Tags]]="[Questions]","",IF(wh_table[[#This Row],[Tags]]="[Questions][Divisions]","",SUMIFS(INDEX(wh_table[Duration],1):wh_table[[#This Row],[Duration]], INDEX(wh_table[Tags],1):wh_table[[#This Row],[Tags]], "&lt;&gt;[Questions]",INDEX(wh_table[Tags],1):wh_table[[#This Row],[Tags]], "&lt;&gt;[Questions][Divisions]")))</f>
        <v/>
      </c>
    </row>
    <row r="482" spans="1:11" ht="15" customHeight="1" x14ac:dyDescent="0.25">
      <c r="A482" s="24">
        <v>79</v>
      </c>
      <c r="B482" s="20">
        <v>44573</v>
      </c>
      <c r="C482" s="21">
        <v>0.60416666666666663</v>
      </c>
      <c r="D482" s="19" t="s">
        <v>1112</v>
      </c>
      <c r="E482" s="22" t="s">
        <v>1375</v>
      </c>
      <c r="F482" s="19"/>
      <c r="G482" s="21" cm="1">
        <f t="array" ref="G4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482" s="21" t="str">
        <f>IF(wh_table[[#This Row],[Subject 1]]&lt;&gt;"Sitting Adjourned", "", SUMIF(wh_table[Day], wh_table[[#This Row],[Day]],wh_table[Duration]))</f>
        <v/>
      </c>
      <c r="I482" s="23">
        <f>SUM(INDEX(wh_table[Duration],1):wh_table[[#This Row],[Duration]])</f>
        <v>17.366666666666681</v>
      </c>
      <c r="J482" s="21" t="str">
        <f>IF(wh_table[[#This Row],[Subject 1]]&lt;&gt;"Sitting Adjourned", "", SUMIFS(wh_table[Duration], wh_table[Day], wh_table[[#This Row],[Day]], wh_table[Tags], "&lt;&gt;[Questions]", wh_table[Tags], "&lt;&gt;[Questions][Divisions]"))</f>
        <v/>
      </c>
      <c r="K482" s="23">
        <f>IF(wh_table[[#This Row],[Tags]]="[Questions]","",IF(wh_table[[#This Row],[Tags]]="[Questions][Divisions]","",SUMIFS(INDEX(wh_table[Duration],1):wh_table[[#This Row],[Duration]], INDEX(wh_table[Tags],1):wh_table[[#This Row],[Tags]], "&lt;&gt;[Questions]",INDEX(wh_table[Tags],1):wh_table[[#This Row],[Tags]], "&lt;&gt;[Questions][Divisions]")))</f>
        <v>12.654166666666688</v>
      </c>
    </row>
    <row r="483" spans="1:11" ht="15" customHeight="1" x14ac:dyDescent="0.25">
      <c r="A483" s="24">
        <v>79</v>
      </c>
      <c r="B483" s="20">
        <v>44573</v>
      </c>
      <c r="C483" s="21">
        <v>0.66666666666666663</v>
      </c>
      <c r="D483" s="19" t="s">
        <v>1112</v>
      </c>
      <c r="E483" s="22" t="s">
        <v>1376</v>
      </c>
      <c r="F483" s="19"/>
      <c r="G483" s="21" cm="1">
        <f t="array" ref="G4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483" s="21" t="str">
        <f>IF(wh_table[[#This Row],[Subject 1]]&lt;&gt;"Sitting Adjourned", "", SUMIF(wh_table[Day], wh_table[[#This Row],[Day]],wh_table[Duration]))</f>
        <v/>
      </c>
      <c r="I483" s="23">
        <f>SUM(INDEX(wh_table[Duration],1):wh_table[[#This Row],[Duration]])</f>
        <v>17.387500000000014</v>
      </c>
      <c r="J483" s="21" t="str">
        <f>IF(wh_table[[#This Row],[Subject 1]]&lt;&gt;"Sitting Adjourned", "", SUMIFS(wh_table[Duration], wh_table[Day], wh_table[[#This Row],[Day]], wh_table[Tags], "&lt;&gt;[Questions]", wh_table[Tags], "&lt;&gt;[Questions][Divisions]"))</f>
        <v/>
      </c>
      <c r="K483" s="23">
        <f>IF(wh_table[[#This Row],[Tags]]="[Questions]","",IF(wh_table[[#This Row],[Tags]]="[Questions][Divisions]","",SUMIFS(INDEX(wh_table[Duration],1):wh_table[[#This Row],[Duration]], INDEX(wh_table[Tags],1):wh_table[[#This Row],[Tags]], "&lt;&gt;[Questions]",INDEX(wh_table[Tags],1):wh_table[[#This Row],[Tags]], "&lt;&gt;[Questions][Divisions]")))</f>
        <v>12.675000000000022</v>
      </c>
    </row>
    <row r="484" spans="1:11" ht="15" customHeight="1" x14ac:dyDescent="0.25">
      <c r="A484" s="24">
        <v>79</v>
      </c>
      <c r="B484" s="20">
        <v>44573</v>
      </c>
      <c r="C484" s="21">
        <v>0.6875</v>
      </c>
      <c r="D484" s="19" t="s">
        <v>1112</v>
      </c>
      <c r="E484" s="22" t="s">
        <v>1377</v>
      </c>
      <c r="F484" s="19"/>
      <c r="G484" s="21" cm="1">
        <f t="array" ref="G4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484" s="21" t="str">
        <f>IF(wh_table[[#This Row],[Subject 1]]&lt;&gt;"Sitting Adjourned", "", SUMIF(wh_table[Day], wh_table[[#This Row],[Day]],wh_table[Duration]))</f>
        <v/>
      </c>
      <c r="I484" s="23">
        <f>SUM(INDEX(wh_table[Duration],1):wh_table[[#This Row],[Duration]])</f>
        <v>17.429166666666681</v>
      </c>
      <c r="J484" s="21" t="str">
        <f>IF(wh_table[[#This Row],[Subject 1]]&lt;&gt;"Sitting Adjourned", "", SUMIFS(wh_table[Duration], wh_table[Day], wh_table[[#This Row],[Day]], wh_table[Tags], "&lt;&gt;[Questions]", wh_table[Tags], "&lt;&gt;[Questions][Divisions]"))</f>
        <v/>
      </c>
      <c r="K484" s="23">
        <f>IF(wh_table[[#This Row],[Tags]]="[Questions]","",IF(wh_table[[#This Row],[Tags]]="[Questions][Divisions]","",SUMIFS(INDEX(wh_table[Duration],1):wh_table[[#This Row],[Duration]], INDEX(wh_table[Tags],1):wh_table[[#This Row],[Tags]], "&lt;&gt;[Questions]",INDEX(wh_table[Tags],1):wh_table[[#This Row],[Tags]], "&lt;&gt;[Questions][Divisions]")))</f>
        <v>12.716666666666688</v>
      </c>
    </row>
    <row r="485" spans="1:11" ht="15" customHeight="1" x14ac:dyDescent="0.25">
      <c r="A485" s="24">
        <v>79</v>
      </c>
      <c r="B485" s="20">
        <v>44573</v>
      </c>
      <c r="C485" s="21">
        <v>0.72916666666666663</v>
      </c>
      <c r="D485" s="19" t="s">
        <v>1111</v>
      </c>
      <c r="E485" s="22"/>
      <c r="F485" s="19"/>
      <c r="G485" s="21" t="str" cm="1">
        <f t="array" ref="G4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85" s="21">
        <f>IF(wh_table[[#This Row],[Subject 1]]&lt;&gt;"Sitting Adjourned", "", SUMIF(wh_table[Day], wh_table[[#This Row],[Day]],wh_table[Duration]))</f>
        <v>0.33333333333333331</v>
      </c>
      <c r="I485" s="23">
        <f>SUM(INDEX(wh_table[Duration],1):wh_table[[#This Row],[Duration]])</f>
        <v>17.429166666666681</v>
      </c>
      <c r="J485" s="21">
        <f>IF(wh_table[[#This Row],[Subject 1]]&lt;&gt;"Sitting Adjourned", "", SUMIFS(wh_table[Duration], wh_table[Day], wh_table[[#This Row],[Day]], wh_table[Tags], "&lt;&gt;[Questions]", wh_table[Tags], "&lt;&gt;[Questions][Divisions]"))</f>
        <v>0.20833333333333337</v>
      </c>
      <c r="K485" s="23">
        <f>IF(wh_table[[#This Row],[Tags]]="[Questions]","",IF(wh_table[[#This Row],[Tags]]="[Questions][Divisions]","",SUMIFS(INDEX(wh_table[Duration],1):wh_table[[#This Row],[Duration]], INDEX(wh_table[Tags],1):wh_table[[#This Row],[Tags]], "&lt;&gt;[Questions]",INDEX(wh_table[Tags],1):wh_table[[#This Row],[Tags]], "&lt;&gt;[Questions][Divisions]")))</f>
        <v>12.716666666666688</v>
      </c>
    </row>
    <row r="486" spans="1:11" ht="15" customHeight="1" x14ac:dyDescent="0.25">
      <c r="A486" s="24">
        <v>80</v>
      </c>
      <c r="B486" s="20">
        <v>44574</v>
      </c>
      <c r="C486" s="21">
        <v>0.5625</v>
      </c>
      <c r="D486" s="19" t="s">
        <v>1165</v>
      </c>
      <c r="E486" s="22" t="s">
        <v>1378</v>
      </c>
      <c r="F486" s="19"/>
      <c r="G486" s="21" cm="1">
        <f t="array" ref="G4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486" s="21" t="str">
        <f>IF(wh_table[[#This Row],[Subject 1]]&lt;&gt;"Sitting Adjourned", "", SUMIF(wh_table[Day], wh_table[[#This Row],[Day]],wh_table[Duration]))</f>
        <v/>
      </c>
      <c r="I486" s="23">
        <f>SUM(INDEX(wh_table[Duration],1):wh_table[[#This Row],[Duration]])</f>
        <v>17.443055555555571</v>
      </c>
      <c r="J486" s="21" t="str">
        <f>IF(wh_table[[#This Row],[Subject 1]]&lt;&gt;"Sitting Adjourned", "", SUMIFS(wh_table[Duration], wh_table[Day], wh_table[[#This Row],[Day]], wh_table[Tags], "&lt;&gt;[Questions]", wh_table[Tags], "&lt;&gt;[Questions][Divisions]"))</f>
        <v/>
      </c>
      <c r="K486" s="23">
        <f>IF(wh_table[[#This Row],[Tags]]="[Questions]","",IF(wh_table[[#This Row],[Tags]]="[Questions][Divisions]","",SUMIFS(INDEX(wh_table[Duration],1):wh_table[[#This Row],[Duration]], INDEX(wh_table[Tags],1):wh_table[[#This Row],[Tags]], "&lt;&gt;[Questions]",INDEX(wh_table[Tags],1):wh_table[[#This Row],[Tags]], "&lt;&gt;[Questions][Divisions]")))</f>
        <v>12.730555555555577</v>
      </c>
    </row>
    <row r="487" spans="1:11" ht="15" customHeight="1" x14ac:dyDescent="0.25">
      <c r="A487" s="24">
        <v>80</v>
      </c>
      <c r="B487" s="20">
        <v>44574</v>
      </c>
      <c r="C487" s="21">
        <v>0.57638888888888895</v>
      </c>
      <c r="D487" s="19" t="s">
        <v>1165</v>
      </c>
      <c r="E487" s="22" t="s">
        <v>1379</v>
      </c>
      <c r="F487" s="19"/>
      <c r="G487" s="21" cm="1">
        <f t="array" ref="G4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5.6249999999999911E-2</v>
      </c>
      <c r="H487" s="21" t="str">
        <f>IF(wh_table[[#This Row],[Subject 1]]&lt;&gt;"Sitting Adjourned", "", SUMIF(wh_table[Day], wh_table[[#This Row],[Day]],wh_table[Duration]))</f>
        <v/>
      </c>
      <c r="I487" s="23">
        <f>SUM(INDEX(wh_table[Duration],1):wh_table[[#This Row],[Duration]])</f>
        <v>17.499305555555569</v>
      </c>
      <c r="J487" s="21" t="str">
        <f>IF(wh_table[[#This Row],[Subject 1]]&lt;&gt;"Sitting Adjourned", "", SUMIFS(wh_table[Duration], wh_table[Day], wh_table[[#This Row],[Day]], wh_table[Tags], "&lt;&gt;[Questions]", wh_table[Tags], "&lt;&gt;[Questions][Divisions]"))</f>
        <v/>
      </c>
      <c r="K487" s="23">
        <f>IF(wh_table[[#This Row],[Tags]]="[Questions]","",IF(wh_table[[#This Row],[Tags]]="[Questions][Divisions]","",SUMIFS(INDEX(wh_table[Duration],1):wh_table[[#This Row],[Duration]], INDEX(wh_table[Tags],1):wh_table[[#This Row],[Tags]], "&lt;&gt;[Questions]",INDEX(wh_table[Tags],1):wh_table[[#This Row],[Tags]], "&lt;&gt;[Questions][Divisions]")))</f>
        <v>12.786805555555578</v>
      </c>
    </row>
    <row r="488" spans="1:11" ht="15" customHeight="1" x14ac:dyDescent="0.25">
      <c r="A488" s="24">
        <v>80</v>
      </c>
      <c r="B488" s="20">
        <v>44574</v>
      </c>
      <c r="C488" s="21">
        <v>0.63263888888888886</v>
      </c>
      <c r="D488" s="19" t="s">
        <v>1165</v>
      </c>
      <c r="E488" s="22" t="s">
        <v>1380</v>
      </c>
      <c r="F488" s="19"/>
      <c r="G488" s="21" cm="1">
        <f t="array" ref="G4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5.4861111111111138E-2</v>
      </c>
      <c r="H488" s="21" t="str">
        <f>IF(wh_table[[#This Row],[Subject 1]]&lt;&gt;"Sitting Adjourned", "", SUMIF(wh_table[Day], wh_table[[#This Row],[Day]],wh_table[Duration]))</f>
        <v/>
      </c>
      <c r="I488" s="23">
        <f>SUM(INDEX(wh_table[Duration],1):wh_table[[#This Row],[Duration]])</f>
        <v>17.554166666666681</v>
      </c>
      <c r="J488" s="21" t="str">
        <f>IF(wh_table[[#This Row],[Subject 1]]&lt;&gt;"Sitting Adjourned", "", SUMIFS(wh_table[Duration], wh_table[Day], wh_table[[#This Row],[Day]], wh_table[Tags], "&lt;&gt;[Questions]", wh_table[Tags], "&lt;&gt;[Questions][Divisions]"))</f>
        <v/>
      </c>
      <c r="K488" s="23">
        <f>IF(wh_table[[#This Row],[Tags]]="[Questions]","",IF(wh_table[[#This Row],[Tags]]="[Questions][Divisions]","",SUMIFS(INDEX(wh_table[Duration],1):wh_table[[#This Row],[Duration]], INDEX(wh_table[Tags],1):wh_table[[#This Row],[Tags]], "&lt;&gt;[Questions]",INDEX(wh_table[Tags],1):wh_table[[#This Row],[Tags]], "&lt;&gt;[Questions][Divisions]")))</f>
        <v>12.841666666666688</v>
      </c>
    </row>
    <row r="489" spans="1:11" ht="15" customHeight="1" x14ac:dyDescent="0.25">
      <c r="A489" s="24">
        <v>80</v>
      </c>
      <c r="B489" s="20">
        <v>44574</v>
      </c>
      <c r="C489" s="21">
        <v>0.6875</v>
      </c>
      <c r="D489" s="19" t="s">
        <v>1111</v>
      </c>
      <c r="E489" s="22"/>
      <c r="F489" s="19"/>
      <c r="G489" s="21" t="str" cm="1">
        <f t="array" ref="G4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89" s="21">
        <f>IF(wh_table[[#This Row],[Subject 1]]&lt;&gt;"Sitting Adjourned", "", SUMIF(wh_table[Day], wh_table[[#This Row],[Day]],wh_table[Duration]))</f>
        <v>0.125</v>
      </c>
      <c r="I489" s="23">
        <f>SUM(INDEX(wh_table[Duration],1):wh_table[[#This Row],[Duration]])</f>
        <v>17.554166666666681</v>
      </c>
      <c r="J489" s="21">
        <f>IF(wh_table[[#This Row],[Subject 1]]&lt;&gt;"Sitting Adjourned", "", SUMIFS(wh_table[Duration], wh_table[Day], wh_table[[#This Row],[Day]], wh_table[Tags], "&lt;&gt;[Questions]", wh_table[Tags], "&lt;&gt;[Questions][Divisions]"))</f>
        <v>0.125</v>
      </c>
      <c r="K489" s="23">
        <f>IF(wh_table[[#This Row],[Tags]]="[Questions]","",IF(wh_table[[#This Row],[Tags]]="[Questions][Divisions]","",SUMIFS(INDEX(wh_table[Duration],1):wh_table[[#This Row],[Duration]], INDEX(wh_table[Tags],1):wh_table[[#This Row],[Tags]], "&lt;&gt;[Questions]",INDEX(wh_table[Tags],1):wh_table[[#This Row],[Tags]], "&lt;&gt;[Questions][Divisions]")))</f>
        <v>12.841666666666688</v>
      </c>
    </row>
    <row r="490" spans="1:11" ht="15" customHeight="1" x14ac:dyDescent="0.25">
      <c r="A490" s="24">
        <v>81</v>
      </c>
      <c r="B490" s="20">
        <v>44579</v>
      </c>
      <c r="C490" s="21">
        <v>0.39583333333333331</v>
      </c>
      <c r="D490" s="19" t="s">
        <v>1112</v>
      </c>
      <c r="E490" s="22" t="s">
        <v>1381</v>
      </c>
      <c r="F490" s="19"/>
      <c r="G490" s="21" cm="1">
        <f t="array" ref="G4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490" s="21" t="str">
        <f>IF(wh_table[[#This Row],[Subject 1]]&lt;&gt;"Sitting Adjourned", "", SUMIF(wh_table[Day], wh_table[[#This Row],[Day]],wh_table[Duration]))</f>
        <v/>
      </c>
      <c r="I490" s="23">
        <f>SUM(INDEX(wh_table[Duration],1):wh_table[[#This Row],[Duration]])</f>
        <v>17.617361111111126</v>
      </c>
      <c r="J490" s="21" t="str">
        <f>IF(wh_table[[#This Row],[Subject 1]]&lt;&gt;"Sitting Adjourned", "", SUMIFS(wh_table[Duration], wh_table[Day], wh_table[[#This Row],[Day]], wh_table[Tags], "&lt;&gt;[Questions]", wh_table[Tags], "&lt;&gt;[Questions][Divisions]"))</f>
        <v/>
      </c>
      <c r="K490" s="23">
        <f>IF(wh_table[[#This Row],[Tags]]="[Questions]","",IF(wh_table[[#This Row],[Tags]]="[Questions][Divisions]","",SUMIFS(INDEX(wh_table[Duration],1):wh_table[[#This Row],[Duration]], INDEX(wh_table[Tags],1):wh_table[[#This Row],[Tags]], "&lt;&gt;[Questions]",INDEX(wh_table[Tags],1):wh_table[[#This Row],[Tags]], "&lt;&gt;[Questions][Divisions]")))</f>
        <v>12.904861111111133</v>
      </c>
    </row>
    <row r="491" spans="1:11" ht="15" customHeight="1" x14ac:dyDescent="0.25">
      <c r="A491" s="24">
        <v>81</v>
      </c>
      <c r="B491" s="20">
        <v>44579</v>
      </c>
      <c r="C491" s="21">
        <v>0.45902777777777781</v>
      </c>
      <c r="D491" s="19" t="s">
        <v>1112</v>
      </c>
      <c r="E491" s="22" t="s">
        <v>1382</v>
      </c>
      <c r="F491" s="19"/>
      <c r="G491" s="21" cm="1">
        <f t="array" ref="G4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491" s="21" t="str">
        <f>IF(wh_table[[#This Row],[Subject 1]]&lt;&gt;"Sitting Adjourned", "", SUMIF(wh_table[Day], wh_table[[#This Row],[Day]],wh_table[Duration]))</f>
        <v/>
      </c>
      <c r="I491" s="23">
        <f>SUM(INDEX(wh_table[Duration],1):wh_table[[#This Row],[Duration]])</f>
        <v>17.637500000000014</v>
      </c>
      <c r="J491" s="21" t="str">
        <f>IF(wh_table[[#This Row],[Subject 1]]&lt;&gt;"Sitting Adjourned", "", SUMIFS(wh_table[Duration], wh_table[Day], wh_table[[#This Row],[Day]], wh_table[Tags], "&lt;&gt;[Questions]", wh_table[Tags], "&lt;&gt;[Questions][Divisions]"))</f>
        <v/>
      </c>
      <c r="K491" s="23">
        <f>IF(wh_table[[#This Row],[Tags]]="[Questions]","",IF(wh_table[[#This Row],[Tags]]="[Questions][Divisions]","",SUMIFS(INDEX(wh_table[Duration],1):wh_table[[#This Row],[Duration]], INDEX(wh_table[Tags],1):wh_table[[#This Row],[Tags]], "&lt;&gt;[Questions]",INDEX(wh_table[Tags],1):wh_table[[#This Row],[Tags]], "&lt;&gt;[Questions][Divisions]")))</f>
        <v>12.925000000000022</v>
      </c>
    </row>
    <row r="492" spans="1:11" ht="15" customHeight="1" x14ac:dyDescent="0.25">
      <c r="A492" s="24">
        <v>81</v>
      </c>
      <c r="B492" s="20">
        <v>44579</v>
      </c>
      <c r="C492" s="21">
        <v>0.47916666666666669</v>
      </c>
      <c r="D492" s="19" t="s">
        <v>16</v>
      </c>
      <c r="E492" s="22"/>
      <c r="F492" s="19" t="s">
        <v>1115</v>
      </c>
      <c r="G492" s="21" cm="1">
        <f t="array" ref="G4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492" s="21" t="str">
        <f>IF(wh_table[[#This Row],[Subject 1]]&lt;&gt;"Sitting Adjourned", "", SUMIF(wh_table[Day], wh_table[[#This Row],[Day]],wh_table[Duration]))</f>
        <v/>
      </c>
      <c r="I492" s="23">
        <f>SUM(INDEX(wh_table[Duration],1):wh_table[[#This Row],[Duration]])</f>
        <v>17.762500000000014</v>
      </c>
      <c r="J492" s="21" t="str">
        <f>IF(wh_table[[#This Row],[Subject 1]]&lt;&gt;"Sitting Adjourned", "", SUMIFS(wh_table[Duration], wh_table[Day], wh_table[[#This Row],[Day]], wh_table[Tags], "&lt;&gt;[Questions]", wh_table[Tags], "&lt;&gt;[Questions][Divisions]"))</f>
        <v/>
      </c>
      <c r="K492" s="23" t="str">
        <f>IF(wh_table[[#This Row],[Tags]]="[Questions]","",IF(wh_table[[#This Row],[Tags]]="[Questions][Divisions]","",SUMIFS(INDEX(wh_table[Duration],1):wh_table[[#This Row],[Duration]], INDEX(wh_table[Tags],1):wh_table[[#This Row],[Tags]], "&lt;&gt;[Questions]",INDEX(wh_table[Tags],1):wh_table[[#This Row],[Tags]], "&lt;&gt;[Questions][Divisions]")))</f>
        <v/>
      </c>
    </row>
    <row r="493" spans="1:11" ht="15" customHeight="1" x14ac:dyDescent="0.25">
      <c r="A493" s="24">
        <v>81</v>
      </c>
      <c r="B493" s="20">
        <v>44579</v>
      </c>
      <c r="C493" s="21">
        <v>0.60416666666666663</v>
      </c>
      <c r="D493" s="19" t="s">
        <v>1112</v>
      </c>
      <c r="E493" s="22" t="s">
        <v>1383</v>
      </c>
      <c r="F493" s="19"/>
      <c r="G493" s="21" cm="1">
        <f t="array" ref="G4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493" s="21" t="str">
        <f>IF(wh_table[[#This Row],[Subject 1]]&lt;&gt;"Sitting Adjourned", "", SUMIF(wh_table[Day], wh_table[[#This Row],[Day]],wh_table[Duration]))</f>
        <v/>
      </c>
      <c r="I493" s="23">
        <f>SUM(INDEX(wh_table[Duration],1):wh_table[[#This Row],[Duration]])</f>
        <v>17.825694444444458</v>
      </c>
      <c r="J493" s="21" t="str">
        <f>IF(wh_table[[#This Row],[Subject 1]]&lt;&gt;"Sitting Adjourned", "", SUMIFS(wh_table[Duration], wh_table[Day], wh_table[[#This Row],[Day]], wh_table[Tags], "&lt;&gt;[Questions]", wh_table[Tags], "&lt;&gt;[Questions][Divisions]"))</f>
        <v/>
      </c>
      <c r="K493" s="23">
        <f>IF(wh_table[[#This Row],[Tags]]="[Questions]","",IF(wh_table[[#This Row],[Tags]]="[Questions][Divisions]","",SUMIFS(INDEX(wh_table[Duration],1):wh_table[[#This Row],[Duration]], INDEX(wh_table[Tags],1):wh_table[[#This Row],[Tags]], "&lt;&gt;[Questions]",INDEX(wh_table[Tags],1):wh_table[[#This Row],[Tags]], "&lt;&gt;[Questions][Divisions]")))</f>
        <v>12.988194444444467</v>
      </c>
    </row>
    <row r="494" spans="1:11" ht="15" customHeight="1" x14ac:dyDescent="0.25">
      <c r="A494" s="24">
        <v>81</v>
      </c>
      <c r="B494" s="20">
        <v>44579</v>
      </c>
      <c r="C494" s="21">
        <v>0.66736111111111107</v>
      </c>
      <c r="D494" s="19" t="s">
        <v>1112</v>
      </c>
      <c r="E494" s="22" t="s">
        <v>1384</v>
      </c>
      <c r="F494" s="19"/>
      <c r="G494" s="21" cm="1">
        <f t="array" ref="G4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494" s="21" t="str">
        <f>IF(wh_table[[#This Row],[Subject 1]]&lt;&gt;"Sitting Adjourned", "", SUMIF(wh_table[Day], wh_table[[#This Row],[Day]],wh_table[Duration]))</f>
        <v/>
      </c>
      <c r="I494" s="23">
        <f>SUM(INDEX(wh_table[Duration],1):wh_table[[#This Row],[Duration]])</f>
        <v>17.845833333333346</v>
      </c>
      <c r="J494" s="21" t="str">
        <f>IF(wh_table[[#This Row],[Subject 1]]&lt;&gt;"Sitting Adjourned", "", SUMIFS(wh_table[Duration], wh_table[Day], wh_table[[#This Row],[Day]], wh_table[Tags], "&lt;&gt;[Questions]", wh_table[Tags], "&lt;&gt;[Questions][Divisions]"))</f>
        <v/>
      </c>
      <c r="K494" s="23">
        <f>IF(wh_table[[#This Row],[Tags]]="[Questions]","",IF(wh_table[[#This Row],[Tags]]="[Questions][Divisions]","",SUMIFS(INDEX(wh_table[Duration],1):wh_table[[#This Row],[Duration]], INDEX(wh_table[Tags],1):wh_table[[#This Row],[Tags]], "&lt;&gt;[Questions]",INDEX(wh_table[Tags],1):wh_table[[#This Row],[Tags]], "&lt;&gt;[Questions][Divisions]")))</f>
        <v>13.008333333333356</v>
      </c>
    </row>
    <row r="495" spans="1:11" ht="15" customHeight="1" x14ac:dyDescent="0.25">
      <c r="A495" s="24">
        <v>81</v>
      </c>
      <c r="B495" s="20">
        <v>44579</v>
      </c>
      <c r="C495" s="21">
        <v>0.6875</v>
      </c>
      <c r="D495" s="19" t="s">
        <v>1112</v>
      </c>
      <c r="E495" s="22" t="s">
        <v>1385</v>
      </c>
      <c r="F495" s="19"/>
      <c r="G495" s="21" cm="1">
        <f t="array" ref="G4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495" s="21" t="str">
        <f>IF(wh_table[[#This Row],[Subject 1]]&lt;&gt;"Sitting Adjourned", "", SUMIF(wh_table[Day], wh_table[[#This Row],[Day]],wh_table[Duration]))</f>
        <v/>
      </c>
      <c r="I495" s="23">
        <f>SUM(INDEX(wh_table[Duration],1):wh_table[[#This Row],[Duration]])</f>
        <v>17.887500000000014</v>
      </c>
      <c r="J495" s="21" t="str">
        <f>IF(wh_table[[#This Row],[Subject 1]]&lt;&gt;"Sitting Adjourned", "", SUMIFS(wh_table[Duration], wh_table[Day], wh_table[[#This Row],[Day]], wh_table[Tags], "&lt;&gt;[Questions]", wh_table[Tags], "&lt;&gt;[Questions][Divisions]"))</f>
        <v/>
      </c>
      <c r="K495" s="23">
        <f>IF(wh_table[[#This Row],[Tags]]="[Questions]","",IF(wh_table[[#This Row],[Tags]]="[Questions][Divisions]","",SUMIFS(INDEX(wh_table[Duration],1):wh_table[[#This Row],[Duration]], INDEX(wh_table[Tags],1):wh_table[[#This Row],[Tags]], "&lt;&gt;[Questions]",INDEX(wh_table[Tags],1):wh_table[[#This Row],[Tags]], "&lt;&gt;[Questions][Divisions]")))</f>
        <v>13.050000000000022</v>
      </c>
    </row>
    <row r="496" spans="1:11" ht="15" customHeight="1" x14ac:dyDescent="0.25">
      <c r="A496" s="24">
        <v>81</v>
      </c>
      <c r="B496" s="20">
        <v>44579</v>
      </c>
      <c r="C496" s="21">
        <v>0.72916666666666663</v>
      </c>
      <c r="D496" s="19" t="s">
        <v>1111</v>
      </c>
      <c r="E496" s="22"/>
      <c r="F496" s="19"/>
      <c r="G496" s="21" t="str" cm="1">
        <f t="array" ref="G4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496" s="21">
        <f>IF(wh_table[[#This Row],[Subject 1]]&lt;&gt;"Sitting Adjourned", "", SUMIF(wh_table[Day], wh_table[[#This Row],[Day]],wh_table[Duration]))</f>
        <v>0.33333333333333331</v>
      </c>
      <c r="I496" s="23">
        <f>SUM(INDEX(wh_table[Duration],1):wh_table[[#This Row],[Duration]])</f>
        <v>17.887500000000014</v>
      </c>
      <c r="J496" s="21">
        <f>IF(wh_table[[#This Row],[Subject 1]]&lt;&gt;"Sitting Adjourned", "", SUMIFS(wh_table[Duration], wh_table[Day], wh_table[[#This Row],[Day]], wh_table[Tags], "&lt;&gt;[Questions]", wh_table[Tags], "&lt;&gt;[Questions][Divisions]"))</f>
        <v>0.20833333333333337</v>
      </c>
      <c r="K496" s="23">
        <f>IF(wh_table[[#This Row],[Tags]]="[Questions]","",IF(wh_table[[#This Row],[Tags]]="[Questions][Divisions]","",SUMIFS(INDEX(wh_table[Duration],1):wh_table[[#This Row],[Duration]], INDEX(wh_table[Tags],1):wh_table[[#This Row],[Tags]], "&lt;&gt;[Questions]",INDEX(wh_table[Tags],1):wh_table[[#This Row],[Tags]], "&lt;&gt;[Questions][Divisions]")))</f>
        <v>13.050000000000022</v>
      </c>
    </row>
    <row r="497" spans="1:11" ht="15" customHeight="1" x14ac:dyDescent="0.25">
      <c r="A497" s="24">
        <v>82</v>
      </c>
      <c r="B497" s="20">
        <v>44580</v>
      </c>
      <c r="C497" s="21">
        <v>0.39583333333333331</v>
      </c>
      <c r="D497" s="19" t="s">
        <v>1112</v>
      </c>
      <c r="E497" s="22" t="s">
        <v>1386</v>
      </c>
      <c r="F497" s="19"/>
      <c r="G497" s="21" cm="1">
        <f t="array" ref="G4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497" s="21" t="str">
        <f>IF(wh_table[[#This Row],[Subject 1]]&lt;&gt;"Sitting Adjourned", "", SUMIF(wh_table[Day], wh_table[[#This Row],[Day]],wh_table[Duration]))</f>
        <v/>
      </c>
      <c r="I497" s="23">
        <f>SUM(INDEX(wh_table[Duration],1):wh_table[[#This Row],[Duration]])</f>
        <v>17.950694444444458</v>
      </c>
      <c r="J497" s="21" t="str">
        <f>IF(wh_table[[#This Row],[Subject 1]]&lt;&gt;"Sitting Adjourned", "", SUMIFS(wh_table[Duration], wh_table[Day], wh_table[[#This Row],[Day]], wh_table[Tags], "&lt;&gt;[Questions]", wh_table[Tags], "&lt;&gt;[Questions][Divisions]"))</f>
        <v/>
      </c>
      <c r="K497" s="23">
        <f>IF(wh_table[[#This Row],[Tags]]="[Questions]","",IF(wh_table[[#This Row],[Tags]]="[Questions][Divisions]","",SUMIFS(INDEX(wh_table[Duration],1):wh_table[[#This Row],[Duration]], INDEX(wh_table[Tags],1):wh_table[[#This Row],[Tags]], "&lt;&gt;[Questions]",INDEX(wh_table[Tags],1):wh_table[[#This Row],[Tags]], "&lt;&gt;[Questions][Divisions]")))</f>
        <v>13.113194444444467</v>
      </c>
    </row>
    <row r="498" spans="1:11" ht="15" customHeight="1" x14ac:dyDescent="0.25">
      <c r="A498" s="24">
        <v>82</v>
      </c>
      <c r="B498" s="20">
        <v>44580</v>
      </c>
      <c r="C498" s="21">
        <v>0.45902777777777781</v>
      </c>
      <c r="D498" s="19" t="s">
        <v>1112</v>
      </c>
      <c r="E498" s="22" t="s">
        <v>1387</v>
      </c>
      <c r="F498" s="19"/>
      <c r="G498" s="21" cm="1">
        <f t="array" ref="G4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498" s="21" t="str">
        <f>IF(wh_table[[#This Row],[Subject 1]]&lt;&gt;"Sitting Adjourned", "", SUMIF(wh_table[Day], wh_table[[#This Row],[Day]],wh_table[Duration]))</f>
        <v/>
      </c>
      <c r="I498" s="23">
        <f>SUM(INDEX(wh_table[Duration],1):wh_table[[#This Row],[Duration]])</f>
        <v>17.964583333333348</v>
      </c>
      <c r="J498" s="21" t="str">
        <f>IF(wh_table[[#This Row],[Subject 1]]&lt;&gt;"Sitting Adjourned", "", SUMIFS(wh_table[Duration], wh_table[Day], wh_table[[#This Row],[Day]], wh_table[Tags], "&lt;&gt;[Questions]", wh_table[Tags], "&lt;&gt;[Questions][Divisions]"))</f>
        <v/>
      </c>
      <c r="K498" s="23">
        <f>IF(wh_table[[#This Row],[Tags]]="[Questions]","",IF(wh_table[[#This Row],[Tags]]="[Questions][Divisions]","",SUMIFS(INDEX(wh_table[Duration],1):wh_table[[#This Row],[Duration]], INDEX(wh_table[Tags],1):wh_table[[#This Row],[Tags]], "&lt;&gt;[Questions]",INDEX(wh_table[Tags],1):wh_table[[#This Row],[Tags]], "&lt;&gt;[Questions][Divisions]")))</f>
        <v>13.127083333333356</v>
      </c>
    </row>
    <row r="499" spans="1:11" ht="15" customHeight="1" x14ac:dyDescent="0.25">
      <c r="A499" s="24">
        <v>82</v>
      </c>
      <c r="B499" s="20">
        <v>44580</v>
      </c>
      <c r="C499" s="21">
        <v>0.47291666666666665</v>
      </c>
      <c r="D499" s="19" t="s">
        <v>16</v>
      </c>
      <c r="E499" s="22"/>
      <c r="F499" s="19" t="s">
        <v>1115</v>
      </c>
      <c r="G499" s="21" cm="1">
        <f t="array" ref="G4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499" s="21" t="str">
        <f>IF(wh_table[[#This Row],[Subject 1]]&lt;&gt;"Sitting Adjourned", "", SUMIF(wh_table[Day], wh_table[[#This Row],[Day]],wh_table[Duration]))</f>
        <v/>
      </c>
      <c r="I499" s="23">
        <f>SUM(INDEX(wh_table[Duration],1):wh_table[[#This Row],[Duration]])</f>
        <v>18.095833333333349</v>
      </c>
      <c r="J499" s="21" t="str">
        <f>IF(wh_table[[#This Row],[Subject 1]]&lt;&gt;"Sitting Adjourned", "", SUMIFS(wh_table[Duration], wh_table[Day], wh_table[[#This Row],[Day]], wh_table[Tags], "&lt;&gt;[Questions]", wh_table[Tags], "&lt;&gt;[Questions][Divisions]"))</f>
        <v/>
      </c>
      <c r="K499" s="23" t="str">
        <f>IF(wh_table[[#This Row],[Tags]]="[Questions]","",IF(wh_table[[#This Row],[Tags]]="[Questions][Divisions]","",SUMIFS(INDEX(wh_table[Duration],1):wh_table[[#This Row],[Duration]], INDEX(wh_table[Tags],1):wh_table[[#This Row],[Tags]], "&lt;&gt;[Questions]",INDEX(wh_table[Tags],1):wh_table[[#This Row],[Tags]], "&lt;&gt;[Questions][Divisions]")))</f>
        <v/>
      </c>
    </row>
    <row r="500" spans="1:11" ht="15" customHeight="1" x14ac:dyDescent="0.25">
      <c r="A500" s="24">
        <v>82</v>
      </c>
      <c r="B500" s="20">
        <v>44580</v>
      </c>
      <c r="C500" s="21">
        <v>0.60416666666666663</v>
      </c>
      <c r="D500" s="19" t="s">
        <v>1112</v>
      </c>
      <c r="E500" s="22" t="s">
        <v>1388</v>
      </c>
      <c r="F500" s="19"/>
      <c r="G500" s="21" cm="1">
        <f t="array" ref="G5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500" s="21" t="str">
        <f>IF(wh_table[[#This Row],[Subject 1]]&lt;&gt;"Sitting Adjourned", "", SUMIF(wh_table[Day], wh_table[[#This Row],[Day]],wh_table[Duration]))</f>
        <v/>
      </c>
      <c r="I500" s="23">
        <f>SUM(INDEX(wh_table[Duration],1):wh_table[[#This Row],[Duration]])</f>
        <v>18.157638888888904</v>
      </c>
      <c r="J500" s="21" t="str">
        <f>IF(wh_table[[#This Row],[Subject 1]]&lt;&gt;"Sitting Adjourned", "", SUMIFS(wh_table[Duration], wh_table[Day], wh_table[[#This Row],[Day]], wh_table[Tags], "&lt;&gt;[Questions]", wh_table[Tags], "&lt;&gt;[Questions][Divisions]"))</f>
        <v/>
      </c>
      <c r="K500" s="23">
        <f>IF(wh_table[[#This Row],[Tags]]="[Questions]","",IF(wh_table[[#This Row],[Tags]]="[Questions][Divisions]","",SUMIFS(INDEX(wh_table[Duration],1):wh_table[[#This Row],[Duration]], INDEX(wh_table[Tags],1):wh_table[[#This Row],[Tags]], "&lt;&gt;[Questions]",INDEX(wh_table[Tags],1):wh_table[[#This Row],[Tags]], "&lt;&gt;[Questions][Divisions]")))</f>
        <v>13.188888888888911</v>
      </c>
    </row>
    <row r="501" spans="1:11" ht="15" customHeight="1" x14ac:dyDescent="0.25">
      <c r="A501" s="24">
        <v>82</v>
      </c>
      <c r="B501" s="20">
        <v>44580</v>
      </c>
      <c r="C501" s="21">
        <v>0.66597222222222219</v>
      </c>
      <c r="D501" s="19" t="s">
        <v>1112</v>
      </c>
      <c r="E501" s="22" t="s">
        <v>1389</v>
      </c>
      <c r="F501" s="19"/>
      <c r="G501" s="21" cm="1">
        <f t="array" ref="G5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3.1944444444444442E-2</v>
      </c>
      <c r="H501" s="21" t="str">
        <f>IF(wh_table[[#This Row],[Subject 1]]&lt;&gt;"Sitting Adjourned", "", SUMIF(wh_table[Day], wh_table[[#This Row],[Day]],wh_table[Duration]))</f>
        <v/>
      </c>
      <c r="I501" s="23">
        <f>SUM(INDEX(wh_table[Duration],1):wh_table[[#This Row],[Duration]])</f>
        <v>18.189583333333349</v>
      </c>
      <c r="J501" s="21" t="str">
        <f>IF(wh_table[[#This Row],[Subject 1]]&lt;&gt;"Sitting Adjourned", "", SUMIFS(wh_table[Duration], wh_table[Day], wh_table[[#This Row],[Day]], wh_table[Tags], "&lt;&gt;[Questions]", wh_table[Tags], "&lt;&gt;[Questions][Divisions]"))</f>
        <v/>
      </c>
      <c r="K501" s="23">
        <f>IF(wh_table[[#This Row],[Tags]]="[Questions]","",IF(wh_table[[#This Row],[Tags]]="[Questions][Divisions]","",SUMIFS(INDEX(wh_table[Duration],1):wh_table[[#This Row],[Duration]], INDEX(wh_table[Tags],1):wh_table[[#This Row],[Tags]], "&lt;&gt;[Questions]",INDEX(wh_table[Tags],1):wh_table[[#This Row],[Tags]], "&lt;&gt;[Questions][Divisions]")))</f>
        <v>13.220833333333356</v>
      </c>
    </row>
    <row r="502" spans="1:11" ht="15" customHeight="1" x14ac:dyDescent="0.25">
      <c r="A502" s="24">
        <v>82</v>
      </c>
      <c r="B502" s="20">
        <v>44580</v>
      </c>
      <c r="C502" s="21">
        <v>0.69791666666666663</v>
      </c>
      <c r="D502" s="19" t="s">
        <v>1112</v>
      </c>
      <c r="E502" s="22" t="s">
        <v>1390</v>
      </c>
      <c r="F502" s="19"/>
      <c r="G502" s="21" cm="1">
        <f t="array" ref="G5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4.1666666666666741E-2</v>
      </c>
      <c r="H502" s="21" t="str">
        <f>IF(wh_table[[#This Row],[Subject 1]]&lt;&gt;"Sitting Adjourned", "", SUMIF(wh_table[Day], wh_table[[#This Row],[Day]],wh_table[Duration]))</f>
        <v/>
      </c>
      <c r="I502" s="23">
        <f>SUM(INDEX(wh_table[Duration],1):wh_table[[#This Row],[Duration]])</f>
        <v>18.231250000000017</v>
      </c>
      <c r="J502" s="21" t="str">
        <f>IF(wh_table[[#This Row],[Subject 1]]&lt;&gt;"Sitting Adjourned", "", SUMIFS(wh_table[Duration], wh_table[Day], wh_table[[#This Row],[Day]], wh_table[Tags], "&lt;&gt;[Questions]", wh_table[Tags], "&lt;&gt;[Questions][Divisions]"))</f>
        <v/>
      </c>
      <c r="K502" s="23">
        <f>IF(wh_table[[#This Row],[Tags]]="[Questions]","",IF(wh_table[[#This Row],[Tags]]="[Questions][Divisions]","",SUMIFS(INDEX(wh_table[Duration],1):wh_table[[#This Row],[Duration]], INDEX(wh_table[Tags],1):wh_table[[#This Row],[Tags]], "&lt;&gt;[Questions]",INDEX(wh_table[Tags],1):wh_table[[#This Row],[Tags]], "&lt;&gt;[Questions][Divisions]")))</f>
        <v>13.262500000000022</v>
      </c>
    </row>
    <row r="503" spans="1:11" ht="15" customHeight="1" x14ac:dyDescent="0.25">
      <c r="A503" s="24">
        <v>82</v>
      </c>
      <c r="B503" s="20">
        <v>44580</v>
      </c>
      <c r="C503" s="21">
        <v>0.73958333333333337</v>
      </c>
      <c r="D503" s="19" t="s">
        <v>1111</v>
      </c>
      <c r="E503" s="22"/>
      <c r="F503" s="19"/>
      <c r="G503" s="21" t="str" cm="1">
        <f t="array" ref="G5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03" s="21">
        <f>IF(wh_table[[#This Row],[Subject 1]]&lt;&gt;"Sitting Adjourned", "", SUMIF(wh_table[Day], wh_table[[#This Row],[Day]],wh_table[Duration]))</f>
        <v>0.34375000000000006</v>
      </c>
      <c r="I503" s="23">
        <f>SUM(INDEX(wh_table[Duration],1):wh_table[[#This Row],[Duration]])</f>
        <v>18.231250000000017</v>
      </c>
      <c r="J503" s="21">
        <f>IF(wh_table[[#This Row],[Subject 1]]&lt;&gt;"Sitting Adjourned", "", SUMIFS(wh_table[Duration], wh_table[Day], wh_table[[#This Row],[Day]], wh_table[Tags], "&lt;&gt;[Questions]", wh_table[Tags], "&lt;&gt;[Questions][Divisions]"))</f>
        <v>0.21250000000000008</v>
      </c>
      <c r="K503" s="23">
        <f>IF(wh_table[[#This Row],[Tags]]="[Questions]","",IF(wh_table[[#This Row],[Tags]]="[Questions][Divisions]","",SUMIFS(INDEX(wh_table[Duration],1):wh_table[[#This Row],[Duration]], INDEX(wh_table[Tags],1):wh_table[[#This Row],[Tags]], "&lt;&gt;[Questions]",INDEX(wh_table[Tags],1):wh_table[[#This Row],[Tags]], "&lt;&gt;[Questions][Divisions]")))</f>
        <v>13.262500000000022</v>
      </c>
    </row>
    <row r="504" spans="1:11" ht="15" customHeight="1" x14ac:dyDescent="0.25">
      <c r="A504" s="24">
        <v>83</v>
      </c>
      <c r="B504" s="20">
        <v>44581</v>
      </c>
      <c r="C504" s="21">
        <v>0.5625</v>
      </c>
      <c r="D504" s="19" t="s">
        <v>1274</v>
      </c>
      <c r="E504" s="22" t="s">
        <v>1391</v>
      </c>
      <c r="F504" s="19"/>
      <c r="G504" s="21" cm="1">
        <f t="array" ref="G5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504" s="21" t="str">
        <f>IF(wh_table[[#This Row],[Subject 1]]&lt;&gt;"Sitting Adjourned", "", SUMIF(wh_table[Day], wh_table[[#This Row],[Day]],wh_table[Duration]))</f>
        <v/>
      </c>
      <c r="I504" s="23">
        <f>SUM(INDEX(wh_table[Duration],1):wh_table[[#This Row],[Duration]])</f>
        <v>18.284722222222239</v>
      </c>
      <c r="J504" s="21" t="str">
        <f>IF(wh_table[[#This Row],[Subject 1]]&lt;&gt;"Sitting Adjourned", "", SUMIFS(wh_table[Duration], wh_table[Day], wh_table[[#This Row],[Day]], wh_table[Tags], "&lt;&gt;[Questions]", wh_table[Tags], "&lt;&gt;[Questions][Divisions]"))</f>
        <v/>
      </c>
      <c r="K504" s="23">
        <f>IF(wh_table[[#This Row],[Tags]]="[Questions]","",IF(wh_table[[#This Row],[Tags]]="[Questions][Divisions]","",SUMIFS(INDEX(wh_table[Duration],1):wh_table[[#This Row],[Duration]], INDEX(wh_table[Tags],1):wh_table[[#This Row],[Tags]], "&lt;&gt;[Questions]",INDEX(wh_table[Tags],1):wh_table[[#This Row],[Tags]], "&lt;&gt;[Questions][Divisions]")))</f>
        <v>13.315972222222245</v>
      </c>
    </row>
    <row r="505" spans="1:11" ht="15" customHeight="1" x14ac:dyDescent="0.25">
      <c r="A505" s="24">
        <v>83</v>
      </c>
      <c r="B505" s="20">
        <v>44581</v>
      </c>
      <c r="C505" s="21">
        <v>0.61597222222222225</v>
      </c>
      <c r="D505" s="19" t="s">
        <v>16</v>
      </c>
      <c r="E505" s="22"/>
      <c r="F505" s="19"/>
      <c r="G505" s="21" cm="1">
        <f t="array" ref="G5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505" s="21" t="str">
        <f>IF(wh_table[[#This Row],[Subject 1]]&lt;&gt;"Sitting Adjourned", "", SUMIF(wh_table[Day], wh_table[[#This Row],[Day]],wh_table[Duration]))</f>
        <v/>
      </c>
      <c r="I505" s="23">
        <f>SUM(INDEX(wh_table[Duration],1):wh_table[[#This Row],[Duration]])</f>
        <v>18.293750000000017</v>
      </c>
      <c r="J505" s="21" t="str">
        <f>IF(wh_table[[#This Row],[Subject 1]]&lt;&gt;"Sitting Adjourned", "", SUMIFS(wh_table[Duration], wh_table[Day], wh_table[[#This Row],[Day]], wh_table[Tags], "&lt;&gt;[Questions]", wh_table[Tags], "&lt;&gt;[Questions][Divisions]"))</f>
        <v/>
      </c>
      <c r="K505" s="23">
        <f>IF(wh_table[[#This Row],[Tags]]="[Questions]","",IF(wh_table[[#This Row],[Tags]]="[Questions][Divisions]","",SUMIFS(INDEX(wh_table[Duration],1):wh_table[[#This Row],[Duration]], INDEX(wh_table[Tags],1):wh_table[[#This Row],[Tags]], "&lt;&gt;[Questions]",INDEX(wh_table[Tags],1):wh_table[[#This Row],[Tags]], "&lt;&gt;[Questions][Divisions]")))</f>
        <v>13.325000000000022</v>
      </c>
    </row>
    <row r="506" spans="1:11" ht="15" customHeight="1" x14ac:dyDescent="0.25">
      <c r="A506" s="24">
        <v>83</v>
      </c>
      <c r="B506" s="20">
        <v>44581</v>
      </c>
      <c r="C506" s="21">
        <v>0.625</v>
      </c>
      <c r="D506" s="19" t="s">
        <v>1165</v>
      </c>
      <c r="E506" s="22" t="s">
        <v>1392</v>
      </c>
      <c r="F506" s="19"/>
      <c r="G506" s="21" cm="1">
        <f t="array" ref="G5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506" s="21" t="str">
        <f>IF(wh_table[[#This Row],[Subject 1]]&lt;&gt;"Sitting Adjourned", "", SUMIF(wh_table[Day], wh_table[[#This Row],[Day]],wh_table[Duration]))</f>
        <v/>
      </c>
      <c r="I506" s="23">
        <f>SUM(INDEX(wh_table[Duration],1):wh_table[[#This Row],[Duration]])</f>
        <v>18.354166666666682</v>
      </c>
      <c r="J506" s="21" t="str">
        <f>IF(wh_table[[#This Row],[Subject 1]]&lt;&gt;"Sitting Adjourned", "", SUMIFS(wh_table[Duration], wh_table[Day], wh_table[[#This Row],[Day]], wh_table[Tags], "&lt;&gt;[Questions]", wh_table[Tags], "&lt;&gt;[Questions][Divisions]"))</f>
        <v/>
      </c>
      <c r="K506" s="23">
        <f>IF(wh_table[[#This Row],[Tags]]="[Questions]","",IF(wh_table[[#This Row],[Tags]]="[Questions][Divisions]","",SUMIFS(INDEX(wh_table[Duration],1):wh_table[[#This Row],[Duration]], INDEX(wh_table[Tags],1):wh_table[[#This Row],[Tags]], "&lt;&gt;[Questions]",INDEX(wh_table[Tags],1):wh_table[[#This Row],[Tags]], "&lt;&gt;[Questions][Divisions]")))</f>
        <v>13.385416666666689</v>
      </c>
    </row>
    <row r="507" spans="1:11" ht="15" customHeight="1" x14ac:dyDescent="0.25">
      <c r="A507" s="24">
        <v>83</v>
      </c>
      <c r="B507" s="20">
        <v>44581</v>
      </c>
      <c r="C507" s="21">
        <v>0.68541666666666667</v>
      </c>
      <c r="D507" s="19" t="s">
        <v>1111</v>
      </c>
      <c r="E507" s="22"/>
      <c r="F507" s="19"/>
      <c r="G507" s="21" t="str" cm="1">
        <f t="array" ref="G5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07" s="21">
        <f>IF(wh_table[[#This Row],[Subject 1]]&lt;&gt;"Sitting Adjourned", "", SUMIF(wh_table[Day], wh_table[[#This Row],[Day]],wh_table[Duration]))</f>
        <v>0.12291666666666667</v>
      </c>
      <c r="I507" s="23">
        <f>SUM(INDEX(wh_table[Duration],1):wh_table[[#This Row],[Duration]])</f>
        <v>18.354166666666682</v>
      </c>
      <c r="J507" s="21">
        <f>IF(wh_table[[#This Row],[Subject 1]]&lt;&gt;"Sitting Adjourned", "", SUMIFS(wh_table[Duration], wh_table[Day], wh_table[[#This Row],[Day]], wh_table[Tags], "&lt;&gt;[Questions]", wh_table[Tags], "&lt;&gt;[Questions][Divisions]"))</f>
        <v>0.12291666666666667</v>
      </c>
      <c r="K507" s="23">
        <f>IF(wh_table[[#This Row],[Tags]]="[Questions]","",IF(wh_table[[#This Row],[Tags]]="[Questions][Divisions]","",SUMIFS(INDEX(wh_table[Duration],1):wh_table[[#This Row],[Duration]], INDEX(wh_table[Tags],1):wh_table[[#This Row],[Tags]], "&lt;&gt;[Questions]",INDEX(wh_table[Tags],1):wh_table[[#This Row],[Tags]], "&lt;&gt;[Questions][Divisions]")))</f>
        <v>13.385416666666689</v>
      </c>
    </row>
    <row r="508" spans="1:11" ht="15" customHeight="1" x14ac:dyDescent="0.25">
      <c r="A508" s="24">
        <v>84</v>
      </c>
      <c r="B508" s="20">
        <v>44585</v>
      </c>
      <c r="C508" s="21">
        <v>0.6875</v>
      </c>
      <c r="D508" s="19" t="s">
        <v>1107</v>
      </c>
      <c r="E508" s="22" t="s">
        <v>1393</v>
      </c>
      <c r="F508" s="19"/>
      <c r="G508" s="21" cm="1">
        <f t="array" ref="G5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4.9999999999999933E-2</v>
      </c>
      <c r="H508" s="21" t="str">
        <f>IF(wh_table[[#This Row],[Subject 1]]&lt;&gt;"Sitting Adjourned", "", SUMIF(wh_table[Day], wh_table[[#This Row],[Day]],wh_table[Duration]))</f>
        <v/>
      </c>
      <c r="I508" s="23">
        <f>SUM(INDEX(wh_table[Duration],1):wh_table[[#This Row],[Duration]])</f>
        <v>18.404166666666683</v>
      </c>
      <c r="J508" s="21" t="str">
        <f>IF(wh_table[[#This Row],[Subject 1]]&lt;&gt;"Sitting Adjourned", "", SUMIFS(wh_table[Duration], wh_table[Day], wh_table[[#This Row],[Day]], wh_table[Tags], "&lt;&gt;[Questions]", wh_table[Tags], "&lt;&gt;[Questions][Divisions]"))</f>
        <v/>
      </c>
      <c r="K508" s="23">
        <f>IF(wh_table[[#This Row],[Tags]]="[Questions]","",IF(wh_table[[#This Row],[Tags]]="[Questions][Divisions]","",SUMIFS(INDEX(wh_table[Duration],1):wh_table[[#This Row],[Duration]], INDEX(wh_table[Tags],1):wh_table[[#This Row],[Tags]], "&lt;&gt;[Questions]",INDEX(wh_table[Tags],1):wh_table[[#This Row],[Tags]], "&lt;&gt;[Questions][Divisions]")))</f>
        <v>13.43541666666669</v>
      </c>
    </row>
    <row r="509" spans="1:11" ht="15" customHeight="1" x14ac:dyDescent="0.25">
      <c r="A509" s="24">
        <v>84</v>
      </c>
      <c r="B509" s="20">
        <v>44585</v>
      </c>
      <c r="C509" s="21">
        <v>0.73749999999999993</v>
      </c>
      <c r="D509" s="19" t="s">
        <v>16</v>
      </c>
      <c r="E509" s="22"/>
      <c r="F509" s="19"/>
      <c r="G509" s="21" cm="1">
        <f t="array" ref="G5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1.2500000000000067E-2</v>
      </c>
      <c r="H509" s="21" t="str">
        <f>IF(wh_table[[#This Row],[Subject 1]]&lt;&gt;"Sitting Adjourned", "", SUMIF(wh_table[Day], wh_table[[#This Row],[Day]],wh_table[Duration]))</f>
        <v/>
      </c>
      <c r="I509" s="23">
        <f>SUM(INDEX(wh_table[Duration],1):wh_table[[#This Row],[Duration]])</f>
        <v>18.416666666666682</v>
      </c>
      <c r="J509" s="21" t="str">
        <f>IF(wh_table[[#This Row],[Subject 1]]&lt;&gt;"Sitting Adjourned", "", SUMIFS(wh_table[Duration], wh_table[Day], wh_table[[#This Row],[Day]], wh_table[Tags], "&lt;&gt;[Questions]", wh_table[Tags], "&lt;&gt;[Questions][Divisions]"))</f>
        <v/>
      </c>
      <c r="K509" s="23">
        <f>IF(wh_table[[#This Row],[Tags]]="[Questions]","",IF(wh_table[[#This Row],[Tags]]="[Questions][Divisions]","",SUMIFS(INDEX(wh_table[Duration],1):wh_table[[#This Row],[Duration]], INDEX(wh_table[Tags],1):wh_table[[#This Row],[Tags]], "&lt;&gt;[Questions]",INDEX(wh_table[Tags],1):wh_table[[#This Row],[Tags]], "&lt;&gt;[Questions][Divisions]")))</f>
        <v>13.447916666666689</v>
      </c>
    </row>
    <row r="510" spans="1:11" ht="15" customHeight="1" x14ac:dyDescent="0.25">
      <c r="A510" s="24">
        <v>84</v>
      </c>
      <c r="B510" s="20">
        <v>44585</v>
      </c>
      <c r="C510" s="21">
        <v>0.75</v>
      </c>
      <c r="D510" s="19" t="s">
        <v>1107</v>
      </c>
      <c r="E510" s="22" t="s">
        <v>1394</v>
      </c>
      <c r="F510" s="19"/>
      <c r="G510" s="21" cm="1">
        <f t="array" ref="G5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510" s="21" t="str">
        <f>IF(wh_table[[#This Row],[Subject 1]]&lt;&gt;"Sitting Adjourned", "", SUMIF(wh_table[Day], wh_table[[#This Row],[Day]],wh_table[Duration]))</f>
        <v/>
      </c>
      <c r="I510" s="23">
        <f>SUM(INDEX(wh_table[Duration],1):wh_table[[#This Row],[Duration]])</f>
        <v>18.478472222222237</v>
      </c>
      <c r="J510" s="21" t="str">
        <f>IF(wh_table[[#This Row],[Subject 1]]&lt;&gt;"Sitting Adjourned", "", SUMIFS(wh_table[Duration], wh_table[Day], wh_table[[#This Row],[Day]], wh_table[Tags], "&lt;&gt;[Questions]", wh_table[Tags], "&lt;&gt;[Questions][Divisions]"))</f>
        <v/>
      </c>
      <c r="K510" s="23">
        <f>IF(wh_table[[#This Row],[Tags]]="[Questions]","",IF(wh_table[[#This Row],[Tags]]="[Questions][Divisions]","",SUMIFS(INDEX(wh_table[Duration],1):wh_table[[#This Row],[Duration]], INDEX(wh_table[Tags],1):wh_table[[#This Row],[Tags]], "&lt;&gt;[Questions]",INDEX(wh_table[Tags],1):wh_table[[#This Row],[Tags]], "&lt;&gt;[Questions][Divisions]")))</f>
        <v>13.509722222222244</v>
      </c>
    </row>
    <row r="511" spans="1:11" ht="15" customHeight="1" x14ac:dyDescent="0.25">
      <c r="A511" s="24">
        <v>84</v>
      </c>
      <c r="B511" s="20">
        <v>44585</v>
      </c>
      <c r="C511" s="21">
        <v>0.81180555555555556</v>
      </c>
      <c r="D511" s="19" t="s">
        <v>1111</v>
      </c>
      <c r="E511" s="22"/>
      <c r="F511" s="19"/>
      <c r="G511" s="21" t="str" cm="1">
        <f t="array" ref="G5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11" s="21">
        <f>IF(wh_table[[#This Row],[Subject 1]]&lt;&gt;"Sitting Adjourned", "", SUMIF(wh_table[Day], wh_table[[#This Row],[Day]],wh_table[Duration]))</f>
        <v>0.12430555555555556</v>
      </c>
      <c r="I511" s="23">
        <f>SUM(INDEX(wh_table[Duration],1):wh_table[[#This Row],[Duration]])</f>
        <v>18.478472222222237</v>
      </c>
      <c r="J511" s="21">
        <f>IF(wh_table[[#This Row],[Subject 1]]&lt;&gt;"Sitting Adjourned", "", SUMIFS(wh_table[Duration], wh_table[Day], wh_table[[#This Row],[Day]], wh_table[Tags], "&lt;&gt;[Questions]", wh_table[Tags], "&lt;&gt;[Questions][Divisions]"))</f>
        <v>0.12430555555555556</v>
      </c>
      <c r="K511" s="23">
        <f>IF(wh_table[[#This Row],[Tags]]="[Questions]","",IF(wh_table[[#This Row],[Tags]]="[Questions][Divisions]","",SUMIFS(INDEX(wh_table[Duration],1):wh_table[[#This Row],[Duration]], INDEX(wh_table[Tags],1):wh_table[[#This Row],[Tags]], "&lt;&gt;[Questions]",INDEX(wh_table[Tags],1):wh_table[[#This Row],[Tags]], "&lt;&gt;[Questions][Divisions]")))</f>
        <v>13.509722222222244</v>
      </c>
    </row>
    <row r="512" spans="1:11" ht="15" customHeight="1" x14ac:dyDescent="0.25">
      <c r="A512" s="24">
        <v>85</v>
      </c>
      <c r="B512" s="20">
        <v>44586</v>
      </c>
      <c r="C512" s="21">
        <v>0.39583333333333331</v>
      </c>
      <c r="D512" s="19" t="s">
        <v>1112</v>
      </c>
      <c r="E512" s="22" t="s">
        <v>1395</v>
      </c>
      <c r="F512" s="19"/>
      <c r="G512" s="21" cm="1">
        <f t="array" ref="G5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12" s="21" t="str">
        <f>IF(wh_table[[#This Row],[Subject 1]]&lt;&gt;"Sitting Adjourned", "", SUMIF(wh_table[Day], wh_table[[#This Row],[Day]],wh_table[Duration]))</f>
        <v/>
      </c>
      <c r="I512" s="23">
        <f>SUM(INDEX(wh_table[Duration],1):wh_table[[#This Row],[Duration]])</f>
        <v>18.540972222222237</v>
      </c>
      <c r="J512" s="21" t="str">
        <f>IF(wh_table[[#This Row],[Subject 1]]&lt;&gt;"Sitting Adjourned", "", SUMIFS(wh_table[Duration], wh_table[Day], wh_table[[#This Row],[Day]], wh_table[Tags], "&lt;&gt;[Questions]", wh_table[Tags], "&lt;&gt;[Questions][Divisions]"))</f>
        <v/>
      </c>
      <c r="K512" s="23">
        <f>IF(wh_table[[#This Row],[Tags]]="[Questions]","",IF(wh_table[[#This Row],[Tags]]="[Questions][Divisions]","",SUMIFS(INDEX(wh_table[Duration],1):wh_table[[#This Row],[Duration]], INDEX(wh_table[Tags],1):wh_table[[#This Row],[Tags]], "&lt;&gt;[Questions]",INDEX(wh_table[Tags],1):wh_table[[#This Row],[Tags]], "&lt;&gt;[Questions][Divisions]")))</f>
        <v>13.572222222222244</v>
      </c>
    </row>
    <row r="513" spans="1:11" ht="15" customHeight="1" x14ac:dyDescent="0.25">
      <c r="A513" s="24">
        <v>85</v>
      </c>
      <c r="B513" s="20">
        <v>44586</v>
      </c>
      <c r="C513" s="21">
        <v>0.45833333333333331</v>
      </c>
      <c r="D513" s="19" t="s">
        <v>1112</v>
      </c>
      <c r="E513" s="22" t="s">
        <v>1396</v>
      </c>
      <c r="F513" s="19"/>
      <c r="G513" s="21" cm="1">
        <f t="array" ref="G5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1.4583333333333337E-2</v>
      </c>
      <c r="H513" s="21" t="str">
        <f>IF(wh_table[[#This Row],[Subject 1]]&lt;&gt;"Sitting Adjourned", "", SUMIF(wh_table[Day], wh_table[[#This Row],[Day]],wh_table[Duration]))</f>
        <v/>
      </c>
      <c r="I513" s="23">
        <f>SUM(INDEX(wh_table[Duration],1):wh_table[[#This Row],[Duration]])</f>
        <v>18.555555555555571</v>
      </c>
      <c r="J513" s="21" t="str">
        <f>IF(wh_table[[#This Row],[Subject 1]]&lt;&gt;"Sitting Adjourned", "", SUMIFS(wh_table[Duration], wh_table[Day], wh_table[[#This Row],[Day]], wh_table[Tags], "&lt;&gt;[Questions]", wh_table[Tags], "&lt;&gt;[Questions][Divisions]"))</f>
        <v/>
      </c>
      <c r="K513" s="23">
        <f>IF(wh_table[[#This Row],[Tags]]="[Questions]","",IF(wh_table[[#This Row],[Tags]]="[Questions][Divisions]","",SUMIFS(INDEX(wh_table[Duration],1):wh_table[[#This Row],[Duration]], INDEX(wh_table[Tags],1):wh_table[[#This Row],[Tags]], "&lt;&gt;[Questions]",INDEX(wh_table[Tags],1):wh_table[[#This Row],[Tags]], "&lt;&gt;[Questions][Divisions]")))</f>
        <v>13.586805555555577</v>
      </c>
    </row>
    <row r="514" spans="1:11" ht="15" customHeight="1" x14ac:dyDescent="0.25">
      <c r="A514" s="24">
        <v>85</v>
      </c>
      <c r="B514" s="20">
        <v>44586</v>
      </c>
      <c r="C514" s="21">
        <v>0.47291666666666665</v>
      </c>
      <c r="D514" s="19" t="s">
        <v>16</v>
      </c>
      <c r="E514" s="22"/>
      <c r="F514" s="19" t="s">
        <v>1115</v>
      </c>
      <c r="G514" s="21" cm="1">
        <f t="array" ref="G5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0.13124999999999998</v>
      </c>
      <c r="H514" s="21" t="str">
        <f>IF(wh_table[[#This Row],[Subject 1]]&lt;&gt;"Sitting Adjourned", "", SUMIF(wh_table[Day], wh_table[[#This Row],[Day]],wh_table[Duration]))</f>
        <v/>
      </c>
      <c r="I514" s="23">
        <f>SUM(INDEX(wh_table[Duration],1):wh_table[[#This Row],[Duration]])</f>
        <v>18.686805555555573</v>
      </c>
      <c r="J514" s="21" t="str">
        <f>IF(wh_table[[#This Row],[Subject 1]]&lt;&gt;"Sitting Adjourned", "", SUMIFS(wh_table[Duration], wh_table[Day], wh_table[[#This Row],[Day]], wh_table[Tags], "&lt;&gt;[Questions]", wh_table[Tags], "&lt;&gt;[Questions][Divisions]"))</f>
        <v/>
      </c>
      <c r="K514" s="23" t="str">
        <f>IF(wh_table[[#This Row],[Tags]]="[Questions]","",IF(wh_table[[#This Row],[Tags]]="[Questions][Divisions]","",SUMIFS(INDEX(wh_table[Duration],1):wh_table[[#This Row],[Duration]], INDEX(wh_table[Tags],1):wh_table[[#This Row],[Tags]], "&lt;&gt;[Questions]",INDEX(wh_table[Tags],1):wh_table[[#This Row],[Tags]], "&lt;&gt;[Questions][Divisions]")))</f>
        <v/>
      </c>
    </row>
    <row r="515" spans="1:11" ht="15" customHeight="1" x14ac:dyDescent="0.25">
      <c r="A515" s="24">
        <v>85</v>
      </c>
      <c r="B515" s="20">
        <v>44586</v>
      </c>
      <c r="C515" s="21">
        <v>0.60416666666666663</v>
      </c>
      <c r="D515" s="19" t="s">
        <v>1112</v>
      </c>
      <c r="E515" s="22" t="s">
        <v>1397</v>
      </c>
      <c r="F515" s="19"/>
      <c r="G515" s="21" cm="1">
        <f t="array" ref="G5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515" s="21" t="str">
        <f>IF(wh_table[[#This Row],[Subject 1]]&lt;&gt;"Sitting Adjourned", "", SUMIF(wh_table[Day], wh_table[[#This Row],[Day]],wh_table[Duration]))</f>
        <v/>
      </c>
      <c r="I515" s="23">
        <f>SUM(INDEX(wh_table[Duration],1):wh_table[[#This Row],[Duration]])</f>
        <v>18.734722222222238</v>
      </c>
      <c r="J515" s="21" t="str">
        <f>IF(wh_table[[#This Row],[Subject 1]]&lt;&gt;"Sitting Adjourned", "", SUMIFS(wh_table[Duration], wh_table[Day], wh_table[[#This Row],[Day]], wh_table[Tags], "&lt;&gt;[Questions]", wh_table[Tags], "&lt;&gt;[Questions][Divisions]"))</f>
        <v/>
      </c>
      <c r="K515" s="23">
        <f>IF(wh_table[[#This Row],[Tags]]="[Questions]","",IF(wh_table[[#This Row],[Tags]]="[Questions][Divisions]","",SUMIFS(INDEX(wh_table[Duration],1):wh_table[[#This Row],[Duration]], INDEX(wh_table[Tags],1):wh_table[[#This Row],[Tags]], "&lt;&gt;[Questions]",INDEX(wh_table[Tags],1):wh_table[[#This Row],[Tags]], "&lt;&gt;[Questions][Divisions]")))</f>
        <v>13.634722222222244</v>
      </c>
    </row>
    <row r="516" spans="1:11" ht="15" customHeight="1" x14ac:dyDescent="0.25">
      <c r="A516" s="24">
        <v>85</v>
      </c>
      <c r="B516" s="20">
        <v>44586</v>
      </c>
      <c r="C516" s="21">
        <v>0.65208333333333335</v>
      </c>
      <c r="D516" s="19" t="s">
        <v>16</v>
      </c>
      <c r="E516" s="22"/>
      <c r="F516" s="19"/>
      <c r="G516" s="21" cm="1">
        <f t="array" ref="G5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516" s="21" t="str">
        <f>IF(wh_table[[#This Row],[Subject 1]]&lt;&gt;"Sitting Adjourned", "", SUMIF(wh_table[Day], wh_table[[#This Row],[Day]],wh_table[Duration]))</f>
        <v/>
      </c>
      <c r="I516" s="23">
        <f>SUM(INDEX(wh_table[Duration],1):wh_table[[#This Row],[Duration]])</f>
        <v>18.775000000000016</v>
      </c>
      <c r="J516" s="21" t="str">
        <f>IF(wh_table[[#This Row],[Subject 1]]&lt;&gt;"Sitting Adjourned", "", SUMIFS(wh_table[Duration], wh_table[Day], wh_table[[#This Row],[Day]], wh_table[Tags], "&lt;&gt;[Questions]", wh_table[Tags], "&lt;&gt;[Questions][Divisions]"))</f>
        <v/>
      </c>
      <c r="K516" s="23">
        <f>IF(wh_table[[#This Row],[Tags]]="[Questions]","",IF(wh_table[[#This Row],[Tags]]="[Questions][Divisions]","",SUMIFS(INDEX(wh_table[Duration],1):wh_table[[#This Row],[Duration]], INDEX(wh_table[Tags],1):wh_table[[#This Row],[Tags]], "&lt;&gt;[Questions]",INDEX(wh_table[Tags],1):wh_table[[#This Row],[Tags]], "&lt;&gt;[Questions][Divisions]")))</f>
        <v>13.675000000000022</v>
      </c>
    </row>
    <row r="517" spans="1:11" ht="15" customHeight="1" x14ac:dyDescent="0.25">
      <c r="A517" s="24">
        <v>85</v>
      </c>
      <c r="B517" s="20">
        <v>44586</v>
      </c>
      <c r="C517" s="21">
        <v>0.69236111111111109</v>
      </c>
      <c r="D517" s="19" t="s">
        <v>1112</v>
      </c>
      <c r="E517" s="22" t="s">
        <v>1398</v>
      </c>
      <c r="F517" s="19"/>
      <c r="G517" s="21" cm="1">
        <f t="array" ref="G5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1.6666666666666607E-2</v>
      </c>
      <c r="H517" s="21" t="str">
        <f>IF(wh_table[[#This Row],[Subject 1]]&lt;&gt;"Sitting Adjourned", "", SUMIF(wh_table[Day], wh_table[[#This Row],[Day]],wh_table[Duration]))</f>
        <v/>
      </c>
      <c r="I517" s="23">
        <f>SUM(INDEX(wh_table[Duration],1):wh_table[[#This Row],[Duration]])</f>
        <v>18.791666666666682</v>
      </c>
      <c r="J517" s="21" t="str">
        <f>IF(wh_table[[#This Row],[Subject 1]]&lt;&gt;"Sitting Adjourned", "", SUMIFS(wh_table[Duration], wh_table[Day], wh_table[[#This Row],[Day]], wh_table[Tags], "&lt;&gt;[Questions]", wh_table[Tags], "&lt;&gt;[Questions][Divisions]"))</f>
        <v/>
      </c>
      <c r="K517" s="23">
        <f>IF(wh_table[[#This Row],[Tags]]="[Questions]","",IF(wh_table[[#This Row],[Tags]]="[Questions][Divisions]","",SUMIFS(INDEX(wh_table[Duration],1):wh_table[[#This Row],[Duration]], INDEX(wh_table[Tags],1):wh_table[[#This Row],[Tags]], "&lt;&gt;[Questions]",INDEX(wh_table[Tags],1):wh_table[[#This Row],[Tags]], "&lt;&gt;[Questions][Divisions]")))</f>
        <v>13.691666666666688</v>
      </c>
    </row>
    <row r="518" spans="1:11" ht="15" customHeight="1" x14ac:dyDescent="0.25">
      <c r="A518" s="24">
        <v>85</v>
      </c>
      <c r="B518" s="20">
        <v>44586</v>
      </c>
      <c r="C518" s="21">
        <v>0.7090277777777777</v>
      </c>
      <c r="D518" s="19" t="s">
        <v>1112</v>
      </c>
      <c r="E518" s="22" t="s">
        <v>1399</v>
      </c>
      <c r="F518" s="19"/>
      <c r="G518" s="21" cm="1">
        <f t="array" ref="G5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3.7500000000000089E-2</v>
      </c>
      <c r="H518" s="21" t="str">
        <f>IF(wh_table[[#This Row],[Subject 1]]&lt;&gt;"Sitting Adjourned", "", SUMIF(wh_table[Day], wh_table[[#This Row],[Day]],wh_table[Duration]))</f>
        <v/>
      </c>
      <c r="I518" s="23">
        <f>SUM(INDEX(wh_table[Duration],1):wh_table[[#This Row],[Duration]])</f>
        <v>18.829166666666683</v>
      </c>
      <c r="J518" s="21" t="str">
        <f>IF(wh_table[[#This Row],[Subject 1]]&lt;&gt;"Sitting Adjourned", "", SUMIFS(wh_table[Duration], wh_table[Day], wh_table[[#This Row],[Day]], wh_table[Tags], "&lt;&gt;[Questions]", wh_table[Tags], "&lt;&gt;[Questions][Divisions]"))</f>
        <v/>
      </c>
      <c r="K518" s="23">
        <f>IF(wh_table[[#This Row],[Tags]]="[Questions]","",IF(wh_table[[#This Row],[Tags]]="[Questions][Divisions]","",SUMIFS(INDEX(wh_table[Duration],1):wh_table[[#This Row],[Duration]], INDEX(wh_table[Tags],1):wh_table[[#This Row],[Tags]], "&lt;&gt;[Questions]",INDEX(wh_table[Tags],1):wh_table[[#This Row],[Tags]], "&lt;&gt;[Questions][Divisions]")))</f>
        <v>13.729166666666687</v>
      </c>
    </row>
    <row r="519" spans="1:11" ht="15" customHeight="1" x14ac:dyDescent="0.25">
      <c r="A519" s="24">
        <v>85</v>
      </c>
      <c r="B519" s="20">
        <v>44586</v>
      </c>
      <c r="C519" s="21">
        <v>0.74652777777777779</v>
      </c>
      <c r="D519" s="19" t="s">
        <v>1111</v>
      </c>
      <c r="E519" s="22"/>
      <c r="F519" s="19"/>
      <c r="G519" s="21" t="str" cm="1">
        <f t="array" ref="G5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19" s="21">
        <f>IF(wh_table[[#This Row],[Subject 1]]&lt;&gt;"Sitting Adjourned", "", SUMIF(wh_table[Day], wh_table[[#This Row],[Day]],wh_table[Duration]))</f>
        <v>0.35069444444444448</v>
      </c>
      <c r="I519" s="23">
        <f>SUM(INDEX(wh_table[Duration],1):wh_table[[#This Row],[Duration]])</f>
        <v>18.829166666666683</v>
      </c>
      <c r="J519" s="21">
        <f>IF(wh_table[[#This Row],[Subject 1]]&lt;&gt;"Sitting Adjourned", "", SUMIFS(wh_table[Duration], wh_table[Day], wh_table[[#This Row],[Day]], wh_table[Tags], "&lt;&gt;[Questions]", wh_table[Tags], "&lt;&gt;[Questions][Divisions]"))</f>
        <v>0.2194444444444445</v>
      </c>
      <c r="K519" s="23">
        <f>IF(wh_table[[#This Row],[Tags]]="[Questions]","",IF(wh_table[[#This Row],[Tags]]="[Questions][Divisions]","",SUMIFS(INDEX(wh_table[Duration],1):wh_table[[#This Row],[Duration]], INDEX(wh_table[Tags],1):wh_table[[#This Row],[Tags]], "&lt;&gt;[Questions]",INDEX(wh_table[Tags],1):wh_table[[#This Row],[Tags]], "&lt;&gt;[Questions][Divisions]")))</f>
        <v>13.729166666666687</v>
      </c>
    </row>
    <row r="520" spans="1:11" ht="15" customHeight="1" x14ac:dyDescent="0.25">
      <c r="A520" s="24">
        <v>86</v>
      </c>
      <c r="B520" s="20">
        <v>44587</v>
      </c>
      <c r="C520" s="21">
        <v>0.39583333333333331</v>
      </c>
      <c r="D520" s="19" t="s">
        <v>1112</v>
      </c>
      <c r="E520" s="22" t="s">
        <v>1400</v>
      </c>
      <c r="F520" s="19"/>
      <c r="G520" s="21" cm="1">
        <f t="array" ref="G5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20" s="21" t="str">
        <f>IF(wh_table[[#This Row],[Subject 1]]&lt;&gt;"Sitting Adjourned", "", SUMIF(wh_table[Day], wh_table[[#This Row],[Day]],wh_table[Duration]))</f>
        <v/>
      </c>
      <c r="I520" s="23">
        <f>SUM(INDEX(wh_table[Duration],1):wh_table[[#This Row],[Duration]])</f>
        <v>18.891666666666683</v>
      </c>
      <c r="J520" s="21" t="str">
        <f>IF(wh_table[[#This Row],[Subject 1]]&lt;&gt;"Sitting Adjourned", "", SUMIFS(wh_table[Duration], wh_table[Day], wh_table[[#This Row],[Day]], wh_table[Tags], "&lt;&gt;[Questions]", wh_table[Tags], "&lt;&gt;[Questions][Divisions]"))</f>
        <v/>
      </c>
      <c r="K520" s="23">
        <f>IF(wh_table[[#This Row],[Tags]]="[Questions]","",IF(wh_table[[#This Row],[Tags]]="[Questions][Divisions]","",SUMIFS(INDEX(wh_table[Duration],1):wh_table[[#This Row],[Duration]], INDEX(wh_table[Tags],1):wh_table[[#This Row],[Tags]], "&lt;&gt;[Questions]",INDEX(wh_table[Tags],1):wh_table[[#This Row],[Tags]], "&lt;&gt;[Questions][Divisions]")))</f>
        <v>13.791666666666687</v>
      </c>
    </row>
    <row r="521" spans="1:11" ht="15" customHeight="1" x14ac:dyDescent="0.25">
      <c r="A521" s="24">
        <v>86</v>
      </c>
      <c r="B521" s="20">
        <v>44587</v>
      </c>
      <c r="C521" s="21">
        <v>0.45833333333333331</v>
      </c>
      <c r="D521" s="19" t="s">
        <v>1112</v>
      </c>
      <c r="E521" s="22" t="s">
        <v>1401</v>
      </c>
      <c r="F521" s="19"/>
      <c r="G521" s="21" cm="1">
        <f t="array" ref="G5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1.7361111111111105E-2</v>
      </c>
      <c r="H521" s="21" t="str">
        <f>IF(wh_table[[#This Row],[Subject 1]]&lt;&gt;"Sitting Adjourned", "", SUMIF(wh_table[Day], wh_table[[#This Row],[Day]],wh_table[Duration]))</f>
        <v/>
      </c>
      <c r="I521" s="23">
        <f>SUM(INDEX(wh_table[Duration],1):wh_table[[#This Row],[Duration]])</f>
        <v>18.909027777777794</v>
      </c>
      <c r="J521" s="21" t="str">
        <f>IF(wh_table[[#This Row],[Subject 1]]&lt;&gt;"Sitting Adjourned", "", SUMIFS(wh_table[Duration], wh_table[Day], wh_table[[#This Row],[Day]], wh_table[Tags], "&lt;&gt;[Questions]", wh_table[Tags], "&lt;&gt;[Questions][Divisions]"))</f>
        <v/>
      </c>
      <c r="K521" s="23">
        <f>IF(wh_table[[#This Row],[Tags]]="[Questions]","",IF(wh_table[[#This Row],[Tags]]="[Questions][Divisions]","",SUMIFS(INDEX(wh_table[Duration],1):wh_table[[#This Row],[Duration]], INDEX(wh_table[Tags],1):wh_table[[#This Row],[Tags]], "&lt;&gt;[Questions]",INDEX(wh_table[Tags],1):wh_table[[#This Row],[Tags]], "&lt;&gt;[Questions][Divisions]")))</f>
        <v>13.809027777777798</v>
      </c>
    </row>
    <row r="522" spans="1:11" ht="15" customHeight="1" x14ac:dyDescent="0.25">
      <c r="A522" s="24">
        <v>86</v>
      </c>
      <c r="B522" s="20">
        <v>44587</v>
      </c>
      <c r="C522" s="21">
        <v>0.47569444444444442</v>
      </c>
      <c r="D522" s="19" t="s">
        <v>16</v>
      </c>
      <c r="E522" s="22"/>
      <c r="F522" s="19" t="s">
        <v>1115</v>
      </c>
      <c r="G522" s="21" cm="1">
        <f t="array" ref="G5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0.12847222222222221</v>
      </c>
      <c r="H522" s="21" t="str">
        <f>IF(wh_table[[#This Row],[Subject 1]]&lt;&gt;"Sitting Adjourned", "", SUMIF(wh_table[Day], wh_table[[#This Row],[Day]],wh_table[Duration]))</f>
        <v/>
      </c>
      <c r="I522" s="23">
        <f>SUM(INDEX(wh_table[Duration],1):wh_table[[#This Row],[Duration]])</f>
        <v>19.037500000000016</v>
      </c>
      <c r="J522" s="21" t="str">
        <f>IF(wh_table[[#This Row],[Subject 1]]&lt;&gt;"Sitting Adjourned", "", SUMIFS(wh_table[Duration], wh_table[Day], wh_table[[#This Row],[Day]], wh_table[Tags], "&lt;&gt;[Questions]", wh_table[Tags], "&lt;&gt;[Questions][Divisions]"))</f>
        <v/>
      </c>
      <c r="K522" s="23" t="str">
        <f>IF(wh_table[[#This Row],[Tags]]="[Questions]","",IF(wh_table[[#This Row],[Tags]]="[Questions][Divisions]","",SUMIFS(INDEX(wh_table[Duration],1):wh_table[[#This Row],[Duration]], INDEX(wh_table[Tags],1):wh_table[[#This Row],[Tags]], "&lt;&gt;[Questions]",INDEX(wh_table[Tags],1):wh_table[[#This Row],[Tags]], "&lt;&gt;[Questions][Divisions]")))</f>
        <v/>
      </c>
    </row>
    <row r="523" spans="1:11" ht="15" customHeight="1" x14ac:dyDescent="0.25">
      <c r="A523" s="24">
        <v>86</v>
      </c>
      <c r="B523" s="20">
        <v>44587</v>
      </c>
      <c r="C523" s="21">
        <v>0.60416666666666663</v>
      </c>
      <c r="D523" s="19" t="s">
        <v>1112</v>
      </c>
      <c r="E523" s="22" t="s">
        <v>1402</v>
      </c>
      <c r="F523" s="19"/>
      <c r="G523" s="21" cm="1">
        <f t="array" ref="G5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7.7083333333333393E-2</v>
      </c>
      <c r="H523" s="21" t="str">
        <f>IF(wh_table[[#This Row],[Subject 1]]&lt;&gt;"Sitting Adjourned", "", SUMIF(wh_table[Day], wh_table[[#This Row],[Day]],wh_table[Duration]))</f>
        <v/>
      </c>
      <c r="I523" s="23">
        <f>SUM(INDEX(wh_table[Duration],1):wh_table[[#This Row],[Duration]])</f>
        <v>19.11458333333335</v>
      </c>
      <c r="J523" s="21" t="str">
        <f>IF(wh_table[[#This Row],[Subject 1]]&lt;&gt;"Sitting Adjourned", "", SUMIFS(wh_table[Duration], wh_table[Day], wh_table[[#This Row],[Day]], wh_table[Tags], "&lt;&gt;[Questions]", wh_table[Tags], "&lt;&gt;[Questions][Divisions]"))</f>
        <v/>
      </c>
      <c r="K523" s="23">
        <f>IF(wh_table[[#This Row],[Tags]]="[Questions]","",IF(wh_table[[#This Row],[Tags]]="[Questions][Divisions]","",SUMIFS(INDEX(wh_table[Duration],1):wh_table[[#This Row],[Duration]], INDEX(wh_table[Tags],1):wh_table[[#This Row],[Tags]], "&lt;&gt;[Questions]",INDEX(wh_table[Tags],1):wh_table[[#This Row],[Tags]], "&lt;&gt;[Questions][Divisions]")))</f>
        <v>13.886111111111131</v>
      </c>
    </row>
    <row r="524" spans="1:11" ht="15" customHeight="1" x14ac:dyDescent="0.25">
      <c r="A524" s="24">
        <v>86</v>
      </c>
      <c r="B524" s="20">
        <v>44587</v>
      </c>
      <c r="C524" s="21">
        <v>0.68125000000000002</v>
      </c>
      <c r="D524" s="19" t="s">
        <v>1112</v>
      </c>
      <c r="E524" s="22" t="s">
        <v>1403</v>
      </c>
      <c r="F524" s="19"/>
      <c r="G524" s="21" cm="1">
        <f t="array" ref="G5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2.1527777777777812E-2</v>
      </c>
      <c r="H524" s="21" t="str">
        <f>IF(wh_table[[#This Row],[Subject 1]]&lt;&gt;"Sitting Adjourned", "", SUMIF(wh_table[Day], wh_table[[#This Row],[Day]],wh_table[Duration]))</f>
        <v/>
      </c>
      <c r="I524" s="23">
        <f>SUM(INDEX(wh_table[Duration],1):wh_table[[#This Row],[Duration]])</f>
        <v>19.136111111111127</v>
      </c>
      <c r="J524" s="21" t="str">
        <f>IF(wh_table[[#This Row],[Subject 1]]&lt;&gt;"Sitting Adjourned", "", SUMIFS(wh_table[Duration], wh_table[Day], wh_table[[#This Row],[Day]], wh_table[Tags], "&lt;&gt;[Questions]", wh_table[Tags], "&lt;&gt;[Questions][Divisions]"))</f>
        <v/>
      </c>
      <c r="K524" s="23">
        <f>IF(wh_table[[#This Row],[Tags]]="[Questions]","",IF(wh_table[[#This Row],[Tags]]="[Questions][Divisions]","",SUMIFS(INDEX(wh_table[Duration],1):wh_table[[#This Row],[Duration]], INDEX(wh_table[Tags],1):wh_table[[#This Row],[Tags]], "&lt;&gt;[Questions]",INDEX(wh_table[Tags],1):wh_table[[#This Row],[Tags]], "&lt;&gt;[Questions][Divisions]")))</f>
        <v>13.907638888888908</v>
      </c>
    </row>
    <row r="525" spans="1:11" ht="15" customHeight="1" x14ac:dyDescent="0.25">
      <c r="A525" s="24">
        <v>86</v>
      </c>
      <c r="B525" s="20">
        <v>44587</v>
      </c>
      <c r="C525" s="21">
        <v>0.70277777777777783</v>
      </c>
      <c r="D525" s="19" t="s">
        <v>1112</v>
      </c>
      <c r="E525" s="22" t="s">
        <v>1404</v>
      </c>
      <c r="F525" s="19"/>
      <c r="G525" s="21" cm="1">
        <f t="array" ref="G5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4.3749999999999956E-2</v>
      </c>
      <c r="H525" s="21" t="str">
        <f>IF(wh_table[[#This Row],[Subject 1]]&lt;&gt;"Sitting Adjourned", "", SUMIF(wh_table[Day], wh_table[[#This Row],[Day]],wh_table[Duration]))</f>
        <v/>
      </c>
      <c r="I525" s="23">
        <f>SUM(INDEX(wh_table[Duration],1):wh_table[[#This Row],[Duration]])</f>
        <v>19.179861111111126</v>
      </c>
      <c r="J525" s="21" t="str">
        <f>IF(wh_table[[#This Row],[Subject 1]]&lt;&gt;"Sitting Adjourned", "", SUMIFS(wh_table[Duration], wh_table[Day], wh_table[[#This Row],[Day]], wh_table[Tags], "&lt;&gt;[Questions]", wh_table[Tags], "&lt;&gt;[Questions][Divisions]"))</f>
        <v/>
      </c>
      <c r="K525" s="23">
        <f>IF(wh_table[[#This Row],[Tags]]="[Questions]","",IF(wh_table[[#This Row],[Tags]]="[Questions][Divisions]","",SUMIFS(INDEX(wh_table[Duration],1):wh_table[[#This Row],[Duration]], INDEX(wh_table[Tags],1):wh_table[[#This Row],[Tags]], "&lt;&gt;[Questions]",INDEX(wh_table[Tags],1):wh_table[[#This Row],[Tags]], "&lt;&gt;[Questions][Divisions]")))</f>
        <v>13.951388888888907</v>
      </c>
    </row>
    <row r="526" spans="1:11" ht="15" customHeight="1" x14ac:dyDescent="0.25">
      <c r="A526" s="24">
        <v>86</v>
      </c>
      <c r="B526" s="20">
        <v>44587</v>
      </c>
      <c r="C526" s="21">
        <v>0.74652777777777779</v>
      </c>
      <c r="D526" s="19" t="s">
        <v>1111</v>
      </c>
      <c r="E526" s="22"/>
      <c r="F526" s="19"/>
      <c r="G526" s="21" t="str" cm="1">
        <f t="array" ref="G5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26" s="21">
        <f>IF(wh_table[[#This Row],[Subject 1]]&lt;&gt;"Sitting Adjourned", "", SUMIF(wh_table[Day], wh_table[[#This Row],[Day]],wh_table[Duration]))</f>
        <v>0.35069444444444448</v>
      </c>
      <c r="I526" s="23">
        <f>SUM(INDEX(wh_table[Duration],1):wh_table[[#This Row],[Duration]])</f>
        <v>19.179861111111126</v>
      </c>
      <c r="J526" s="21">
        <f>IF(wh_table[[#This Row],[Subject 1]]&lt;&gt;"Sitting Adjourned", "", SUMIFS(wh_table[Duration], wh_table[Day], wh_table[[#This Row],[Day]], wh_table[Tags], "&lt;&gt;[Questions]", wh_table[Tags], "&lt;&gt;[Questions][Divisions]"))</f>
        <v>0.22222222222222227</v>
      </c>
      <c r="K526" s="23">
        <f>IF(wh_table[[#This Row],[Tags]]="[Questions]","",IF(wh_table[[#This Row],[Tags]]="[Questions][Divisions]","",SUMIFS(INDEX(wh_table[Duration],1):wh_table[[#This Row],[Duration]], INDEX(wh_table[Tags],1):wh_table[[#This Row],[Tags]], "&lt;&gt;[Questions]",INDEX(wh_table[Tags],1):wh_table[[#This Row],[Tags]], "&lt;&gt;[Questions][Divisions]")))</f>
        <v>13.951388888888907</v>
      </c>
    </row>
    <row r="527" spans="1:11" ht="15" customHeight="1" x14ac:dyDescent="0.25">
      <c r="A527" s="24">
        <v>87</v>
      </c>
      <c r="B527" s="20">
        <v>44588</v>
      </c>
      <c r="C527" s="21">
        <v>0.5625</v>
      </c>
      <c r="D527" s="19" t="s">
        <v>1165</v>
      </c>
      <c r="E527" s="22" t="s">
        <v>1405</v>
      </c>
      <c r="F527" s="19"/>
      <c r="G527" s="21" cm="1">
        <f t="array" ref="G5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527" s="21" t="str">
        <f>IF(wh_table[[#This Row],[Subject 1]]&lt;&gt;"Sitting Adjourned", "", SUMIF(wh_table[Day], wh_table[[#This Row],[Day]],wh_table[Duration]))</f>
        <v/>
      </c>
      <c r="I527" s="23">
        <f>SUM(INDEX(wh_table[Duration],1):wh_table[[#This Row],[Duration]])</f>
        <v>19.240972222222236</v>
      </c>
      <c r="J527" s="21" t="str">
        <f>IF(wh_table[[#This Row],[Subject 1]]&lt;&gt;"Sitting Adjourned", "", SUMIFS(wh_table[Duration], wh_table[Day], wh_table[[#This Row],[Day]], wh_table[Tags], "&lt;&gt;[Questions]", wh_table[Tags], "&lt;&gt;[Questions][Divisions]"))</f>
        <v/>
      </c>
      <c r="K527" s="23">
        <f>IF(wh_table[[#This Row],[Tags]]="[Questions]","",IF(wh_table[[#This Row],[Tags]]="[Questions][Divisions]","",SUMIFS(INDEX(wh_table[Duration],1):wh_table[[#This Row],[Duration]], INDEX(wh_table[Tags],1):wh_table[[#This Row],[Tags]], "&lt;&gt;[Questions]",INDEX(wh_table[Tags],1):wh_table[[#This Row],[Tags]], "&lt;&gt;[Questions][Divisions]")))</f>
        <v>14.012500000000019</v>
      </c>
    </row>
    <row r="528" spans="1:11" ht="15" customHeight="1" x14ac:dyDescent="0.25">
      <c r="A528" s="24">
        <v>87</v>
      </c>
      <c r="B528" s="20">
        <v>44588</v>
      </c>
      <c r="C528" s="21">
        <v>0.62361111111111112</v>
      </c>
      <c r="D528" s="19" t="s">
        <v>1111</v>
      </c>
      <c r="E528" s="22"/>
      <c r="F528" s="19"/>
      <c r="G528" s="21" t="str" cm="1">
        <f t="array" ref="G5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28" s="21">
        <f>IF(wh_table[[#This Row],[Subject 1]]&lt;&gt;"Sitting Adjourned", "", SUMIF(wh_table[Day], wh_table[[#This Row],[Day]],wh_table[Duration]))</f>
        <v>6.1111111111111116E-2</v>
      </c>
      <c r="I528" s="23">
        <f>SUM(INDEX(wh_table[Duration],1):wh_table[[#This Row],[Duration]])</f>
        <v>19.240972222222236</v>
      </c>
      <c r="J528" s="21">
        <f>IF(wh_table[[#This Row],[Subject 1]]&lt;&gt;"Sitting Adjourned", "", SUMIFS(wh_table[Duration], wh_table[Day], wh_table[[#This Row],[Day]], wh_table[Tags], "&lt;&gt;[Questions]", wh_table[Tags], "&lt;&gt;[Questions][Divisions]"))</f>
        <v>6.1111111111111116E-2</v>
      </c>
      <c r="K528" s="23">
        <f>IF(wh_table[[#This Row],[Tags]]="[Questions]","",IF(wh_table[[#This Row],[Tags]]="[Questions][Divisions]","",SUMIFS(INDEX(wh_table[Duration],1):wh_table[[#This Row],[Duration]], INDEX(wh_table[Tags],1):wh_table[[#This Row],[Tags]], "&lt;&gt;[Questions]",INDEX(wh_table[Tags],1):wh_table[[#This Row],[Tags]], "&lt;&gt;[Questions][Divisions]")))</f>
        <v>14.012500000000019</v>
      </c>
    </row>
    <row r="529" spans="1:11" ht="15" customHeight="1" x14ac:dyDescent="0.25">
      <c r="A529" s="24">
        <v>88</v>
      </c>
      <c r="B529" s="20">
        <v>44592</v>
      </c>
      <c r="C529" s="21">
        <v>0.6875</v>
      </c>
      <c r="D529" s="19" t="s">
        <v>1107</v>
      </c>
      <c r="E529" s="22" t="s">
        <v>1406</v>
      </c>
      <c r="F529" s="19"/>
      <c r="G529" s="21" cm="1">
        <f t="array" ref="G5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529" s="21" t="str">
        <f>IF(wh_table[[#This Row],[Subject 1]]&lt;&gt;"Sitting Adjourned", "", SUMIF(wh_table[Day], wh_table[[#This Row],[Day]],wh_table[Duration]))</f>
        <v/>
      </c>
      <c r="I529" s="23">
        <f>SUM(INDEX(wh_table[Duration],1):wh_table[[#This Row],[Duration]])</f>
        <v>19.300000000000015</v>
      </c>
      <c r="J529" s="21" t="str">
        <f>IF(wh_table[[#This Row],[Subject 1]]&lt;&gt;"Sitting Adjourned", "", SUMIFS(wh_table[Duration], wh_table[Day], wh_table[[#This Row],[Day]], wh_table[Tags], "&lt;&gt;[Questions]", wh_table[Tags], "&lt;&gt;[Questions][Divisions]"))</f>
        <v/>
      </c>
      <c r="K529" s="23">
        <f>IF(wh_table[[#This Row],[Tags]]="[Questions]","",IF(wh_table[[#This Row],[Tags]]="[Questions][Divisions]","",SUMIFS(INDEX(wh_table[Duration],1):wh_table[[#This Row],[Duration]], INDEX(wh_table[Tags],1):wh_table[[#This Row],[Tags]], "&lt;&gt;[Questions]",INDEX(wh_table[Tags],1):wh_table[[#This Row],[Tags]], "&lt;&gt;[Questions][Divisions]")))</f>
        <v>14.071527777777797</v>
      </c>
    </row>
    <row r="530" spans="1:11" ht="15" customHeight="1" x14ac:dyDescent="0.25">
      <c r="A530" s="24">
        <v>88</v>
      </c>
      <c r="B530" s="20">
        <v>44592</v>
      </c>
      <c r="C530" s="21">
        <v>0.74652777777777779</v>
      </c>
      <c r="D530" s="19" t="s">
        <v>16</v>
      </c>
      <c r="E530" s="22"/>
      <c r="F530" s="19"/>
      <c r="G530" s="21" cm="1">
        <f t="array" ref="G5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530" s="21" t="str">
        <f>IF(wh_table[[#This Row],[Subject 1]]&lt;&gt;"Sitting Adjourned", "", SUMIF(wh_table[Day], wh_table[[#This Row],[Day]],wh_table[Duration]))</f>
        <v/>
      </c>
      <c r="I530" s="23">
        <f>SUM(INDEX(wh_table[Duration],1):wh_table[[#This Row],[Duration]])</f>
        <v>19.303472222222236</v>
      </c>
      <c r="J530" s="21" t="str">
        <f>IF(wh_table[[#This Row],[Subject 1]]&lt;&gt;"Sitting Adjourned", "", SUMIFS(wh_table[Duration], wh_table[Day], wh_table[[#This Row],[Day]], wh_table[Tags], "&lt;&gt;[Questions]", wh_table[Tags], "&lt;&gt;[Questions][Divisions]"))</f>
        <v/>
      </c>
      <c r="K530" s="23">
        <f>IF(wh_table[[#This Row],[Tags]]="[Questions]","",IF(wh_table[[#This Row],[Tags]]="[Questions][Divisions]","",SUMIFS(INDEX(wh_table[Duration],1):wh_table[[#This Row],[Duration]], INDEX(wh_table[Tags],1):wh_table[[#This Row],[Tags]], "&lt;&gt;[Questions]",INDEX(wh_table[Tags],1):wh_table[[#This Row],[Tags]], "&lt;&gt;[Questions][Divisions]")))</f>
        <v>14.075000000000019</v>
      </c>
    </row>
    <row r="531" spans="1:11" ht="15" customHeight="1" x14ac:dyDescent="0.25">
      <c r="A531" s="24">
        <v>88</v>
      </c>
      <c r="B531" s="20">
        <v>44592</v>
      </c>
      <c r="C531" s="21">
        <v>0.75</v>
      </c>
      <c r="D531" s="19" t="s">
        <v>1107</v>
      </c>
      <c r="E531" s="22" t="s">
        <v>1407</v>
      </c>
      <c r="F531" s="19"/>
      <c r="G531" s="21" cm="1">
        <f t="array" ref="G5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531" s="21" t="str">
        <f>IF(wh_table[[#This Row],[Subject 1]]&lt;&gt;"Sitting Adjourned", "", SUMIF(wh_table[Day], wh_table[[#This Row],[Day]],wh_table[Duration]))</f>
        <v/>
      </c>
      <c r="I531" s="23">
        <f>SUM(INDEX(wh_table[Duration],1):wh_table[[#This Row],[Duration]])</f>
        <v>19.365277777777791</v>
      </c>
      <c r="J531" s="21" t="str">
        <f>IF(wh_table[[#This Row],[Subject 1]]&lt;&gt;"Sitting Adjourned", "", SUMIFS(wh_table[Duration], wh_table[Day], wh_table[[#This Row],[Day]], wh_table[Tags], "&lt;&gt;[Questions]", wh_table[Tags], "&lt;&gt;[Questions][Divisions]"))</f>
        <v/>
      </c>
      <c r="K531" s="23">
        <f>IF(wh_table[[#This Row],[Tags]]="[Questions]","",IF(wh_table[[#This Row],[Tags]]="[Questions][Divisions]","",SUMIFS(INDEX(wh_table[Duration],1):wh_table[[#This Row],[Duration]], INDEX(wh_table[Tags],1):wh_table[[#This Row],[Tags]], "&lt;&gt;[Questions]",INDEX(wh_table[Tags],1):wh_table[[#This Row],[Tags]], "&lt;&gt;[Questions][Divisions]")))</f>
        <v>14.136805555555574</v>
      </c>
    </row>
    <row r="532" spans="1:11" ht="15" customHeight="1" x14ac:dyDescent="0.25">
      <c r="A532" s="24">
        <v>88</v>
      </c>
      <c r="B532" s="20">
        <v>44592</v>
      </c>
      <c r="C532" s="21">
        <v>0.81180555555555556</v>
      </c>
      <c r="D532" s="19" t="s">
        <v>1111</v>
      </c>
      <c r="E532" s="22"/>
      <c r="F532" s="19"/>
      <c r="G532" s="21" t="str" cm="1">
        <f t="array" ref="G5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32" s="21">
        <f>IF(wh_table[[#This Row],[Subject 1]]&lt;&gt;"Sitting Adjourned", "", SUMIF(wh_table[Day], wh_table[[#This Row],[Day]],wh_table[Duration]))</f>
        <v>0.12430555555555556</v>
      </c>
      <c r="I532" s="23">
        <f>SUM(INDEX(wh_table[Duration],1):wh_table[[#This Row],[Duration]])</f>
        <v>19.365277777777791</v>
      </c>
      <c r="J532" s="21">
        <f>IF(wh_table[[#This Row],[Subject 1]]&lt;&gt;"Sitting Adjourned", "", SUMIFS(wh_table[Duration], wh_table[Day], wh_table[[#This Row],[Day]], wh_table[Tags], "&lt;&gt;[Questions]", wh_table[Tags], "&lt;&gt;[Questions][Divisions]"))</f>
        <v>0.12430555555555556</v>
      </c>
      <c r="K532" s="23">
        <f>IF(wh_table[[#This Row],[Tags]]="[Questions]","",IF(wh_table[[#This Row],[Tags]]="[Questions][Divisions]","",SUMIFS(INDEX(wh_table[Duration],1):wh_table[[#This Row],[Duration]], INDEX(wh_table[Tags],1):wh_table[[#This Row],[Tags]], "&lt;&gt;[Questions]",INDEX(wh_table[Tags],1):wh_table[[#This Row],[Tags]], "&lt;&gt;[Questions][Divisions]")))</f>
        <v>14.136805555555574</v>
      </c>
    </row>
    <row r="533" spans="1:11" ht="15" customHeight="1" x14ac:dyDescent="0.25">
      <c r="A533" s="24">
        <v>89</v>
      </c>
      <c r="B533" s="20">
        <v>44593</v>
      </c>
      <c r="C533" s="21">
        <v>0.39583333333333331</v>
      </c>
      <c r="D533" s="19" t="s">
        <v>1112</v>
      </c>
      <c r="E533" s="22" t="s">
        <v>1408</v>
      </c>
      <c r="F533" s="19"/>
      <c r="G533" s="21" cm="1">
        <f t="array" ref="G5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33" s="21" t="str">
        <f>IF(wh_table[[#This Row],[Subject 1]]&lt;&gt;"Sitting Adjourned", "", SUMIF(wh_table[Day], wh_table[[#This Row],[Day]],wh_table[Duration]))</f>
        <v/>
      </c>
      <c r="I533" s="23">
        <f>SUM(INDEX(wh_table[Duration],1):wh_table[[#This Row],[Duration]])</f>
        <v>19.427777777777791</v>
      </c>
      <c r="J533" s="21" t="str">
        <f>IF(wh_table[[#This Row],[Subject 1]]&lt;&gt;"Sitting Adjourned", "", SUMIFS(wh_table[Duration], wh_table[Day], wh_table[[#This Row],[Day]], wh_table[Tags], "&lt;&gt;[Questions]", wh_table[Tags], "&lt;&gt;[Questions][Divisions]"))</f>
        <v/>
      </c>
      <c r="K533" s="23">
        <f>IF(wh_table[[#This Row],[Tags]]="[Questions]","",IF(wh_table[[#This Row],[Tags]]="[Questions][Divisions]","",SUMIFS(INDEX(wh_table[Duration],1):wh_table[[#This Row],[Duration]], INDEX(wh_table[Tags],1):wh_table[[#This Row],[Tags]], "&lt;&gt;[Questions]",INDEX(wh_table[Tags],1):wh_table[[#This Row],[Tags]], "&lt;&gt;[Questions][Divisions]")))</f>
        <v>14.199305555555574</v>
      </c>
    </row>
    <row r="534" spans="1:11" ht="15" customHeight="1" x14ac:dyDescent="0.25">
      <c r="A534" s="24">
        <v>89</v>
      </c>
      <c r="B534" s="20">
        <v>44593</v>
      </c>
      <c r="C534" s="21">
        <v>0.45833333333333331</v>
      </c>
      <c r="D534" s="19" t="s">
        <v>1112</v>
      </c>
      <c r="E534" s="22" t="s">
        <v>1409</v>
      </c>
      <c r="F534" s="19"/>
      <c r="G534" s="21" cm="1">
        <f t="array" ref="G5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1.8749999999999989E-2</v>
      </c>
      <c r="H534" s="21" t="str">
        <f>IF(wh_table[[#This Row],[Subject 1]]&lt;&gt;"Sitting Adjourned", "", SUMIF(wh_table[Day], wh_table[[#This Row],[Day]],wh_table[Duration]))</f>
        <v/>
      </c>
      <c r="I534" s="23">
        <f>SUM(INDEX(wh_table[Duration],1):wh_table[[#This Row],[Duration]])</f>
        <v>19.446527777777792</v>
      </c>
      <c r="J534" s="21" t="str">
        <f>IF(wh_table[[#This Row],[Subject 1]]&lt;&gt;"Sitting Adjourned", "", SUMIFS(wh_table[Duration], wh_table[Day], wh_table[[#This Row],[Day]], wh_table[Tags], "&lt;&gt;[Questions]", wh_table[Tags], "&lt;&gt;[Questions][Divisions]"))</f>
        <v/>
      </c>
      <c r="K534" s="23">
        <f>IF(wh_table[[#This Row],[Tags]]="[Questions]","",IF(wh_table[[#This Row],[Tags]]="[Questions][Divisions]","",SUMIFS(INDEX(wh_table[Duration],1):wh_table[[#This Row],[Duration]], INDEX(wh_table[Tags],1):wh_table[[#This Row],[Tags]], "&lt;&gt;[Questions]",INDEX(wh_table[Tags],1):wh_table[[#This Row],[Tags]], "&lt;&gt;[Questions][Divisions]")))</f>
        <v>14.218055555555575</v>
      </c>
    </row>
    <row r="535" spans="1:11" ht="15" customHeight="1" x14ac:dyDescent="0.25">
      <c r="A535" s="24">
        <v>89</v>
      </c>
      <c r="B535" s="20">
        <v>44593</v>
      </c>
      <c r="C535" s="21">
        <v>0.4770833333333333</v>
      </c>
      <c r="D535" s="19" t="s">
        <v>16</v>
      </c>
      <c r="E535" s="22"/>
      <c r="F535" s="19" t="s">
        <v>1115</v>
      </c>
      <c r="G535" s="21" cm="1">
        <f t="array" ref="G5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0.12708333333333333</v>
      </c>
      <c r="H535" s="21" t="str">
        <f>IF(wh_table[[#This Row],[Subject 1]]&lt;&gt;"Sitting Adjourned", "", SUMIF(wh_table[Day], wh_table[[#This Row],[Day]],wh_table[Duration]))</f>
        <v/>
      </c>
      <c r="I535" s="23">
        <f>SUM(INDEX(wh_table[Duration],1):wh_table[[#This Row],[Duration]])</f>
        <v>19.573611111111127</v>
      </c>
      <c r="J535" s="21" t="str">
        <f>IF(wh_table[[#This Row],[Subject 1]]&lt;&gt;"Sitting Adjourned", "", SUMIFS(wh_table[Duration], wh_table[Day], wh_table[[#This Row],[Day]], wh_table[Tags], "&lt;&gt;[Questions]", wh_table[Tags], "&lt;&gt;[Questions][Divisions]"))</f>
        <v/>
      </c>
      <c r="K535" s="23" t="str">
        <f>IF(wh_table[[#This Row],[Tags]]="[Questions]","",IF(wh_table[[#This Row],[Tags]]="[Questions][Divisions]","",SUMIFS(INDEX(wh_table[Duration],1):wh_table[[#This Row],[Duration]], INDEX(wh_table[Tags],1):wh_table[[#This Row],[Tags]], "&lt;&gt;[Questions]",INDEX(wh_table[Tags],1):wh_table[[#This Row],[Tags]], "&lt;&gt;[Questions][Divisions]")))</f>
        <v/>
      </c>
    </row>
    <row r="536" spans="1:11" ht="15" customHeight="1" x14ac:dyDescent="0.25">
      <c r="A536" s="24">
        <v>89</v>
      </c>
      <c r="B536" s="20">
        <v>44593</v>
      </c>
      <c r="C536" s="21">
        <v>0.60416666666666663</v>
      </c>
      <c r="D536" s="19" t="s">
        <v>1112</v>
      </c>
      <c r="E536" s="22" t="s">
        <v>1410</v>
      </c>
      <c r="F536" s="19"/>
      <c r="G536" s="21" cm="1">
        <f t="array" ref="G5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36" s="21" t="str">
        <f>IF(wh_table[[#This Row],[Subject 1]]&lt;&gt;"Sitting Adjourned", "", SUMIF(wh_table[Day], wh_table[[#This Row],[Day]],wh_table[Duration]))</f>
        <v/>
      </c>
      <c r="I536" s="23">
        <f>SUM(INDEX(wh_table[Duration],1):wh_table[[#This Row],[Duration]])</f>
        <v>19.636111111111127</v>
      </c>
      <c r="J536" s="21" t="str">
        <f>IF(wh_table[[#This Row],[Subject 1]]&lt;&gt;"Sitting Adjourned", "", SUMIFS(wh_table[Duration], wh_table[Day], wh_table[[#This Row],[Day]], wh_table[Tags], "&lt;&gt;[Questions]", wh_table[Tags], "&lt;&gt;[Questions][Divisions]"))</f>
        <v/>
      </c>
      <c r="K536" s="23">
        <f>IF(wh_table[[#This Row],[Tags]]="[Questions]","",IF(wh_table[[#This Row],[Tags]]="[Questions][Divisions]","",SUMIFS(INDEX(wh_table[Duration],1):wh_table[[#This Row],[Duration]], INDEX(wh_table[Tags],1):wh_table[[#This Row],[Tags]], "&lt;&gt;[Questions]",INDEX(wh_table[Tags],1):wh_table[[#This Row],[Tags]], "&lt;&gt;[Questions][Divisions]")))</f>
        <v>14.280555555555575</v>
      </c>
    </row>
    <row r="537" spans="1:11" ht="15" customHeight="1" x14ac:dyDescent="0.25">
      <c r="A537" s="24">
        <v>89</v>
      </c>
      <c r="B537" s="20">
        <v>44593</v>
      </c>
      <c r="C537" s="21">
        <v>0.66666666666666663</v>
      </c>
      <c r="D537" s="19" t="s">
        <v>1112</v>
      </c>
      <c r="E537" s="22" t="s">
        <v>1411</v>
      </c>
      <c r="F537" s="19"/>
      <c r="G537" s="21" cm="1">
        <f t="array" ref="G5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537" s="21" t="str">
        <f>IF(wh_table[[#This Row],[Subject 1]]&lt;&gt;"Sitting Adjourned", "", SUMIF(wh_table[Day], wh_table[[#This Row],[Day]],wh_table[Duration]))</f>
        <v/>
      </c>
      <c r="I537" s="23">
        <f>SUM(INDEX(wh_table[Duration],1):wh_table[[#This Row],[Duration]])</f>
        <v>19.656250000000014</v>
      </c>
      <c r="J537" s="21" t="str">
        <f>IF(wh_table[[#This Row],[Subject 1]]&lt;&gt;"Sitting Adjourned", "", SUMIFS(wh_table[Duration], wh_table[Day], wh_table[[#This Row],[Day]], wh_table[Tags], "&lt;&gt;[Questions]", wh_table[Tags], "&lt;&gt;[Questions][Divisions]"))</f>
        <v/>
      </c>
      <c r="K537" s="23">
        <f>IF(wh_table[[#This Row],[Tags]]="[Questions]","",IF(wh_table[[#This Row],[Tags]]="[Questions][Divisions]","",SUMIFS(INDEX(wh_table[Duration],1):wh_table[[#This Row],[Duration]], INDEX(wh_table[Tags],1):wh_table[[#This Row],[Tags]], "&lt;&gt;[Questions]",INDEX(wh_table[Tags],1):wh_table[[#This Row],[Tags]], "&lt;&gt;[Questions][Divisions]")))</f>
        <v>14.300694444444463</v>
      </c>
    </row>
    <row r="538" spans="1:11" ht="15" customHeight="1" x14ac:dyDescent="0.25">
      <c r="A538" s="24">
        <v>89</v>
      </c>
      <c r="B538" s="20">
        <v>44593</v>
      </c>
      <c r="C538" s="21">
        <v>0.68680555555555556</v>
      </c>
      <c r="D538" s="19" t="s">
        <v>1112</v>
      </c>
      <c r="E538" s="22" t="s">
        <v>1412</v>
      </c>
      <c r="F538" s="19"/>
      <c r="G538" s="21" cm="1">
        <f t="array" ref="G5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4.2361111111111072E-2</v>
      </c>
      <c r="H538" s="21" t="str">
        <f>IF(wh_table[[#This Row],[Subject 1]]&lt;&gt;"Sitting Adjourned", "", SUMIF(wh_table[Day], wh_table[[#This Row],[Day]],wh_table[Duration]))</f>
        <v/>
      </c>
      <c r="I538" s="23">
        <f>SUM(INDEX(wh_table[Duration],1):wh_table[[#This Row],[Duration]])</f>
        <v>19.698611111111127</v>
      </c>
      <c r="J538" s="21" t="str">
        <f>IF(wh_table[[#This Row],[Subject 1]]&lt;&gt;"Sitting Adjourned", "", SUMIFS(wh_table[Duration], wh_table[Day], wh_table[[#This Row],[Day]], wh_table[Tags], "&lt;&gt;[Questions]", wh_table[Tags], "&lt;&gt;[Questions][Divisions]"))</f>
        <v/>
      </c>
      <c r="K538" s="23">
        <f>IF(wh_table[[#This Row],[Tags]]="[Questions]","",IF(wh_table[[#This Row],[Tags]]="[Questions][Divisions]","",SUMIFS(INDEX(wh_table[Duration],1):wh_table[[#This Row],[Duration]], INDEX(wh_table[Tags],1):wh_table[[#This Row],[Tags]], "&lt;&gt;[Questions]",INDEX(wh_table[Tags],1):wh_table[[#This Row],[Tags]], "&lt;&gt;[Questions][Divisions]")))</f>
        <v>14.343055555555575</v>
      </c>
    </row>
    <row r="539" spans="1:11" ht="15" customHeight="1" x14ac:dyDescent="0.25">
      <c r="A539" s="24">
        <v>89</v>
      </c>
      <c r="B539" s="20">
        <v>44593</v>
      </c>
      <c r="C539" s="21">
        <v>0.72916666666666663</v>
      </c>
      <c r="D539" s="19" t="s">
        <v>1111</v>
      </c>
      <c r="E539" s="22"/>
      <c r="F539" s="19"/>
      <c r="G539" s="21" t="str" cm="1">
        <f t="array" ref="G5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39" s="21">
        <f>IF(wh_table[[#This Row],[Subject 1]]&lt;&gt;"Sitting Adjourned", "", SUMIF(wh_table[Day], wh_table[[#This Row],[Day]],wh_table[Duration]))</f>
        <v>0.33333333333333331</v>
      </c>
      <c r="I539" s="23">
        <f>SUM(INDEX(wh_table[Duration],1):wh_table[[#This Row],[Duration]])</f>
        <v>19.698611111111127</v>
      </c>
      <c r="J539" s="21">
        <f>IF(wh_table[[#This Row],[Subject 1]]&lt;&gt;"Sitting Adjourned", "", SUMIFS(wh_table[Duration], wh_table[Day], wh_table[[#This Row],[Day]], wh_table[Tags], "&lt;&gt;[Questions]", wh_table[Tags], "&lt;&gt;[Questions][Divisions]"))</f>
        <v>0.20624999999999999</v>
      </c>
      <c r="K539" s="23">
        <f>IF(wh_table[[#This Row],[Tags]]="[Questions]","",IF(wh_table[[#This Row],[Tags]]="[Questions][Divisions]","",SUMIFS(INDEX(wh_table[Duration],1):wh_table[[#This Row],[Duration]], INDEX(wh_table[Tags],1):wh_table[[#This Row],[Tags]], "&lt;&gt;[Questions]",INDEX(wh_table[Tags],1):wh_table[[#This Row],[Tags]], "&lt;&gt;[Questions][Divisions]")))</f>
        <v>14.343055555555575</v>
      </c>
    </row>
    <row r="540" spans="1:11" ht="15" customHeight="1" x14ac:dyDescent="0.25">
      <c r="A540" s="24">
        <v>90</v>
      </c>
      <c r="B540" s="20">
        <v>44594</v>
      </c>
      <c r="C540" s="21">
        <v>0.39583333333333331</v>
      </c>
      <c r="D540" s="19" t="s">
        <v>1112</v>
      </c>
      <c r="E540" s="22" t="s">
        <v>1413</v>
      </c>
      <c r="F540" s="19"/>
      <c r="G540" s="21" cm="1">
        <f t="array" ref="G5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40" s="21" t="str">
        <f>IF(wh_table[[#This Row],[Subject 1]]&lt;&gt;"Sitting Adjourned", "", SUMIF(wh_table[Day], wh_table[[#This Row],[Day]],wh_table[Duration]))</f>
        <v/>
      </c>
      <c r="I540" s="23">
        <f>SUM(INDEX(wh_table[Duration],1):wh_table[[#This Row],[Duration]])</f>
        <v>19.761111111111127</v>
      </c>
      <c r="J540" s="21" t="str">
        <f>IF(wh_table[[#This Row],[Subject 1]]&lt;&gt;"Sitting Adjourned", "", SUMIFS(wh_table[Duration], wh_table[Day], wh_table[[#This Row],[Day]], wh_table[Tags], "&lt;&gt;[Questions]", wh_table[Tags], "&lt;&gt;[Questions][Divisions]"))</f>
        <v/>
      </c>
      <c r="K540" s="23">
        <f>IF(wh_table[[#This Row],[Tags]]="[Questions]","",IF(wh_table[[#This Row],[Tags]]="[Questions][Divisions]","",SUMIFS(INDEX(wh_table[Duration],1):wh_table[[#This Row],[Duration]], INDEX(wh_table[Tags],1):wh_table[[#This Row],[Tags]], "&lt;&gt;[Questions]",INDEX(wh_table[Tags],1):wh_table[[#This Row],[Tags]], "&lt;&gt;[Questions][Divisions]")))</f>
        <v>14.405555555555575</v>
      </c>
    </row>
    <row r="541" spans="1:11" ht="15" customHeight="1" x14ac:dyDescent="0.25">
      <c r="A541" s="24">
        <v>90</v>
      </c>
      <c r="B541" s="20">
        <v>44594</v>
      </c>
      <c r="C541" s="21">
        <v>0.45833333333333331</v>
      </c>
      <c r="D541" s="19" t="s">
        <v>1112</v>
      </c>
      <c r="E541" s="22" t="s">
        <v>1414</v>
      </c>
      <c r="F541" s="19"/>
      <c r="G541" s="21" cm="1">
        <f t="array" ref="G5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541" s="21" t="str">
        <f>IF(wh_table[[#This Row],[Subject 1]]&lt;&gt;"Sitting Adjourned", "", SUMIF(wh_table[Day], wh_table[[#This Row],[Day]],wh_table[Duration]))</f>
        <v/>
      </c>
      <c r="I541" s="23">
        <f>SUM(INDEX(wh_table[Duration],1):wh_table[[#This Row],[Duration]])</f>
        <v>19.780555555555573</v>
      </c>
      <c r="J541" s="21" t="str">
        <f>IF(wh_table[[#This Row],[Subject 1]]&lt;&gt;"Sitting Adjourned", "", SUMIFS(wh_table[Duration], wh_table[Day], wh_table[[#This Row],[Day]], wh_table[Tags], "&lt;&gt;[Questions]", wh_table[Tags], "&lt;&gt;[Questions][Divisions]"))</f>
        <v/>
      </c>
      <c r="K541" s="23">
        <f>IF(wh_table[[#This Row],[Tags]]="[Questions]","",IF(wh_table[[#This Row],[Tags]]="[Questions][Divisions]","",SUMIFS(INDEX(wh_table[Duration],1):wh_table[[#This Row],[Duration]], INDEX(wh_table[Tags],1):wh_table[[#This Row],[Tags]], "&lt;&gt;[Questions]",INDEX(wh_table[Tags],1):wh_table[[#This Row],[Tags]], "&lt;&gt;[Questions][Divisions]")))</f>
        <v>14.425000000000018</v>
      </c>
    </row>
    <row r="542" spans="1:11" ht="15" customHeight="1" x14ac:dyDescent="0.25">
      <c r="A542" s="24">
        <v>90</v>
      </c>
      <c r="B542" s="20">
        <v>44594</v>
      </c>
      <c r="C542" s="21">
        <v>0.4777777777777778</v>
      </c>
      <c r="D542" s="19" t="s">
        <v>16</v>
      </c>
      <c r="E542" s="22"/>
      <c r="F542" s="19" t="s">
        <v>1115</v>
      </c>
      <c r="G542" s="21" cm="1">
        <f t="array" ref="G5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0.12638888888888883</v>
      </c>
      <c r="H542" s="21" t="str">
        <f>IF(wh_table[[#This Row],[Subject 1]]&lt;&gt;"Sitting Adjourned", "", SUMIF(wh_table[Day], wh_table[[#This Row],[Day]],wh_table[Duration]))</f>
        <v/>
      </c>
      <c r="I542" s="23">
        <f>SUM(INDEX(wh_table[Duration],1):wh_table[[#This Row],[Duration]])</f>
        <v>19.906944444444463</v>
      </c>
      <c r="J542" s="21" t="str">
        <f>IF(wh_table[[#This Row],[Subject 1]]&lt;&gt;"Sitting Adjourned", "", SUMIFS(wh_table[Duration], wh_table[Day], wh_table[[#This Row],[Day]], wh_table[Tags], "&lt;&gt;[Questions]", wh_table[Tags], "&lt;&gt;[Questions][Divisions]"))</f>
        <v/>
      </c>
      <c r="K542" s="23" t="str">
        <f>IF(wh_table[[#This Row],[Tags]]="[Questions]","",IF(wh_table[[#This Row],[Tags]]="[Questions][Divisions]","",SUMIFS(INDEX(wh_table[Duration],1):wh_table[[#This Row],[Duration]], INDEX(wh_table[Tags],1):wh_table[[#This Row],[Tags]], "&lt;&gt;[Questions]",INDEX(wh_table[Tags],1):wh_table[[#This Row],[Tags]], "&lt;&gt;[Questions][Divisions]")))</f>
        <v/>
      </c>
    </row>
    <row r="543" spans="1:11" ht="15" customHeight="1" x14ac:dyDescent="0.25">
      <c r="A543" s="24">
        <v>90</v>
      </c>
      <c r="B543" s="20">
        <v>44594</v>
      </c>
      <c r="C543" s="21">
        <v>0.60416666666666663</v>
      </c>
      <c r="D543" s="19" t="s">
        <v>1112</v>
      </c>
      <c r="E543" s="22" t="s">
        <v>1415</v>
      </c>
      <c r="F543" s="19"/>
      <c r="G543" s="21" cm="1">
        <f t="array" ref="G5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4.9305555555555602E-2</v>
      </c>
      <c r="H543" s="21" t="str">
        <f>IF(wh_table[[#This Row],[Subject 1]]&lt;&gt;"Sitting Adjourned", "", SUMIF(wh_table[Day], wh_table[[#This Row],[Day]],wh_table[Duration]))</f>
        <v/>
      </c>
      <c r="I543" s="23">
        <f>SUM(INDEX(wh_table[Duration],1):wh_table[[#This Row],[Duration]])</f>
        <v>19.956250000000018</v>
      </c>
      <c r="J543" s="21" t="str">
        <f>IF(wh_table[[#This Row],[Subject 1]]&lt;&gt;"Sitting Adjourned", "", SUMIFS(wh_table[Duration], wh_table[Day], wh_table[[#This Row],[Day]], wh_table[Tags], "&lt;&gt;[Questions]", wh_table[Tags], "&lt;&gt;[Questions][Divisions]"))</f>
        <v/>
      </c>
      <c r="K543" s="23">
        <f>IF(wh_table[[#This Row],[Tags]]="[Questions]","",IF(wh_table[[#This Row],[Tags]]="[Questions][Divisions]","",SUMIFS(INDEX(wh_table[Duration],1):wh_table[[#This Row],[Duration]], INDEX(wh_table[Tags],1):wh_table[[#This Row],[Tags]], "&lt;&gt;[Questions]",INDEX(wh_table[Tags],1):wh_table[[#This Row],[Tags]], "&lt;&gt;[Questions][Divisions]")))</f>
        <v>14.474305555555574</v>
      </c>
    </row>
    <row r="544" spans="1:11" ht="15" customHeight="1" x14ac:dyDescent="0.25">
      <c r="A544" s="24">
        <v>90</v>
      </c>
      <c r="B544" s="20">
        <v>44594</v>
      </c>
      <c r="C544" s="21">
        <v>0.65347222222222223</v>
      </c>
      <c r="D544" s="19" t="s">
        <v>16</v>
      </c>
      <c r="E544" s="22"/>
      <c r="F544" s="19"/>
      <c r="G544" s="21" cm="1">
        <f t="array" ref="G5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1.3194444444444398E-2</v>
      </c>
      <c r="H544" s="21" t="str">
        <f>IF(wh_table[[#This Row],[Subject 1]]&lt;&gt;"Sitting Adjourned", "", SUMIF(wh_table[Day], wh_table[[#This Row],[Day]],wh_table[Duration]))</f>
        <v/>
      </c>
      <c r="I544" s="23">
        <f>SUM(INDEX(wh_table[Duration],1):wh_table[[#This Row],[Duration]])</f>
        <v>19.969444444444463</v>
      </c>
      <c r="J544" s="21" t="str">
        <f>IF(wh_table[[#This Row],[Subject 1]]&lt;&gt;"Sitting Adjourned", "", SUMIFS(wh_table[Duration], wh_table[Day], wh_table[[#This Row],[Day]], wh_table[Tags], "&lt;&gt;[Questions]", wh_table[Tags], "&lt;&gt;[Questions][Divisions]"))</f>
        <v/>
      </c>
      <c r="K544" s="23">
        <f>IF(wh_table[[#This Row],[Tags]]="[Questions]","",IF(wh_table[[#This Row],[Tags]]="[Questions][Divisions]","",SUMIFS(INDEX(wh_table[Duration],1):wh_table[[#This Row],[Duration]], INDEX(wh_table[Tags],1):wh_table[[#This Row],[Tags]], "&lt;&gt;[Questions]",INDEX(wh_table[Tags],1):wh_table[[#This Row],[Tags]], "&lt;&gt;[Questions][Divisions]")))</f>
        <v>14.487500000000018</v>
      </c>
    </row>
    <row r="545" spans="1:11" ht="15" customHeight="1" x14ac:dyDescent="0.25">
      <c r="A545" s="24">
        <v>90</v>
      </c>
      <c r="B545" s="20">
        <v>44594</v>
      </c>
      <c r="C545" s="21">
        <v>0.66666666666666663</v>
      </c>
      <c r="D545" s="19" t="s">
        <v>1112</v>
      </c>
      <c r="E545" s="22" t="s">
        <v>1416</v>
      </c>
      <c r="F545" s="19"/>
      <c r="G545" s="21" cm="1">
        <f t="array" ref="G5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45" s="21" t="str">
        <f>IF(wh_table[[#This Row],[Subject 1]]&lt;&gt;"Sitting Adjourned", "", SUMIF(wh_table[Day], wh_table[[#This Row],[Day]],wh_table[Duration]))</f>
        <v/>
      </c>
      <c r="I545" s="23">
        <f>SUM(INDEX(wh_table[Duration],1):wh_table[[#This Row],[Duration]])</f>
        <v>19.990277777777795</v>
      </c>
      <c r="J545" s="21" t="str">
        <f>IF(wh_table[[#This Row],[Subject 1]]&lt;&gt;"Sitting Adjourned", "", SUMIFS(wh_table[Duration], wh_table[Day], wh_table[[#This Row],[Day]], wh_table[Tags], "&lt;&gt;[Questions]", wh_table[Tags], "&lt;&gt;[Questions][Divisions]"))</f>
        <v/>
      </c>
      <c r="K545" s="23">
        <f>IF(wh_table[[#This Row],[Tags]]="[Questions]","",IF(wh_table[[#This Row],[Tags]]="[Questions][Divisions]","",SUMIFS(INDEX(wh_table[Duration],1):wh_table[[#This Row],[Duration]], INDEX(wh_table[Tags],1):wh_table[[#This Row],[Tags]], "&lt;&gt;[Questions]",INDEX(wh_table[Tags],1):wh_table[[#This Row],[Tags]], "&lt;&gt;[Questions][Divisions]")))</f>
        <v>14.508333333333352</v>
      </c>
    </row>
    <row r="546" spans="1:11" ht="15" customHeight="1" x14ac:dyDescent="0.25">
      <c r="A546" s="24">
        <v>90</v>
      </c>
      <c r="B546" s="20">
        <v>44594</v>
      </c>
      <c r="C546" s="21">
        <v>0.6875</v>
      </c>
      <c r="D546" s="19" t="s">
        <v>1112</v>
      </c>
      <c r="E546" s="22" t="s">
        <v>1417</v>
      </c>
      <c r="F546" s="19"/>
      <c r="G546" s="21" cm="1">
        <f t="array" ref="G5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546" s="21" t="str">
        <f>IF(wh_table[[#This Row],[Subject 1]]&lt;&gt;"Sitting Adjourned", "", SUMIF(wh_table[Day], wh_table[[#This Row],[Day]],wh_table[Duration]))</f>
        <v/>
      </c>
      <c r="I546" s="23">
        <f>SUM(INDEX(wh_table[Duration],1):wh_table[[#This Row],[Duration]])</f>
        <v>20.031944444444463</v>
      </c>
      <c r="J546" s="21" t="str">
        <f>IF(wh_table[[#This Row],[Subject 1]]&lt;&gt;"Sitting Adjourned", "", SUMIFS(wh_table[Duration], wh_table[Day], wh_table[[#This Row],[Day]], wh_table[Tags], "&lt;&gt;[Questions]", wh_table[Tags], "&lt;&gt;[Questions][Divisions]"))</f>
        <v/>
      </c>
      <c r="K546" s="23">
        <f>IF(wh_table[[#This Row],[Tags]]="[Questions]","",IF(wh_table[[#This Row],[Tags]]="[Questions][Divisions]","",SUMIFS(INDEX(wh_table[Duration],1):wh_table[[#This Row],[Duration]], INDEX(wh_table[Tags],1):wh_table[[#This Row],[Tags]], "&lt;&gt;[Questions]",INDEX(wh_table[Tags],1):wh_table[[#This Row],[Tags]], "&lt;&gt;[Questions][Divisions]")))</f>
        <v>14.550000000000018</v>
      </c>
    </row>
    <row r="547" spans="1:11" ht="15" customHeight="1" x14ac:dyDescent="0.25">
      <c r="A547" s="24">
        <v>90</v>
      </c>
      <c r="B547" s="20">
        <v>44594</v>
      </c>
      <c r="C547" s="21">
        <v>0.72916666666666663</v>
      </c>
      <c r="D547" s="19" t="s">
        <v>1111</v>
      </c>
      <c r="E547" s="22"/>
      <c r="F547" s="19"/>
      <c r="G547" s="21" t="str" cm="1">
        <f t="array" ref="G5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47" s="21">
        <f>IF(wh_table[[#This Row],[Subject 1]]&lt;&gt;"Sitting Adjourned", "", SUMIF(wh_table[Day], wh_table[[#This Row],[Day]],wh_table[Duration]))</f>
        <v>0.33333333333333331</v>
      </c>
      <c r="I547" s="23">
        <f>SUM(INDEX(wh_table[Duration],1):wh_table[[#This Row],[Duration]])</f>
        <v>20.031944444444463</v>
      </c>
      <c r="J547" s="21">
        <f>IF(wh_table[[#This Row],[Subject 1]]&lt;&gt;"Sitting Adjourned", "", SUMIFS(wh_table[Duration], wh_table[Day], wh_table[[#This Row],[Day]], wh_table[Tags], "&lt;&gt;[Questions]", wh_table[Tags], "&lt;&gt;[Questions][Divisions]"))</f>
        <v>0.20694444444444449</v>
      </c>
      <c r="K547" s="23">
        <f>IF(wh_table[[#This Row],[Tags]]="[Questions]","",IF(wh_table[[#This Row],[Tags]]="[Questions][Divisions]","",SUMIFS(INDEX(wh_table[Duration],1):wh_table[[#This Row],[Duration]], INDEX(wh_table[Tags],1):wh_table[[#This Row],[Tags]], "&lt;&gt;[Questions]",INDEX(wh_table[Tags],1):wh_table[[#This Row],[Tags]], "&lt;&gt;[Questions][Divisions]")))</f>
        <v>14.550000000000018</v>
      </c>
    </row>
    <row r="548" spans="1:11" ht="15" customHeight="1" x14ac:dyDescent="0.25">
      <c r="A548" s="24">
        <v>91</v>
      </c>
      <c r="B548" s="20">
        <v>44595</v>
      </c>
      <c r="C548" s="21">
        <v>0.5625</v>
      </c>
      <c r="D548" s="19" t="s">
        <v>1165</v>
      </c>
      <c r="E548" s="22" t="s">
        <v>1418</v>
      </c>
      <c r="F548" s="19"/>
      <c r="G548" s="21" cm="1">
        <f t="array" ref="G5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0.1118055555555556</v>
      </c>
      <c r="H548" s="21" t="str">
        <f>IF(wh_table[[#This Row],[Subject 1]]&lt;&gt;"Sitting Adjourned", "", SUMIF(wh_table[Day], wh_table[[#This Row],[Day]],wh_table[Duration]))</f>
        <v/>
      </c>
      <c r="I548" s="23">
        <f>SUM(INDEX(wh_table[Duration],1):wh_table[[#This Row],[Duration]])</f>
        <v>20.143750000000018</v>
      </c>
      <c r="J548" s="21" t="str">
        <f>IF(wh_table[[#This Row],[Subject 1]]&lt;&gt;"Sitting Adjourned", "", SUMIFS(wh_table[Duration], wh_table[Day], wh_table[[#This Row],[Day]], wh_table[Tags], "&lt;&gt;[Questions]", wh_table[Tags], "&lt;&gt;[Questions][Divisions]"))</f>
        <v/>
      </c>
      <c r="K548" s="23">
        <f>IF(wh_table[[#This Row],[Tags]]="[Questions]","",IF(wh_table[[#This Row],[Tags]]="[Questions][Divisions]","",SUMIFS(INDEX(wh_table[Duration],1):wh_table[[#This Row],[Duration]], INDEX(wh_table[Tags],1):wh_table[[#This Row],[Tags]], "&lt;&gt;[Questions]",INDEX(wh_table[Tags],1):wh_table[[#This Row],[Tags]], "&lt;&gt;[Questions][Divisions]")))</f>
        <v>14.661805555555574</v>
      </c>
    </row>
    <row r="549" spans="1:11" ht="15" customHeight="1" x14ac:dyDescent="0.25">
      <c r="A549" s="24">
        <v>91</v>
      </c>
      <c r="B549" s="20">
        <v>44595</v>
      </c>
      <c r="C549" s="21">
        <v>0.6743055555555556</v>
      </c>
      <c r="D549" s="19" t="s">
        <v>1111</v>
      </c>
      <c r="E549" s="22"/>
      <c r="F549" s="19"/>
      <c r="G549" s="21" t="str" cm="1">
        <f t="array" ref="G5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49" s="21">
        <f>IF(wh_table[[#This Row],[Subject 1]]&lt;&gt;"Sitting Adjourned", "", SUMIF(wh_table[Day], wh_table[[#This Row],[Day]],wh_table[Duration]))</f>
        <v>0.1118055555555556</v>
      </c>
      <c r="I549" s="23">
        <f>SUM(INDEX(wh_table[Duration],1):wh_table[[#This Row],[Duration]])</f>
        <v>20.143750000000018</v>
      </c>
      <c r="J549" s="21">
        <f>IF(wh_table[[#This Row],[Subject 1]]&lt;&gt;"Sitting Adjourned", "", SUMIFS(wh_table[Duration], wh_table[Day], wh_table[[#This Row],[Day]], wh_table[Tags], "&lt;&gt;[Questions]", wh_table[Tags], "&lt;&gt;[Questions][Divisions]"))</f>
        <v>0.1118055555555556</v>
      </c>
      <c r="K549" s="23">
        <f>IF(wh_table[[#This Row],[Tags]]="[Questions]","",IF(wh_table[[#This Row],[Tags]]="[Questions][Divisions]","",SUMIFS(INDEX(wh_table[Duration],1):wh_table[[#This Row],[Duration]], INDEX(wh_table[Tags],1):wh_table[[#This Row],[Tags]], "&lt;&gt;[Questions]",INDEX(wh_table[Tags],1):wh_table[[#This Row],[Tags]], "&lt;&gt;[Questions][Divisions]")))</f>
        <v>14.661805555555574</v>
      </c>
    </row>
    <row r="550" spans="1:11" ht="15" customHeight="1" x14ac:dyDescent="0.25">
      <c r="A550" s="24">
        <v>92</v>
      </c>
      <c r="B550" s="20">
        <v>44599</v>
      </c>
      <c r="C550" s="21">
        <v>0.6875</v>
      </c>
      <c r="D550" s="19" t="s">
        <v>1107</v>
      </c>
      <c r="E550" s="22" t="s">
        <v>1419</v>
      </c>
      <c r="F550" s="19"/>
      <c r="G550" s="21" cm="1">
        <f t="array" ref="G5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6.8055555555555536E-2</v>
      </c>
      <c r="H550" s="21" t="str">
        <f>IF(wh_table[[#This Row],[Subject 1]]&lt;&gt;"Sitting Adjourned", "", SUMIF(wh_table[Day], wh_table[[#This Row],[Day]],wh_table[Duration]))</f>
        <v/>
      </c>
      <c r="I550" s="23">
        <f>SUM(INDEX(wh_table[Duration],1):wh_table[[#This Row],[Duration]])</f>
        <v>20.211805555555575</v>
      </c>
      <c r="J550" s="21" t="str">
        <f>IF(wh_table[[#This Row],[Subject 1]]&lt;&gt;"Sitting Adjourned", "", SUMIFS(wh_table[Duration], wh_table[Day], wh_table[[#This Row],[Day]], wh_table[Tags], "&lt;&gt;[Questions]", wh_table[Tags], "&lt;&gt;[Questions][Divisions]"))</f>
        <v/>
      </c>
      <c r="K550" s="23">
        <f>IF(wh_table[[#This Row],[Tags]]="[Questions]","",IF(wh_table[[#This Row],[Tags]]="[Questions][Divisions]","",SUMIFS(INDEX(wh_table[Duration],1):wh_table[[#This Row],[Duration]], INDEX(wh_table[Tags],1):wh_table[[#This Row],[Tags]], "&lt;&gt;[Questions]",INDEX(wh_table[Tags],1):wh_table[[#This Row],[Tags]], "&lt;&gt;[Questions][Divisions]")))</f>
        <v>14.729861111111131</v>
      </c>
    </row>
    <row r="551" spans="1:11" ht="15" customHeight="1" x14ac:dyDescent="0.25">
      <c r="A551" s="24">
        <v>92</v>
      </c>
      <c r="B551" s="20">
        <v>44599</v>
      </c>
      <c r="C551" s="21">
        <v>0.75555555555555554</v>
      </c>
      <c r="D551" s="19" t="s">
        <v>1111</v>
      </c>
      <c r="E551" s="22"/>
      <c r="F551" s="19"/>
      <c r="G551" s="21" t="str" cm="1">
        <f t="array" ref="G5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51" s="21">
        <f>IF(wh_table[[#This Row],[Subject 1]]&lt;&gt;"Sitting Adjourned", "", SUMIF(wh_table[Day], wh_table[[#This Row],[Day]],wh_table[Duration]))</f>
        <v>6.8055555555555536E-2</v>
      </c>
      <c r="I551" s="23">
        <f>SUM(INDEX(wh_table[Duration],1):wh_table[[#This Row],[Duration]])</f>
        <v>20.211805555555575</v>
      </c>
      <c r="J551" s="21">
        <f>IF(wh_table[[#This Row],[Subject 1]]&lt;&gt;"Sitting Adjourned", "", SUMIFS(wh_table[Duration], wh_table[Day], wh_table[[#This Row],[Day]], wh_table[Tags], "&lt;&gt;[Questions]", wh_table[Tags], "&lt;&gt;[Questions][Divisions]"))</f>
        <v>6.8055555555555536E-2</v>
      </c>
      <c r="K551" s="23">
        <f>IF(wh_table[[#This Row],[Tags]]="[Questions]","",IF(wh_table[[#This Row],[Tags]]="[Questions][Divisions]","",SUMIFS(INDEX(wh_table[Duration],1):wh_table[[#This Row],[Duration]], INDEX(wh_table[Tags],1):wh_table[[#This Row],[Tags]], "&lt;&gt;[Questions]",INDEX(wh_table[Tags],1):wh_table[[#This Row],[Tags]], "&lt;&gt;[Questions][Divisions]")))</f>
        <v>14.729861111111131</v>
      </c>
    </row>
    <row r="552" spans="1:11" ht="15" customHeight="1" x14ac:dyDescent="0.25">
      <c r="A552" s="24">
        <v>93</v>
      </c>
      <c r="B552" s="20">
        <v>44600</v>
      </c>
      <c r="C552" s="21">
        <v>0.39583333333333331</v>
      </c>
      <c r="D552" s="19" t="s">
        <v>1112</v>
      </c>
      <c r="E552" s="22" t="s">
        <v>1420</v>
      </c>
      <c r="F552" s="19"/>
      <c r="G552" s="21" cm="1">
        <f t="array" ref="G5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4.7916666666666718E-2</v>
      </c>
      <c r="H552" s="21" t="str">
        <f>IF(wh_table[[#This Row],[Subject 1]]&lt;&gt;"Sitting Adjourned", "", SUMIF(wh_table[Day], wh_table[[#This Row],[Day]],wh_table[Duration]))</f>
        <v/>
      </c>
      <c r="I552" s="23">
        <f>SUM(INDEX(wh_table[Duration],1):wh_table[[#This Row],[Duration]])</f>
        <v>20.259722222222241</v>
      </c>
      <c r="J552" s="21" t="str">
        <f>IF(wh_table[[#This Row],[Subject 1]]&lt;&gt;"Sitting Adjourned", "", SUMIFS(wh_table[Duration], wh_table[Day], wh_table[[#This Row],[Day]], wh_table[Tags], "&lt;&gt;[Questions]", wh_table[Tags], "&lt;&gt;[Questions][Divisions]"))</f>
        <v/>
      </c>
      <c r="K552" s="23">
        <f>IF(wh_table[[#This Row],[Tags]]="[Questions]","",IF(wh_table[[#This Row],[Tags]]="[Questions][Divisions]","",SUMIFS(INDEX(wh_table[Duration],1):wh_table[[#This Row],[Duration]], INDEX(wh_table[Tags],1):wh_table[[#This Row],[Tags]], "&lt;&gt;[Questions]",INDEX(wh_table[Tags],1):wh_table[[#This Row],[Tags]], "&lt;&gt;[Questions][Divisions]")))</f>
        <v>14.777777777777798</v>
      </c>
    </row>
    <row r="553" spans="1:11" ht="15" customHeight="1" x14ac:dyDescent="0.25">
      <c r="A553" s="24">
        <v>93</v>
      </c>
      <c r="B553" s="20">
        <v>44600</v>
      </c>
      <c r="C553" s="21">
        <v>0.44375000000000003</v>
      </c>
      <c r="D553" s="19" t="s">
        <v>16</v>
      </c>
      <c r="E553" s="22"/>
      <c r="F553" s="19"/>
      <c r="G553" s="21" cm="1">
        <f t="array" ref="G5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1.4583333333333282E-2</v>
      </c>
      <c r="H553" s="21" t="str">
        <f>IF(wh_table[[#This Row],[Subject 1]]&lt;&gt;"Sitting Adjourned", "", SUMIF(wh_table[Day], wh_table[[#This Row],[Day]],wh_table[Duration]))</f>
        <v/>
      </c>
      <c r="I553" s="23">
        <f>SUM(INDEX(wh_table[Duration],1):wh_table[[#This Row],[Duration]])</f>
        <v>20.274305555555575</v>
      </c>
      <c r="J553" s="21" t="str">
        <f>IF(wh_table[[#This Row],[Subject 1]]&lt;&gt;"Sitting Adjourned", "", SUMIFS(wh_table[Duration], wh_table[Day], wh_table[[#This Row],[Day]], wh_table[Tags], "&lt;&gt;[Questions]", wh_table[Tags], "&lt;&gt;[Questions][Divisions]"))</f>
        <v/>
      </c>
      <c r="K553" s="23">
        <f>IF(wh_table[[#This Row],[Tags]]="[Questions]","",IF(wh_table[[#This Row],[Tags]]="[Questions][Divisions]","",SUMIFS(INDEX(wh_table[Duration],1):wh_table[[#This Row],[Duration]], INDEX(wh_table[Tags],1):wh_table[[#This Row],[Tags]], "&lt;&gt;[Questions]",INDEX(wh_table[Tags],1):wh_table[[#This Row],[Tags]], "&lt;&gt;[Questions][Divisions]")))</f>
        <v>14.792361111111131</v>
      </c>
    </row>
    <row r="554" spans="1:11" ht="15" customHeight="1" x14ac:dyDescent="0.25">
      <c r="A554" s="24">
        <v>93</v>
      </c>
      <c r="B554" s="20">
        <v>44600</v>
      </c>
      <c r="C554" s="21">
        <v>0.45833333333333331</v>
      </c>
      <c r="D554" s="19" t="s">
        <v>1112</v>
      </c>
      <c r="E554" s="22" t="s">
        <v>1421</v>
      </c>
      <c r="F554" s="19"/>
      <c r="G554" s="21" cm="1">
        <f t="array" ref="G5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1.6666666666666718E-2</v>
      </c>
      <c r="H554" s="21" t="str">
        <f>IF(wh_table[[#This Row],[Subject 1]]&lt;&gt;"Sitting Adjourned", "", SUMIF(wh_table[Day], wh_table[[#This Row],[Day]],wh_table[Duration]))</f>
        <v/>
      </c>
      <c r="I554" s="23">
        <f>SUM(INDEX(wh_table[Duration],1):wh_table[[#This Row],[Duration]])</f>
        <v>20.290972222222241</v>
      </c>
      <c r="J554" s="21" t="str">
        <f>IF(wh_table[[#This Row],[Subject 1]]&lt;&gt;"Sitting Adjourned", "", SUMIFS(wh_table[Duration], wh_table[Day], wh_table[[#This Row],[Day]], wh_table[Tags], "&lt;&gt;[Questions]", wh_table[Tags], "&lt;&gt;[Questions][Divisions]"))</f>
        <v/>
      </c>
      <c r="K554" s="23">
        <f>IF(wh_table[[#This Row],[Tags]]="[Questions]","",IF(wh_table[[#This Row],[Tags]]="[Questions][Divisions]","",SUMIFS(INDEX(wh_table[Duration],1):wh_table[[#This Row],[Duration]], INDEX(wh_table[Tags],1):wh_table[[#This Row],[Tags]], "&lt;&gt;[Questions]",INDEX(wh_table[Tags],1):wh_table[[#This Row],[Tags]], "&lt;&gt;[Questions][Divisions]")))</f>
        <v>14.809027777777798</v>
      </c>
    </row>
    <row r="555" spans="1:11" ht="15" customHeight="1" x14ac:dyDescent="0.25">
      <c r="A555" s="24">
        <v>93</v>
      </c>
      <c r="B555" s="20">
        <v>44600</v>
      </c>
      <c r="C555" s="21">
        <v>0.47500000000000003</v>
      </c>
      <c r="D555" s="19" t="s">
        <v>16</v>
      </c>
      <c r="E555" s="22"/>
      <c r="F555" s="19" t="s">
        <v>1115</v>
      </c>
      <c r="G555" s="21" cm="1">
        <f t="array" ref="G5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0.1291666666666666</v>
      </c>
      <c r="H555" s="21" t="str">
        <f>IF(wh_table[[#This Row],[Subject 1]]&lt;&gt;"Sitting Adjourned", "", SUMIF(wh_table[Day], wh_table[[#This Row],[Day]],wh_table[Duration]))</f>
        <v/>
      </c>
      <c r="I555" s="23">
        <f>SUM(INDEX(wh_table[Duration],1):wh_table[[#This Row],[Duration]])</f>
        <v>20.420138888888907</v>
      </c>
      <c r="J555" s="21" t="str">
        <f>IF(wh_table[[#This Row],[Subject 1]]&lt;&gt;"Sitting Adjourned", "", SUMIFS(wh_table[Duration], wh_table[Day], wh_table[[#This Row],[Day]], wh_table[Tags], "&lt;&gt;[Questions]", wh_table[Tags], "&lt;&gt;[Questions][Divisions]"))</f>
        <v/>
      </c>
      <c r="K555" s="23" t="str">
        <f>IF(wh_table[[#This Row],[Tags]]="[Questions]","",IF(wh_table[[#This Row],[Tags]]="[Questions][Divisions]","",SUMIFS(INDEX(wh_table[Duration],1):wh_table[[#This Row],[Duration]], INDEX(wh_table[Tags],1):wh_table[[#This Row],[Tags]], "&lt;&gt;[Questions]",INDEX(wh_table[Tags],1):wh_table[[#This Row],[Tags]], "&lt;&gt;[Questions][Divisions]")))</f>
        <v/>
      </c>
    </row>
    <row r="556" spans="1:11" ht="15" customHeight="1" x14ac:dyDescent="0.25">
      <c r="A556" s="24">
        <v>93</v>
      </c>
      <c r="B556" s="20">
        <v>44600</v>
      </c>
      <c r="C556" s="21">
        <v>0.60416666666666663</v>
      </c>
      <c r="D556" s="19" t="s">
        <v>1112</v>
      </c>
      <c r="E556" s="22" t="s">
        <v>1422</v>
      </c>
      <c r="F556" s="19"/>
      <c r="G556" s="21" cm="1">
        <f t="array" ref="G5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556" s="21" t="str">
        <f>IF(wh_table[[#This Row],[Subject 1]]&lt;&gt;"Sitting Adjourned", "", SUMIF(wh_table[Day], wh_table[[#This Row],[Day]],wh_table[Duration]))</f>
        <v/>
      </c>
      <c r="I556" s="23">
        <f>SUM(INDEX(wh_table[Duration],1):wh_table[[#This Row],[Duration]])</f>
        <v>20.479861111111131</v>
      </c>
      <c r="J556" s="21" t="str">
        <f>IF(wh_table[[#This Row],[Subject 1]]&lt;&gt;"Sitting Adjourned", "", SUMIFS(wh_table[Duration], wh_table[Day], wh_table[[#This Row],[Day]], wh_table[Tags], "&lt;&gt;[Questions]", wh_table[Tags], "&lt;&gt;[Questions][Divisions]"))</f>
        <v/>
      </c>
      <c r="K556" s="23">
        <f>IF(wh_table[[#This Row],[Tags]]="[Questions]","",IF(wh_table[[#This Row],[Tags]]="[Questions][Divisions]","",SUMIFS(INDEX(wh_table[Duration],1):wh_table[[#This Row],[Duration]], INDEX(wh_table[Tags],1):wh_table[[#This Row],[Tags]], "&lt;&gt;[Questions]",INDEX(wh_table[Tags],1):wh_table[[#This Row],[Tags]], "&lt;&gt;[Questions][Divisions]")))</f>
        <v>14.86875000000002</v>
      </c>
    </row>
    <row r="557" spans="1:11" ht="15" customHeight="1" x14ac:dyDescent="0.25">
      <c r="A557" s="24">
        <v>93</v>
      </c>
      <c r="B557" s="20">
        <v>44600</v>
      </c>
      <c r="C557" s="21">
        <v>0.66388888888888886</v>
      </c>
      <c r="D557" s="19" t="s">
        <v>16</v>
      </c>
      <c r="E557" s="22"/>
      <c r="F557" s="19"/>
      <c r="G557" s="21" cm="1">
        <f t="array" ref="G5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557" s="21" t="str">
        <f>IF(wh_table[[#This Row],[Subject 1]]&lt;&gt;"Sitting Adjourned", "", SUMIF(wh_table[Day], wh_table[[#This Row],[Day]],wh_table[Duration]))</f>
        <v/>
      </c>
      <c r="I557" s="23">
        <f>SUM(INDEX(wh_table[Duration],1):wh_table[[#This Row],[Duration]])</f>
        <v>20.482638888888907</v>
      </c>
      <c r="J557" s="21" t="str">
        <f>IF(wh_table[[#This Row],[Subject 1]]&lt;&gt;"Sitting Adjourned", "", SUMIFS(wh_table[Duration], wh_table[Day], wh_table[[#This Row],[Day]], wh_table[Tags], "&lt;&gt;[Questions]", wh_table[Tags], "&lt;&gt;[Questions][Divisions]"))</f>
        <v/>
      </c>
      <c r="K557" s="23">
        <f>IF(wh_table[[#This Row],[Tags]]="[Questions]","",IF(wh_table[[#This Row],[Tags]]="[Questions][Divisions]","",SUMIFS(INDEX(wh_table[Duration],1):wh_table[[#This Row],[Duration]], INDEX(wh_table[Tags],1):wh_table[[#This Row],[Tags]], "&lt;&gt;[Questions]",INDEX(wh_table[Tags],1):wh_table[[#This Row],[Tags]], "&lt;&gt;[Questions][Divisions]")))</f>
        <v>14.871527777777798</v>
      </c>
    </row>
    <row r="558" spans="1:11" ht="15" customHeight="1" x14ac:dyDescent="0.25">
      <c r="A558" s="24">
        <v>93</v>
      </c>
      <c r="B558" s="20">
        <v>44600</v>
      </c>
      <c r="C558" s="21">
        <v>0.66666666666666663</v>
      </c>
      <c r="D558" s="19" t="s">
        <v>1112</v>
      </c>
      <c r="E558" s="22" t="s">
        <v>1423</v>
      </c>
      <c r="F558" s="19"/>
      <c r="G558" s="21" cm="1">
        <f t="array" ref="G5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558" s="21" t="str">
        <f>IF(wh_table[[#This Row],[Subject 1]]&lt;&gt;"Sitting Adjourned", "", SUMIF(wh_table[Day], wh_table[[#This Row],[Day]],wh_table[Duration]))</f>
        <v/>
      </c>
      <c r="I558" s="23">
        <f>SUM(INDEX(wh_table[Duration],1):wh_table[[#This Row],[Duration]])</f>
        <v>20.500694444444463</v>
      </c>
      <c r="J558" s="21" t="str">
        <f>IF(wh_table[[#This Row],[Subject 1]]&lt;&gt;"Sitting Adjourned", "", SUMIFS(wh_table[Duration], wh_table[Day], wh_table[[#This Row],[Day]], wh_table[Tags], "&lt;&gt;[Questions]", wh_table[Tags], "&lt;&gt;[Questions][Divisions]"))</f>
        <v/>
      </c>
      <c r="K558" s="23">
        <f>IF(wh_table[[#This Row],[Tags]]="[Questions]","",IF(wh_table[[#This Row],[Tags]]="[Questions][Divisions]","",SUMIFS(INDEX(wh_table[Duration],1):wh_table[[#This Row],[Duration]], INDEX(wh_table[Tags],1):wh_table[[#This Row],[Tags]], "&lt;&gt;[Questions]",INDEX(wh_table[Tags],1):wh_table[[#This Row],[Tags]], "&lt;&gt;[Questions][Divisions]")))</f>
        <v>14.889583333333354</v>
      </c>
    </row>
    <row r="559" spans="1:11" ht="15" customHeight="1" x14ac:dyDescent="0.25">
      <c r="A559" s="24">
        <v>93</v>
      </c>
      <c r="B559" s="20">
        <v>44600</v>
      </c>
      <c r="C559" s="21">
        <v>0.68472222222222223</v>
      </c>
      <c r="D559" s="19" t="s">
        <v>16</v>
      </c>
      <c r="E559" s="22"/>
      <c r="F559" s="19"/>
      <c r="G559" s="21" cm="1">
        <f t="array" ref="G5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559" s="21" t="str">
        <f>IF(wh_table[[#This Row],[Subject 1]]&lt;&gt;"Sitting Adjourned", "", SUMIF(wh_table[Day], wh_table[[#This Row],[Day]],wh_table[Duration]))</f>
        <v/>
      </c>
      <c r="I559" s="23">
        <f>SUM(INDEX(wh_table[Duration],1):wh_table[[#This Row],[Duration]])</f>
        <v>20.503472222222239</v>
      </c>
      <c r="J559" s="21" t="str">
        <f>IF(wh_table[[#This Row],[Subject 1]]&lt;&gt;"Sitting Adjourned", "", SUMIFS(wh_table[Duration], wh_table[Day], wh_table[[#This Row],[Day]], wh_table[Tags], "&lt;&gt;[Questions]", wh_table[Tags], "&lt;&gt;[Questions][Divisions]"))</f>
        <v/>
      </c>
      <c r="K559" s="23">
        <f>IF(wh_table[[#This Row],[Tags]]="[Questions]","",IF(wh_table[[#This Row],[Tags]]="[Questions][Divisions]","",SUMIFS(INDEX(wh_table[Duration],1):wh_table[[#This Row],[Duration]], INDEX(wh_table[Tags],1):wh_table[[#This Row],[Tags]], "&lt;&gt;[Questions]",INDEX(wh_table[Tags],1):wh_table[[#This Row],[Tags]], "&lt;&gt;[Questions][Divisions]")))</f>
        <v>14.892361111111132</v>
      </c>
    </row>
    <row r="560" spans="1:11" ht="15" customHeight="1" x14ac:dyDescent="0.25">
      <c r="A560" s="24">
        <v>93</v>
      </c>
      <c r="B560" s="20">
        <v>44600</v>
      </c>
      <c r="C560" s="21">
        <v>0.6875</v>
      </c>
      <c r="D560" s="19" t="s">
        <v>1112</v>
      </c>
      <c r="E560" s="22" t="s">
        <v>1424</v>
      </c>
      <c r="F560" s="19"/>
      <c r="G560" s="21" cm="1">
        <f t="array" ref="G5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560" s="21" t="str">
        <f>IF(wh_table[[#This Row],[Subject 1]]&lt;&gt;"Sitting Adjourned", "", SUMIF(wh_table[Day], wh_table[[#This Row],[Day]],wh_table[Duration]))</f>
        <v/>
      </c>
      <c r="I560" s="23">
        <f>SUM(INDEX(wh_table[Duration],1):wh_table[[#This Row],[Duration]])</f>
        <v>20.544444444444462</v>
      </c>
      <c r="J560" s="21" t="str">
        <f>IF(wh_table[[#This Row],[Subject 1]]&lt;&gt;"Sitting Adjourned", "", SUMIFS(wh_table[Duration], wh_table[Day], wh_table[[#This Row],[Day]], wh_table[Tags], "&lt;&gt;[Questions]", wh_table[Tags], "&lt;&gt;[Questions][Divisions]"))</f>
        <v/>
      </c>
      <c r="K560" s="23">
        <f>IF(wh_table[[#This Row],[Tags]]="[Questions]","",IF(wh_table[[#This Row],[Tags]]="[Questions][Divisions]","",SUMIFS(INDEX(wh_table[Duration],1):wh_table[[#This Row],[Duration]], INDEX(wh_table[Tags],1):wh_table[[#This Row],[Tags]], "&lt;&gt;[Questions]",INDEX(wh_table[Tags],1):wh_table[[#This Row],[Tags]], "&lt;&gt;[Questions][Divisions]")))</f>
        <v>14.933333333333355</v>
      </c>
    </row>
    <row r="561" spans="1:11" ht="15" customHeight="1" x14ac:dyDescent="0.25">
      <c r="A561" s="24">
        <v>93</v>
      </c>
      <c r="B561" s="20">
        <v>44600</v>
      </c>
      <c r="C561" s="21">
        <v>0.7284722222222223</v>
      </c>
      <c r="D561" s="19" t="s">
        <v>1111</v>
      </c>
      <c r="E561" s="22"/>
      <c r="F561" s="19"/>
      <c r="G561" s="21" t="str" cm="1">
        <f t="array" ref="G5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61" s="21">
        <f>IF(wh_table[[#This Row],[Subject 1]]&lt;&gt;"Sitting Adjourned", "", SUMIF(wh_table[Day], wh_table[[#This Row],[Day]],wh_table[Duration]))</f>
        <v>0.33263888888888898</v>
      </c>
      <c r="I561" s="23">
        <f>SUM(INDEX(wh_table[Duration],1):wh_table[[#This Row],[Duration]])</f>
        <v>20.544444444444462</v>
      </c>
      <c r="J561" s="21">
        <f>IF(wh_table[[#This Row],[Subject 1]]&lt;&gt;"Sitting Adjourned", "", SUMIFS(wh_table[Duration], wh_table[Day], wh_table[[#This Row],[Day]], wh_table[Tags], "&lt;&gt;[Questions]", wh_table[Tags], "&lt;&gt;[Questions][Divisions]"))</f>
        <v>0.20347222222222239</v>
      </c>
      <c r="K561" s="23">
        <f>IF(wh_table[[#This Row],[Tags]]="[Questions]","",IF(wh_table[[#This Row],[Tags]]="[Questions][Divisions]","",SUMIFS(INDEX(wh_table[Duration],1):wh_table[[#This Row],[Duration]], INDEX(wh_table[Tags],1):wh_table[[#This Row],[Tags]], "&lt;&gt;[Questions]",INDEX(wh_table[Tags],1):wh_table[[#This Row],[Tags]], "&lt;&gt;[Questions][Divisions]")))</f>
        <v>14.933333333333355</v>
      </c>
    </row>
    <row r="562" spans="1:11" ht="15" customHeight="1" x14ac:dyDescent="0.25">
      <c r="A562" s="24">
        <v>94</v>
      </c>
      <c r="B562" s="20">
        <v>44601</v>
      </c>
      <c r="C562" s="21">
        <v>0.39583333333333331</v>
      </c>
      <c r="D562" s="19" t="s">
        <v>1112</v>
      </c>
      <c r="E562" s="22" t="s">
        <v>1425</v>
      </c>
      <c r="F562" s="19"/>
      <c r="G562" s="21" cm="1">
        <f t="array" ref="G5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62" s="21" t="str">
        <f>IF(wh_table[[#This Row],[Subject 1]]&lt;&gt;"Sitting Adjourned", "", SUMIF(wh_table[Day], wh_table[[#This Row],[Day]],wh_table[Duration]))</f>
        <v/>
      </c>
      <c r="I562" s="23">
        <f>SUM(INDEX(wh_table[Duration],1):wh_table[[#This Row],[Duration]])</f>
        <v>20.606944444444462</v>
      </c>
      <c r="J562" s="21" t="str">
        <f>IF(wh_table[[#This Row],[Subject 1]]&lt;&gt;"Sitting Adjourned", "", SUMIFS(wh_table[Duration], wh_table[Day], wh_table[[#This Row],[Day]], wh_table[Tags], "&lt;&gt;[Questions]", wh_table[Tags], "&lt;&gt;[Questions][Divisions]"))</f>
        <v/>
      </c>
      <c r="K562" s="23">
        <f>IF(wh_table[[#This Row],[Tags]]="[Questions]","",IF(wh_table[[#This Row],[Tags]]="[Questions][Divisions]","",SUMIFS(INDEX(wh_table[Duration],1):wh_table[[#This Row],[Duration]], INDEX(wh_table[Tags],1):wh_table[[#This Row],[Tags]], "&lt;&gt;[Questions]",INDEX(wh_table[Tags],1):wh_table[[#This Row],[Tags]], "&lt;&gt;[Questions][Divisions]")))</f>
        <v>14.995833333333355</v>
      </c>
    </row>
    <row r="563" spans="1:11" ht="15" customHeight="1" x14ac:dyDescent="0.25">
      <c r="A563" s="24">
        <v>94</v>
      </c>
      <c r="B563" s="20">
        <v>44601</v>
      </c>
      <c r="C563" s="21">
        <v>0.45833333333333331</v>
      </c>
      <c r="D563" s="19" t="s">
        <v>1112</v>
      </c>
      <c r="E563" s="22" t="s">
        <v>1426</v>
      </c>
      <c r="F563" s="19"/>
      <c r="G563" s="21" cm="1">
        <f t="array" ref="G5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563" s="21" t="str">
        <f>IF(wh_table[[#This Row],[Subject 1]]&lt;&gt;"Sitting Adjourned", "", SUMIF(wh_table[Day], wh_table[[#This Row],[Day]],wh_table[Duration]))</f>
        <v/>
      </c>
      <c r="I563" s="23">
        <f>SUM(INDEX(wh_table[Duration],1):wh_table[[#This Row],[Duration]])</f>
        <v>20.627083333333349</v>
      </c>
      <c r="J563" s="21" t="str">
        <f>IF(wh_table[[#This Row],[Subject 1]]&lt;&gt;"Sitting Adjourned", "", SUMIFS(wh_table[Duration], wh_table[Day], wh_table[[#This Row],[Day]], wh_table[Tags], "&lt;&gt;[Questions]", wh_table[Tags], "&lt;&gt;[Questions][Divisions]"))</f>
        <v/>
      </c>
      <c r="K563" s="23">
        <f>IF(wh_table[[#This Row],[Tags]]="[Questions]","",IF(wh_table[[#This Row],[Tags]]="[Questions][Divisions]","",SUMIFS(INDEX(wh_table[Duration],1):wh_table[[#This Row],[Duration]], INDEX(wh_table[Tags],1):wh_table[[#This Row],[Tags]], "&lt;&gt;[Questions]",INDEX(wh_table[Tags],1):wh_table[[#This Row],[Tags]], "&lt;&gt;[Questions][Divisions]")))</f>
        <v>15.015972222222244</v>
      </c>
    </row>
    <row r="564" spans="1:11" ht="15" customHeight="1" x14ac:dyDescent="0.25">
      <c r="A564" s="24">
        <v>94</v>
      </c>
      <c r="B564" s="20">
        <v>44601</v>
      </c>
      <c r="C564" s="21">
        <v>0.47847222222222219</v>
      </c>
      <c r="D564" s="19" t="s">
        <v>16</v>
      </c>
      <c r="E564" s="22"/>
      <c r="F564" s="19" t="s">
        <v>1115</v>
      </c>
      <c r="G564" s="21" cm="1">
        <f t="array" ref="G5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564" s="21" t="str">
        <f>IF(wh_table[[#This Row],[Subject 1]]&lt;&gt;"Sitting Adjourned", "", SUMIF(wh_table[Day], wh_table[[#This Row],[Day]],wh_table[Duration]))</f>
        <v/>
      </c>
      <c r="I564" s="23">
        <f>SUM(INDEX(wh_table[Duration],1):wh_table[[#This Row],[Duration]])</f>
        <v>20.752777777777794</v>
      </c>
      <c r="J564" s="21" t="str">
        <f>IF(wh_table[[#This Row],[Subject 1]]&lt;&gt;"Sitting Adjourned", "", SUMIFS(wh_table[Duration], wh_table[Day], wh_table[[#This Row],[Day]], wh_table[Tags], "&lt;&gt;[Questions]", wh_table[Tags], "&lt;&gt;[Questions][Divisions]"))</f>
        <v/>
      </c>
      <c r="K564" s="23" t="str">
        <f>IF(wh_table[[#This Row],[Tags]]="[Questions]","",IF(wh_table[[#This Row],[Tags]]="[Questions][Divisions]","",SUMIFS(INDEX(wh_table[Duration],1):wh_table[[#This Row],[Duration]], INDEX(wh_table[Tags],1):wh_table[[#This Row],[Tags]], "&lt;&gt;[Questions]",INDEX(wh_table[Tags],1):wh_table[[#This Row],[Tags]], "&lt;&gt;[Questions][Divisions]")))</f>
        <v/>
      </c>
    </row>
    <row r="565" spans="1:11" ht="15" customHeight="1" x14ac:dyDescent="0.25">
      <c r="A565" s="24">
        <v>94</v>
      </c>
      <c r="B565" s="20">
        <v>44601</v>
      </c>
      <c r="C565" s="21">
        <v>0.60416666666666663</v>
      </c>
      <c r="D565" s="19" t="s">
        <v>1112</v>
      </c>
      <c r="E565" s="22" t="s">
        <v>1427</v>
      </c>
      <c r="F565" s="19"/>
      <c r="G565" s="21" cm="1">
        <f t="array" ref="G5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65" s="21" t="str">
        <f>IF(wh_table[[#This Row],[Subject 1]]&lt;&gt;"Sitting Adjourned", "", SUMIF(wh_table[Day], wh_table[[#This Row],[Day]],wh_table[Duration]))</f>
        <v/>
      </c>
      <c r="I565" s="23">
        <f>SUM(INDEX(wh_table[Duration],1):wh_table[[#This Row],[Duration]])</f>
        <v>20.815277777777794</v>
      </c>
      <c r="J565" s="21" t="str">
        <f>IF(wh_table[[#This Row],[Subject 1]]&lt;&gt;"Sitting Adjourned", "", SUMIFS(wh_table[Duration], wh_table[Day], wh_table[[#This Row],[Day]], wh_table[Tags], "&lt;&gt;[Questions]", wh_table[Tags], "&lt;&gt;[Questions][Divisions]"))</f>
        <v/>
      </c>
      <c r="K565" s="23">
        <f>IF(wh_table[[#This Row],[Tags]]="[Questions]","",IF(wh_table[[#This Row],[Tags]]="[Questions][Divisions]","",SUMIFS(INDEX(wh_table[Duration],1):wh_table[[#This Row],[Duration]], INDEX(wh_table[Tags],1):wh_table[[#This Row],[Tags]], "&lt;&gt;[Questions]",INDEX(wh_table[Tags],1):wh_table[[#This Row],[Tags]], "&lt;&gt;[Questions][Divisions]")))</f>
        <v>15.078472222222244</v>
      </c>
    </row>
    <row r="566" spans="1:11" ht="15" customHeight="1" x14ac:dyDescent="0.25">
      <c r="A566" s="24">
        <v>94</v>
      </c>
      <c r="B566" s="20">
        <v>44601</v>
      </c>
      <c r="C566" s="21">
        <v>0.66666666666666663</v>
      </c>
      <c r="D566" s="19" t="s">
        <v>1112</v>
      </c>
      <c r="E566" s="22" t="s">
        <v>1428</v>
      </c>
      <c r="F566" s="19"/>
      <c r="G566" s="21" cm="1">
        <f t="array" ref="G5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566" s="21" t="str">
        <f>IF(wh_table[[#This Row],[Subject 1]]&lt;&gt;"Sitting Adjourned", "", SUMIF(wh_table[Day], wh_table[[#This Row],[Day]],wh_table[Duration]))</f>
        <v/>
      </c>
      <c r="I566" s="23">
        <f>SUM(INDEX(wh_table[Duration],1):wh_table[[#This Row],[Duration]])</f>
        <v>20.829166666666683</v>
      </c>
      <c r="J566" s="21" t="str">
        <f>IF(wh_table[[#This Row],[Subject 1]]&lt;&gt;"Sitting Adjourned", "", SUMIFS(wh_table[Duration], wh_table[Day], wh_table[[#This Row],[Day]], wh_table[Tags], "&lt;&gt;[Questions]", wh_table[Tags], "&lt;&gt;[Questions][Divisions]"))</f>
        <v/>
      </c>
      <c r="K566" s="23">
        <f>IF(wh_table[[#This Row],[Tags]]="[Questions]","",IF(wh_table[[#This Row],[Tags]]="[Questions][Divisions]","",SUMIFS(INDEX(wh_table[Duration],1):wh_table[[#This Row],[Duration]], INDEX(wh_table[Tags],1):wh_table[[#This Row],[Tags]], "&lt;&gt;[Questions]",INDEX(wh_table[Tags],1):wh_table[[#This Row],[Tags]], "&lt;&gt;[Questions][Divisions]")))</f>
        <v>15.092361111111133</v>
      </c>
    </row>
    <row r="567" spans="1:11" ht="15" customHeight="1" x14ac:dyDescent="0.25">
      <c r="A567" s="24">
        <v>94</v>
      </c>
      <c r="B567" s="20">
        <v>44601</v>
      </c>
      <c r="C567" s="21">
        <v>0.68055555555555547</v>
      </c>
      <c r="D567" s="19" t="s">
        <v>16</v>
      </c>
      <c r="E567" s="22"/>
      <c r="F567" s="19"/>
      <c r="G567" s="21" cm="1">
        <f t="array" ref="G5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6.9444444444445308E-3</v>
      </c>
      <c r="H567" s="21" t="str">
        <f>IF(wh_table[[#This Row],[Subject 1]]&lt;&gt;"Sitting Adjourned", "", SUMIF(wh_table[Day], wh_table[[#This Row],[Day]],wh_table[Duration]))</f>
        <v/>
      </c>
      <c r="I567" s="23">
        <f>SUM(INDEX(wh_table[Duration],1):wh_table[[#This Row],[Duration]])</f>
        <v>20.836111111111126</v>
      </c>
      <c r="J567" s="21" t="str">
        <f>IF(wh_table[[#This Row],[Subject 1]]&lt;&gt;"Sitting Adjourned", "", SUMIFS(wh_table[Duration], wh_table[Day], wh_table[[#This Row],[Day]], wh_table[Tags], "&lt;&gt;[Questions]", wh_table[Tags], "&lt;&gt;[Questions][Divisions]"))</f>
        <v/>
      </c>
      <c r="K567" s="23">
        <f>IF(wh_table[[#This Row],[Tags]]="[Questions]","",IF(wh_table[[#This Row],[Tags]]="[Questions][Divisions]","",SUMIFS(INDEX(wh_table[Duration],1):wh_table[[#This Row],[Duration]], INDEX(wh_table[Tags],1):wh_table[[#This Row],[Tags]], "&lt;&gt;[Questions]",INDEX(wh_table[Tags],1):wh_table[[#This Row],[Tags]], "&lt;&gt;[Questions][Divisions]")))</f>
        <v>15.099305555555578</v>
      </c>
    </row>
    <row r="568" spans="1:11" ht="15" customHeight="1" x14ac:dyDescent="0.25">
      <c r="A568" s="24">
        <v>94</v>
      </c>
      <c r="B568" s="20">
        <v>44601</v>
      </c>
      <c r="C568" s="21">
        <v>0.6875</v>
      </c>
      <c r="D568" s="19" t="s">
        <v>1112</v>
      </c>
      <c r="E568" s="22" t="s">
        <v>1429</v>
      </c>
      <c r="F568" s="19"/>
      <c r="G568" s="21" cm="1">
        <f t="array" ref="G5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4.0972222222222299E-2</v>
      </c>
      <c r="H568" s="21" t="str">
        <f>IF(wh_table[[#This Row],[Subject 1]]&lt;&gt;"Sitting Adjourned", "", SUMIF(wh_table[Day], wh_table[[#This Row],[Day]],wh_table[Duration]))</f>
        <v/>
      </c>
      <c r="I568" s="23">
        <f>SUM(INDEX(wh_table[Duration],1):wh_table[[#This Row],[Duration]])</f>
        <v>20.877083333333349</v>
      </c>
      <c r="J568" s="21" t="str">
        <f>IF(wh_table[[#This Row],[Subject 1]]&lt;&gt;"Sitting Adjourned", "", SUMIFS(wh_table[Duration], wh_table[Day], wh_table[[#This Row],[Day]], wh_table[Tags], "&lt;&gt;[Questions]", wh_table[Tags], "&lt;&gt;[Questions][Divisions]"))</f>
        <v/>
      </c>
      <c r="K568" s="23">
        <f>IF(wh_table[[#This Row],[Tags]]="[Questions]","",IF(wh_table[[#This Row],[Tags]]="[Questions][Divisions]","",SUMIFS(INDEX(wh_table[Duration],1):wh_table[[#This Row],[Duration]], INDEX(wh_table[Tags],1):wh_table[[#This Row],[Tags]], "&lt;&gt;[Questions]",INDEX(wh_table[Tags],1):wh_table[[#This Row],[Tags]], "&lt;&gt;[Questions][Divisions]")))</f>
        <v>15.140277777777801</v>
      </c>
    </row>
    <row r="569" spans="1:11" ht="15" customHeight="1" x14ac:dyDescent="0.25">
      <c r="A569" s="24">
        <v>94</v>
      </c>
      <c r="B569" s="20">
        <v>44601</v>
      </c>
      <c r="C569" s="21">
        <v>0.7284722222222223</v>
      </c>
      <c r="D569" s="19" t="s">
        <v>1111</v>
      </c>
      <c r="E569" s="22"/>
      <c r="F569" s="19"/>
      <c r="G569" s="21" t="str" cm="1">
        <f t="array" ref="G5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69" s="21">
        <f>IF(wh_table[[#This Row],[Subject 1]]&lt;&gt;"Sitting Adjourned", "", SUMIF(wh_table[Day], wh_table[[#This Row],[Day]],wh_table[Duration]))</f>
        <v>0.33263888888888898</v>
      </c>
      <c r="I569" s="23">
        <f>SUM(INDEX(wh_table[Duration],1):wh_table[[#This Row],[Duration]])</f>
        <v>20.877083333333349</v>
      </c>
      <c r="J569" s="21">
        <f>IF(wh_table[[#This Row],[Subject 1]]&lt;&gt;"Sitting Adjourned", "", SUMIFS(wh_table[Duration], wh_table[Day], wh_table[[#This Row],[Day]], wh_table[Tags], "&lt;&gt;[Questions]", wh_table[Tags], "&lt;&gt;[Questions][Divisions]"))</f>
        <v>0.20694444444444454</v>
      </c>
      <c r="K569" s="23">
        <f>IF(wh_table[[#This Row],[Tags]]="[Questions]","",IF(wh_table[[#This Row],[Tags]]="[Questions][Divisions]","",SUMIFS(INDEX(wh_table[Duration],1):wh_table[[#This Row],[Duration]], INDEX(wh_table[Tags],1):wh_table[[#This Row],[Tags]], "&lt;&gt;[Questions]",INDEX(wh_table[Tags],1):wh_table[[#This Row],[Tags]], "&lt;&gt;[Questions][Divisions]")))</f>
        <v>15.140277777777801</v>
      </c>
    </row>
    <row r="570" spans="1:11" ht="15" customHeight="1" x14ac:dyDescent="0.25">
      <c r="A570" s="24">
        <v>95</v>
      </c>
      <c r="B570" s="20">
        <v>44602</v>
      </c>
      <c r="C570" s="21">
        <v>0.5625</v>
      </c>
      <c r="D570" s="19" t="s">
        <v>1165</v>
      </c>
      <c r="E570" s="22" t="s">
        <v>1430</v>
      </c>
      <c r="F570" s="19"/>
      <c r="G570" s="21" cm="1">
        <f t="array" ref="G5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0.12430555555555556</v>
      </c>
      <c r="H570" s="21" t="str">
        <f>IF(wh_table[[#This Row],[Subject 1]]&lt;&gt;"Sitting Adjourned", "", SUMIF(wh_table[Day], wh_table[[#This Row],[Day]],wh_table[Duration]))</f>
        <v/>
      </c>
      <c r="I570" s="23">
        <f>SUM(INDEX(wh_table[Duration],1):wh_table[[#This Row],[Duration]])</f>
        <v>21.001388888888904</v>
      </c>
      <c r="J570" s="21" t="str">
        <f>IF(wh_table[[#This Row],[Subject 1]]&lt;&gt;"Sitting Adjourned", "", SUMIFS(wh_table[Duration], wh_table[Day], wh_table[[#This Row],[Day]], wh_table[Tags], "&lt;&gt;[Questions]", wh_table[Tags], "&lt;&gt;[Questions][Divisions]"))</f>
        <v/>
      </c>
      <c r="K570" s="23">
        <f>IF(wh_table[[#This Row],[Tags]]="[Questions]","",IF(wh_table[[#This Row],[Tags]]="[Questions][Divisions]","",SUMIFS(INDEX(wh_table[Duration],1):wh_table[[#This Row],[Duration]], INDEX(wh_table[Tags],1):wh_table[[#This Row],[Tags]], "&lt;&gt;[Questions]",INDEX(wh_table[Tags],1):wh_table[[#This Row],[Tags]], "&lt;&gt;[Questions][Divisions]")))</f>
        <v>15.264583333333356</v>
      </c>
    </row>
    <row r="571" spans="1:11" ht="15" customHeight="1" x14ac:dyDescent="0.25">
      <c r="A571" s="24">
        <v>95</v>
      </c>
      <c r="B571" s="20">
        <v>44602</v>
      </c>
      <c r="C571" s="21">
        <v>0.68680555555555556</v>
      </c>
      <c r="D571" s="19" t="s">
        <v>1111</v>
      </c>
      <c r="E571" s="22"/>
      <c r="F571" s="19"/>
      <c r="G571" s="21" t="str" cm="1">
        <f t="array" ref="G5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71" s="21">
        <f>IF(wh_table[[#This Row],[Subject 1]]&lt;&gt;"Sitting Adjourned", "", SUMIF(wh_table[Day], wh_table[[#This Row],[Day]],wh_table[Duration]))</f>
        <v>0.12430555555555556</v>
      </c>
      <c r="I571" s="23">
        <f>SUM(INDEX(wh_table[Duration],1):wh_table[[#This Row],[Duration]])</f>
        <v>21.001388888888904</v>
      </c>
      <c r="J571" s="21">
        <f>IF(wh_table[[#This Row],[Subject 1]]&lt;&gt;"Sitting Adjourned", "", SUMIFS(wh_table[Duration], wh_table[Day], wh_table[[#This Row],[Day]], wh_table[Tags], "&lt;&gt;[Questions]", wh_table[Tags], "&lt;&gt;[Questions][Divisions]"))</f>
        <v>0.12430555555555556</v>
      </c>
      <c r="K571" s="23">
        <f>IF(wh_table[[#This Row],[Tags]]="[Questions]","",IF(wh_table[[#This Row],[Tags]]="[Questions][Divisions]","",SUMIFS(INDEX(wh_table[Duration],1):wh_table[[#This Row],[Duration]], INDEX(wh_table[Tags],1):wh_table[[#This Row],[Tags]], "&lt;&gt;[Questions]",INDEX(wh_table[Tags],1):wh_table[[#This Row],[Tags]], "&lt;&gt;[Questions][Divisions]")))</f>
        <v>15.264583333333356</v>
      </c>
    </row>
    <row r="572" spans="1:11" ht="15" customHeight="1" x14ac:dyDescent="0.25">
      <c r="A572" s="24">
        <v>96</v>
      </c>
      <c r="B572" s="20">
        <v>44613</v>
      </c>
      <c r="C572" s="21">
        <v>0.6875</v>
      </c>
      <c r="D572" s="19" t="s">
        <v>1107</v>
      </c>
      <c r="E572" s="22" t="s">
        <v>1431</v>
      </c>
      <c r="F572" s="19"/>
      <c r="G572" s="21" cm="1">
        <f t="array" ref="G5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0.12361111111111101</v>
      </c>
      <c r="H572" s="21" t="str">
        <f>IF(wh_table[[#This Row],[Subject 1]]&lt;&gt;"Sitting Adjourned", "", SUMIF(wh_table[Day], wh_table[[#This Row],[Day]],wh_table[Duration]))</f>
        <v/>
      </c>
      <c r="I572" s="23">
        <f>SUM(INDEX(wh_table[Duration],1):wh_table[[#This Row],[Duration]])</f>
        <v>21.125000000000014</v>
      </c>
      <c r="J572" s="21" t="str">
        <f>IF(wh_table[[#This Row],[Subject 1]]&lt;&gt;"Sitting Adjourned", "", SUMIFS(wh_table[Duration], wh_table[Day], wh_table[[#This Row],[Day]], wh_table[Tags], "&lt;&gt;[Questions]", wh_table[Tags], "&lt;&gt;[Questions][Divisions]"))</f>
        <v/>
      </c>
      <c r="K572" s="23">
        <f>IF(wh_table[[#This Row],[Tags]]="[Questions]","",IF(wh_table[[#This Row],[Tags]]="[Questions][Divisions]","",SUMIFS(INDEX(wh_table[Duration],1):wh_table[[#This Row],[Duration]], INDEX(wh_table[Tags],1):wh_table[[#This Row],[Tags]], "&lt;&gt;[Questions]",INDEX(wh_table[Tags],1):wh_table[[#This Row],[Tags]], "&lt;&gt;[Questions][Divisions]")))</f>
        <v>15.388194444444467</v>
      </c>
    </row>
    <row r="573" spans="1:11" ht="15" customHeight="1" x14ac:dyDescent="0.25">
      <c r="A573" s="24">
        <v>96</v>
      </c>
      <c r="B573" s="20">
        <v>44613</v>
      </c>
      <c r="C573" s="21">
        <v>0.81111111111111101</v>
      </c>
      <c r="D573" s="19" t="s">
        <v>1111</v>
      </c>
      <c r="E573" s="22"/>
      <c r="F573" s="19"/>
      <c r="G573" s="21" t="str" cm="1">
        <f t="array" ref="G5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73" s="21">
        <f>IF(wh_table[[#This Row],[Subject 1]]&lt;&gt;"Sitting Adjourned", "", SUMIF(wh_table[Day], wh_table[[#This Row],[Day]],wh_table[Duration]))</f>
        <v>0.12361111111111101</v>
      </c>
      <c r="I573" s="23">
        <f>SUM(INDEX(wh_table[Duration],1):wh_table[[#This Row],[Duration]])</f>
        <v>21.125000000000014</v>
      </c>
      <c r="J573" s="21">
        <f>IF(wh_table[[#This Row],[Subject 1]]&lt;&gt;"Sitting Adjourned", "", SUMIFS(wh_table[Duration], wh_table[Day], wh_table[[#This Row],[Day]], wh_table[Tags], "&lt;&gt;[Questions]", wh_table[Tags], "&lt;&gt;[Questions][Divisions]"))</f>
        <v>0.12361111111111101</v>
      </c>
      <c r="K573" s="23">
        <f>IF(wh_table[[#This Row],[Tags]]="[Questions]","",IF(wh_table[[#This Row],[Tags]]="[Questions][Divisions]","",SUMIFS(INDEX(wh_table[Duration],1):wh_table[[#This Row],[Duration]], INDEX(wh_table[Tags],1):wh_table[[#This Row],[Tags]], "&lt;&gt;[Questions]",INDEX(wh_table[Tags],1):wh_table[[#This Row],[Tags]], "&lt;&gt;[Questions][Divisions]")))</f>
        <v>15.388194444444467</v>
      </c>
    </row>
    <row r="574" spans="1:11" ht="15" customHeight="1" x14ac:dyDescent="0.25">
      <c r="A574" s="24">
        <v>97</v>
      </c>
      <c r="B574" s="20">
        <v>44614</v>
      </c>
      <c r="C574" s="21">
        <v>0.39583333333333331</v>
      </c>
      <c r="D574" s="19" t="s">
        <v>1112</v>
      </c>
      <c r="E574" s="22" t="s">
        <v>1432</v>
      </c>
      <c r="F574" s="19"/>
      <c r="G574" s="21" cm="1">
        <f t="array" ref="G5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74" s="21" t="str">
        <f>IF(wh_table[[#This Row],[Subject 1]]&lt;&gt;"Sitting Adjourned", "", SUMIF(wh_table[Day], wh_table[[#This Row],[Day]],wh_table[Duration]))</f>
        <v/>
      </c>
      <c r="I574" s="23">
        <f>SUM(INDEX(wh_table[Duration],1):wh_table[[#This Row],[Duration]])</f>
        <v>21.187500000000014</v>
      </c>
      <c r="J574" s="21" t="str">
        <f>IF(wh_table[[#This Row],[Subject 1]]&lt;&gt;"Sitting Adjourned", "", SUMIFS(wh_table[Duration], wh_table[Day], wh_table[[#This Row],[Day]], wh_table[Tags], "&lt;&gt;[Questions]", wh_table[Tags], "&lt;&gt;[Questions][Divisions]"))</f>
        <v/>
      </c>
      <c r="K574" s="23">
        <f>IF(wh_table[[#This Row],[Tags]]="[Questions]","",IF(wh_table[[#This Row],[Tags]]="[Questions][Divisions]","",SUMIFS(INDEX(wh_table[Duration],1):wh_table[[#This Row],[Duration]], INDEX(wh_table[Tags],1):wh_table[[#This Row],[Tags]], "&lt;&gt;[Questions]",INDEX(wh_table[Tags],1):wh_table[[#This Row],[Tags]], "&lt;&gt;[Questions][Divisions]")))</f>
        <v>15.450694444444467</v>
      </c>
    </row>
    <row r="575" spans="1:11" ht="15" customHeight="1" x14ac:dyDescent="0.25">
      <c r="A575" s="24">
        <v>97</v>
      </c>
      <c r="B575" s="20">
        <v>44614</v>
      </c>
      <c r="C575" s="21">
        <v>0.45833333333333331</v>
      </c>
      <c r="D575" s="19" t="s">
        <v>1112</v>
      </c>
      <c r="E575" s="22" t="s">
        <v>1433</v>
      </c>
      <c r="F575" s="19"/>
      <c r="G575" s="21" cm="1">
        <f t="array" ref="G5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75" s="21" t="str">
        <f>IF(wh_table[[#This Row],[Subject 1]]&lt;&gt;"Sitting Adjourned", "", SUMIF(wh_table[Day], wh_table[[#This Row],[Day]],wh_table[Duration]))</f>
        <v/>
      </c>
      <c r="I575" s="23">
        <f>SUM(INDEX(wh_table[Duration],1):wh_table[[#This Row],[Duration]])</f>
        <v>21.208333333333346</v>
      </c>
      <c r="J575" s="21" t="str">
        <f>IF(wh_table[[#This Row],[Subject 1]]&lt;&gt;"Sitting Adjourned", "", SUMIFS(wh_table[Duration], wh_table[Day], wh_table[[#This Row],[Day]], wh_table[Tags], "&lt;&gt;[Questions]", wh_table[Tags], "&lt;&gt;[Questions][Divisions]"))</f>
        <v/>
      </c>
      <c r="K575" s="23">
        <f>IF(wh_table[[#This Row],[Tags]]="[Questions]","",IF(wh_table[[#This Row],[Tags]]="[Questions][Divisions]","",SUMIFS(INDEX(wh_table[Duration],1):wh_table[[#This Row],[Duration]], INDEX(wh_table[Tags],1):wh_table[[#This Row],[Tags]], "&lt;&gt;[Questions]",INDEX(wh_table[Tags],1):wh_table[[#This Row],[Tags]], "&lt;&gt;[Questions][Divisions]")))</f>
        <v>15.471527777777801</v>
      </c>
    </row>
    <row r="576" spans="1:11" ht="15" customHeight="1" x14ac:dyDescent="0.25">
      <c r="A576" s="24">
        <v>97</v>
      </c>
      <c r="B576" s="20">
        <v>44614</v>
      </c>
      <c r="C576" s="21">
        <v>0.47916666666666669</v>
      </c>
      <c r="D576" s="19" t="s">
        <v>16</v>
      </c>
      <c r="E576" s="22"/>
      <c r="F576" s="19" t="s">
        <v>1115</v>
      </c>
      <c r="G576" s="21" cm="1">
        <f t="array" ref="G5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576" s="21" t="str">
        <f>IF(wh_table[[#This Row],[Subject 1]]&lt;&gt;"Sitting Adjourned", "", SUMIF(wh_table[Day], wh_table[[#This Row],[Day]],wh_table[Duration]))</f>
        <v/>
      </c>
      <c r="I576" s="23">
        <f>SUM(INDEX(wh_table[Duration],1):wh_table[[#This Row],[Duration]])</f>
        <v>21.333333333333346</v>
      </c>
      <c r="J576" s="21" t="str">
        <f>IF(wh_table[[#This Row],[Subject 1]]&lt;&gt;"Sitting Adjourned", "", SUMIFS(wh_table[Duration], wh_table[Day], wh_table[[#This Row],[Day]], wh_table[Tags], "&lt;&gt;[Questions]", wh_table[Tags], "&lt;&gt;[Questions][Divisions]"))</f>
        <v/>
      </c>
      <c r="K576" s="23" t="str">
        <f>IF(wh_table[[#This Row],[Tags]]="[Questions]","",IF(wh_table[[#This Row],[Tags]]="[Questions][Divisions]","",SUMIFS(INDEX(wh_table[Duration],1):wh_table[[#This Row],[Duration]], INDEX(wh_table[Tags],1):wh_table[[#This Row],[Tags]], "&lt;&gt;[Questions]",INDEX(wh_table[Tags],1):wh_table[[#This Row],[Tags]], "&lt;&gt;[Questions][Divisions]")))</f>
        <v/>
      </c>
    </row>
    <row r="577" spans="1:11" ht="15" customHeight="1" x14ac:dyDescent="0.25">
      <c r="A577" s="24">
        <v>97</v>
      </c>
      <c r="B577" s="20">
        <v>44614</v>
      </c>
      <c r="C577" s="21">
        <v>0.60416666666666663</v>
      </c>
      <c r="D577" s="19" t="s">
        <v>1112</v>
      </c>
      <c r="E577" s="22" t="s">
        <v>1434</v>
      </c>
      <c r="F577" s="19"/>
      <c r="G577" s="21" cm="1">
        <f t="array" ref="G5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3.6111111111111205E-2</v>
      </c>
      <c r="H577" s="21" t="str">
        <f>IF(wh_table[[#This Row],[Subject 1]]&lt;&gt;"Sitting Adjourned", "", SUMIF(wh_table[Day], wh_table[[#This Row],[Day]],wh_table[Duration]))</f>
        <v/>
      </c>
      <c r="I577" s="23">
        <f>SUM(INDEX(wh_table[Duration],1):wh_table[[#This Row],[Duration]])</f>
        <v>21.369444444444458</v>
      </c>
      <c r="J577" s="21" t="str">
        <f>IF(wh_table[[#This Row],[Subject 1]]&lt;&gt;"Sitting Adjourned", "", SUMIFS(wh_table[Duration], wh_table[Day], wh_table[[#This Row],[Day]], wh_table[Tags], "&lt;&gt;[Questions]", wh_table[Tags], "&lt;&gt;[Questions][Divisions]"))</f>
        <v/>
      </c>
      <c r="K577" s="23">
        <f>IF(wh_table[[#This Row],[Tags]]="[Questions]","",IF(wh_table[[#This Row],[Tags]]="[Questions][Divisions]","",SUMIFS(INDEX(wh_table[Duration],1):wh_table[[#This Row],[Duration]], INDEX(wh_table[Tags],1):wh_table[[#This Row],[Tags]], "&lt;&gt;[Questions]",INDEX(wh_table[Tags],1):wh_table[[#This Row],[Tags]], "&lt;&gt;[Questions][Divisions]")))</f>
        <v>15.507638888888913</v>
      </c>
    </row>
    <row r="578" spans="1:11" ht="15" customHeight="1" x14ac:dyDescent="0.25">
      <c r="A578" s="24">
        <v>97</v>
      </c>
      <c r="B578" s="20">
        <v>44614</v>
      </c>
      <c r="C578" s="21">
        <v>0.64027777777777783</v>
      </c>
      <c r="D578" s="19" t="s">
        <v>16</v>
      </c>
      <c r="E578" s="22"/>
      <c r="F578" s="19"/>
      <c r="G578" s="21" cm="1">
        <f t="array" ref="G5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2.6388888888888795E-2</v>
      </c>
      <c r="H578" s="21" t="str">
        <f>IF(wh_table[[#This Row],[Subject 1]]&lt;&gt;"Sitting Adjourned", "", SUMIF(wh_table[Day], wh_table[[#This Row],[Day]],wh_table[Duration]))</f>
        <v/>
      </c>
      <c r="I578" s="23">
        <f>SUM(INDEX(wh_table[Duration],1):wh_table[[#This Row],[Duration]])</f>
        <v>21.395833333333346</v>
      </c>
      <c r="J578" s="21" t="str">
        <f>IF(wh_table[[#This Row],[Subject 1]]&lt;&gt;"Sitting Adjourned", "", SUMIFS(wh_table[Duration], wh_table[Day], wh_table[[#This Row],[Day]], wh_table[Tags], "&lt;&gt;[Questions]", wh_table[Tags], "&lt;&gt;[Questions][Divisions]"))</f>
        <v/>
      </c>
      <c r="K578" s="23">
        <f>IF(wh_table[[#This Row],[Tags]]="[Questions]","",IF(wh_table[[#This Row],[Tags]]="[Questions][Divisions]","",SUMIFS(INDEX(wh_table[Duration],1):wh_table[[#This Row],[Duration]], INDEX(wh_table[Tags],1):wh_table[[#This Row],[Tags]], "&lt;&gt;[Questions]",INDEX(wh_table[Tags],1):wh_table[[#This Row],[Tags]], "&lt;&gt;[Questions][Divisions]")))</f>
        <v>15.534027777777801</v>
      </c>
    </row>
    <row r="579" spans="1:11" ht="15" customHeight="1" x14ac:dyDescent="0.25">
      <c r="A579" s="24">
        <v>97</v>
      </c>
      <c r="B579" s="20">
        <v>44614</v>
      </c>
      <c r="C579" s="21">
        <v>0.66666666666666663</v>
      </c>
      <c r="D579" s="19" t="s">
        <v>1112</v>
      </c>
      <c r="E579" s="22" t="s">
        <v>1435</v>
      </c>
      <c r="F579" s="19"/>
      <c r="G579" s="21" cm="1">
        <f t="array" ref="G5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3.4027777777777768E-2</v>
      </c>
      <c r="H579" s="21" t="str">
        <f>IF(wh_table[[#This Row],[Subject 1]]&lt;&gt;"Sitting Adjourned", "", SUMIF(wh_table[Day], wh_table[[#This Row],[Day]],wh_table[Duration]))</f>
        <v/>
      </c>
      <c r="I579" s="23">
        <f>SUM(INDEX(wh_table[Duration],1):wh_table[[#This Row],[Duration]])</f>
        <v>21.429861111111123</v>
      </c>
      <c r="J579" s="21" t="str">
        <f>IF(wh_table[[#This Row],[Subject 1]]&lt;&gt;"Sitting Adjourned", "", SUMIFS(wh_table[Duration], wh_table[Day], wh_table[[#This Row],[Day]], wh_table[Tags], "&lt;&gt;[Questions]", wh_table[Tags], "&lt;&gt;[Questions][Divisions]"))</f>
        <v/>
      </c>
      <c r="K579" s="23">
        <f>IF(wh_table[[#This Row],[Tags]]="[Questions]","",IF(wh_table[[#This Row],[Tags]]="[Questions][Divisions]","",SUMIFS(INDEX(wh_table[Duration],1):wh_table[[#This Row],[Duration]], INDEX(wh_table[Tags],1):wh_table[[#This Row],[Tags]], "&lt;&gt;[Questions]",INDEX(wh_table[Tags],1):wh_table[[#This Row],[Tags]], "&lt;&gt;[Questions][Divisions]")))</f>
        <v>15.56805555555558</v>
      </c>
    </row>
    <row r="580" spans="1:11" ht="15" customHeight="1" x14ac:dyDescent="0.25">
      <c r="A580" s="24">
        <v>97</v>
      </c>
      <c r="B580" s="20">
        <v>44614</v>
      </c>
      <c r="C580" s="21">
        <v>0.7006944444444444</v>
      </c>
      <c r="D580" s="19" t="s">
        <v>1112</v>
      </c>
      <c r="E580" s="22" t="s">
        <v>1436</v>
      </c>
      <c r="F580" s="19"/>
      <c r="G580" s="21" cm="1">
        <f t="array" ref="G5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4.1666666666666741E-2</v>
      </c>
      <c r="H580" s="21" t="str">
        <f>IF(wh_table[[#This Row],[Subject 1]]&lt;&gt;"Sitting Adjourned", "", SUMIF(wh_table[Day], wh_table[[#This Row],[Day]],wh_table[Duration]))</f>
        <v/>
      </c>
      <c r="I580" s="23">
        <f>SUM(INDEX(wh_table[Duration],1):wh_table[[#This Row],[Duration]])</f>
        <v>21.471527777777791</v>
      </c>
      <c r="J580" s="21" t="str">
        <f>IF(wh_table[[#This Row],[Subject 1]]&lt;&gt;"Sitting Adjourned", "", SUMIFS(wh_table[Duration], wh_table[Day], wh_table[[#This Row],[Day]], wh_table[Tags], "&lt;&gt;[Questions]", wh_table[Tags], "&lt;&gt;[Questions][Divisions]"))</f>
        <v/>
      </c>
      <c r="K580" s="23">
        <f>IF(wh_table[[#This Row],[Tags]]="[Questions]","",IF(wh_table[[#This Row],[Tags]]="[Questions][Divisions]","",SUMIFS(INDEX(wh_table[Duration],1):wh_table[[#This Row],[Duration]], INDEX(wh_table[Tags],1):wh_table[[#This Row],[Tags]], "&lt;&gt;[Questions]",INDEX(wh_table[Tags],1):wh_table[[#This Row],[Tags]], "&lt;&gt;[Questions][Divisions]")))</f>
        <v>15.609722222222246</v>
      </c>
    </row>
    <row r="581" spans="1:11" ht="15" customHeight="1" x14ac:dyDescent="0.25">
      <c r="A581" s="24">
        <v>97</v>
      </c>
      <c r="B581" s="20">
        <v>44614</v>
      </c>
      <c r="C581" s="21">
        <v>0.74236111111111114</v>
      </c>
      <c r="D581" s="19" t="s">
        <v>1111</v>
      </c>
      <c r="E581" s="22"/>
      <c r="F581" s="19"/>
      <c r="G581" s="21" t="str" cm="1">
        <f t="array" ref="G5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81" s="21">
        <f>IF(wh_table[[#This Row],[Subject 1]]&lt;&gt;"Sitting Adjourned", "", SUMIF(wh_table[Day], wh_table[[#This Row],[Day]],wh_table[Duration]))</f>
        <v>0.34652777777777782</v>
      </c>
      <c r="I581" s="23">
        <f>SUM(INDEX(wh_table[Duration],1):wh_table[[#This Row],[Duration]])</f>
        <v>21.471527777777791</v>
      </c>
      <c r="J581" s="21">
        <f>IF(wh_table[[#This Row],[Subject 1]]&lt;&gt;"Sitting Adjourned", "", SUMIFS(wh_table[Duration], wh_table[Day], wh_table[[#This Row],[Day]], wh_table[Tags], "&lt;&gt;[Questions]", wh_table[Tags], "&lt;&gt;[Questions][Divisions]"))</f>
        <v>0.22152777777777788</v>
      </c>
      <c r="K581" s="23">
        <f>IF(wh_table[[#This Row],[Tags]]="[Questions]","",IF(wh_table[[#This Row],[Tags]]="[Questions][Divisions]","",SUMIFS(INDEX(wh_table[Duration],1):wh_table[[#This Row],[Duration]], INDEX(wh_table[Tags],1):wh_table[[#This Row],[Tags]], "&lt;&gt;[Questions]",INDEX(wh_table[Tags],1):wh_table[[#This Row],[Tags]], "&lt;&gt;[Questions][Divisions]")))</f>
        <v>15.609722222222246</v>
      </c>
    </row>
    <row r="582" spans="1:11" ht="15" customHeight="1" x14ac:dyDescent="0.25">
      <c r="A582" s="24">
        <v>98</v>
      </c>
      <c r="B582" s="20">
        <v>44615</v>
      </c>
      <c r="C582" s="21">
        <v>0.39583333333333331</v>
      </c>
      <c r="D582" s="19" t="s">
        <v>1112</v>
      </c>
      <c r="E582" s="22" t="s">
        <v>1437</v>
      </c>
      <c r="F582" s="19"/>
      <c r="G582" s="21" cm="1">
        <f t="array" ref="G5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82" s="21" t="str">
        <f>IF(wh_table[[#This Row],[Subject 1]]&lt;&gt;"Sitting Adjourned", "", SUMIF(wh_table[Day], wh_table[[#This Row],[Day]],wh_table[Duration]))</f>
        <v/>
      </c>
      <c r="I582" s="23">
        <f>SUM(INDEX(wh_table[Duration],1):wh_table[[#This Row],[Duration]])</f>
        <v>21.534027777777791</v>
      </c>
      <c r="J582" s="21" t="str">
        <f>IF(wh_table[[#This Row],[Subject 1]]&lt;&gt;"Sitting Adjourned", "", SUMIFS(wh_table[Duration], wh_table[Day], wh_table[[#This Row],[Day]], wh_table[Tags], "&lt;&gt;[Questions]", wh_table[Tags], "&lt;&gt;[Questions][Divisions]"))</f>
        <v/>
      </c>
      <c r="K582" s="23">
        <f>IF(wh_table[[#This Row],[Tags]]="[Questions]","",IF(wh_table[[#This Row],[Tags]]="[Questions][Divisions]","",SUMIFS(INDEX(wh_table[Duration],1):wh_table[[#This Row],[Duration]], INDEX(wh_table[Tags],1):wh_table[[#This Row],[Tags]], "&lt;&gt;[Questions]",INDEX(wh_table[Tags],1):wh_table[[#This Row],[Tags]], "&lt;&gt;[Questions][Divisions]")))</f>
        <v>15.672222222222246</v>
      </c>
    </row>
    <row r="583" spans="1:11" ht="15" customHeight="1" x14ac:dyDescent="0.25">
      <c r="A583" s="24">
        <v>98</v>
      </c>
      <c r="B583" s="20">
        <v>44615</v>
      </c>
      <c r="C583" s="21">
        <v>0.45833333333333331</v>
      </c>
      <c r="D583" s="19" t="s">
        <v>1112</v>
      </c>
      <c r="E583" s="22" t="s">
        <v>1438</v>
      </c>
      <c r="F583" s="19"/>
      <c r="G583" s="21" cm="1">
        <f t="array" ref="G5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583" s="21" t="str">
        <f>IF(wh_table[[#This Row],[Subject 1]]&lt;&gt;"Sitting Adjourned", "", SUMIF(wh_table[Day], wh_table[[#This Row],[Day]],wh_table[Duration]))</f>
        <v/>
      </c>
      <c r="I583" s="23">
        <f>SUM(INDEX(wh_table[Duration],1):wh_table[[#This Row],[Duration]])</f>
        <v>21.54930555555557</v>
      </c>
      <c r="J583" s="21" t="str">
        <f>IF(wh_table[[#This Row],[Subject 1]]&lt;&gt;"Sitting Adjourned", "", SUMIFS(wh_table[Duration], wh_table[Day], wh_table[[#This Row],[Day]], wh_table[Tags], "&lt;&gt;[Questions]", wh_table[Tags], "&lt;&gt;[Questions][Divisions]"))</f>
        <v/>
      </c>
      <c r="K583" s="23">
        <f>IF(wh_table[[#This Row],[Tags]]="[Questions]","",IF(wh_table[[#This Row],[Tags]]="[Questions][Divisions]","",SUMIFS(INDEX(wh_table[Duration],1):wh_table[[#This Row],[Duration]], INDEX(wh_table[Tags],1):wh_table[[#This Row],[Tags]], "&lt;&gt;[Questions]",INDEX(wh_table[Tags],1):wh_table[[#This Row],[Tags]], "&lt;&gt;[Questions][Divisions]")))</f>
        <v>15.687500000000023</v>
      </c>
    </row>
    <row r="584" spans="1:11" ht="15" customHeight="1" x14ac:dyDescent="0.25">
      <c r="A584" s="24">
        <v>98</v>
      </c>
      <c r="B584" s="20">
        <v>44615</v>
      </c>
      <c r="C584" s="21">
        <v>0.47361111111111115</v>
      </c>
      <c r="D584" s="19" t="s">
        <v>16</v>
      </c>
      <c r="E584" s="22"/>
      <c r="F584" s="19" t="s">
        <v>1115</v>
      </c>
      <c r="G584" s="21" cm="1">
        <f t="array" ref="G5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584" s="21" t="str">
        <f>IF(wh_table[[#This Row],[Subject 1]]&lt;&gt;"Sitting Adjourned", "", SUMIF(wh_table[Day], wh_table[[#This Row],[Day]],wh_table[Duration]))</f>
        <v/>
      </c>
      <c r="I584" s="23">
        <f>SUM(INDEX(wh_table[Duration],1):wh_table[[#This Row],[Duration]])</f>
        <v>21.679861111111126</v>
      </c>
      <c r="J584" s="21" t="str">
        <f>IF(wh_table[[#This Row],[Subject 1]]&lt;&gt;"Sitting Adjourned", "", SUMIFS(wh_table[Duration], wh_table[Day], wh_table[[#This Row],[Day]], wh_table[Tags], "&lt;&gt;[Questions]", wh_table[Tags], "&lt;&gt;[Questions][Divisions]"))</f>
        <v/>
      </c>
      <c r="K584" s="23" t="str">
        <f>IF(wh_table[[#This Row],[Tags]]="[Questions]","",IF(wh_table[[#This Row],[Tags]]="[Questions][Divisions]","",SUMIFS(INDEX(wh_table[Duration],1):wh_table[[#This Row],[Duration]], INDEX(wh_table[Tags],1):wh_table[[#This Row],[Tags]], "&lt;&gt;[Questions]",INDEX(wh_table[Tags],1):wh_table[[#This Row],[Tags]], "&lt;&gt;[Questions][Divisions]")))</f>
        <v/>
      </c>
    </row>
    <row r="585" spans="1:11" ht="15" customHeight="1" x14ac:dyDescent="0.25">
      <c r="A585" s="24">
        <v>98</v>
      </c>
      <c r="B585" s="20">
        <v>44615</v>
      </c>
      <c r="C585" s="21">
        <v>0.60416666666666663</v>
      </c>
      <c r="D585" s="19" t="s">
        <v>1112</v>
      </c>
      <c r="E585" s="22" t="s">
        <v>1439</v>
      </c>
      <c r="F585" s="19"/>
      <c r="G585" s="21" cm="1">
        <f t="array" ref="G5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5.1388888888888928E-2</v>
      </c>
      <c r="H585" s="21" t="str">
        <f>IF(wh_table[[#This Row],[Subject 1]]&lt;&gt;"Sitting Adjourned", "", SUMIF(wh_table[Day], wh_table[[#This Row],[Day]],wh_table[Duration]))</f>
        <v/>
      </c>
      <c r="I585" s="23">
        <f>SUM(INDEX(wh_table[Duration],1):wh_table[[#This Row],[Duration]])</f>
        <v>21.731250000000017</v>
      </c>
      <c r="J585" s="21" t="str">
        <f>IF(wh_table[[#This Row],[Subject 1]]&lt;&gt;"Sitting Adjourned", "", SUMIFS(wh_table[Duration], wh_table[Day], wh_table[[#This Row],[Day]], wh_table[Tags], "&lt;&gt;[Questions]", wh_table[Tags], "&lt;&gt;[Questions][Divisions]"))</f>
        <v/>
      </c>
      <c r="K585" s="23">
        <f>IF(wh_table[[#This Row],[Tags]]="[Questions]","",IF(wh_table[[#This Row],[Tags]]="[Questions][Divisions]","",SUMIFS(INDEX(wh_table[Duration],1):wh_table[[#This Row],[Duration]], INDEX(wh_table[Tags],1):wh_table[[#This Row],[Tags]], "&lt;&gt;[Questions]",INDEX(wh_table[Tags],1):wh_table[[#This Row],[Tags]], "&lt;&gt;[Questions][Divisions]")))</f>
        <v>15.738888888888912</v>
      </c>
    </row>
    <row r="586" spans="1:11" ht="15" customHeight="1" x14ac:dyDescent="0.25">
      <c r="A586" s="24">
        <v>98</v>
      </c>
      <c r="B586" s="20">
        <v>44615</v>
      </c>
      <c r="C586" s="21">
        <v>0.65555555555555556</v>
      </c>
      <c r="D586" s="19" t="s">
        <v>16</v>
      </c>
      <c r="E586" s="22"/>
      <c r="F586" s="19"/>
      <c r="G586" s="21" cm="1">
        <f t="array" ref="G5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1.1111111111111072E-2</v>
      </c>
      <c r="H586" s="21" t="str">
        <f>IF(wh_table[[#This Row],[Subject 1]]&lt;&gt;"Sitting Adjourned", "", SUMIF(wh_table[Day], wh_table[[#This Row],[Day]],wh_table[Duration]))</f>
        <v/>
      </c>
      <c r="I586" s="23">
        <f>SUM(INDEX(wh_table[Duration],1):wh_table[[#This Row],[Duration]])</f>
        <v>21.74236111111113</v>
      </c>
      <c r="J586" s="21" t="str">
        <f>IF(wh_table[[#This Row],[Subject 1]]&lt;&gt;"Sitting Adjourned", "", SUMIFS(wh_table[Duration], wh_table[Day], wh_table[[#This Row],[Day]], wh_table[Tags], "&lt;&gt;[Questions]", wh_table[Tags], "&lt;&gt;[Questions][Divisions]"))</f>
        <v/>
      </c>
      <c r="K586" s="23">
        <f>IF(wh_table[[#This Row],[Tags]]="[Questions]","",IF(wh_table[[#This Row],[Tags]]="[Questions][Divisions]","",SUMIFS(INDEX(wh_table[Duration],1):wh_table[[#This Row],[Duration]], INDEX(wh_table[Tags],1):wh_table[[#This Row],[Tags]], "&lt;&gt;[Questions]",INDEX(wh_table[Tags],1):wh_table[[#This Row],[Tags]], "&lt;&gt;[Questions][Divisions]")))</f>
        <v>15.750000000000023</v>
      </c>
    </row>
    <row r="587" spans="1:11" ht="15" customHeight="1" x14ac:dyDescent="0.25">
      <c r="A587" s="24">
        <v>98</v>
      </c>
      <c r="B587" s="20">
        <v>44615</v>
      </c>
      <c r="C587" s="21">
        <v>0.66666666666666663</v>
      </c>
      <c r="D587" s="19" t="s">
        <v>1112</v>
      </c>
      <c r="E587" s="22" t="s">
        <v>1440</v>
      </c>
      <c r="F587" s="19"/>
      <c r="G587" s="21" cm="1">
        <f t="array" ref="G5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587" s="21" t="str">
        <f>IF(wh_table[[#This Row],[Subject 1]]&lt;&gt;"Sitting Adjourned", "", SUMIF(wh_table[Day], wh_table[[#This Row],[Day]],wh_table[Duration]))</f>
        <v/>
      </c>
      <c r="I587" s="23">
        <f>SUM(INDEX(wh_table[Duration],1):wh_table[[#This Row],[Duration]])</f>
        <v>21.763194444444462</v>
      </c>
      <c r="J587" s="21" t="str">
        <f>IF(wh_table[[#This Row],[Subject 1]]&lt;&gt;"Sitting Adjourned", "", SUMIFS(wh_table[Duration], wh_table[Day], wh_table[[#This Row],[Day]], wh_table[Tags], "&lt;&gt;[Questions]", wh_table[Tags], "&lt;&gt;[Questions][Divisions]"))</f>
        <v/>
      </c>
      <c r="K587" s="23">
        <f>IF(wh_table[[#This Row],[Tags]]="[Questions]","",IF(wh_table[[#This Row],[Tags]]="[Questions][Divisions]","",SUMIFS(INDEX(wh_table[Duration],1):wh_table[[#This Row],[Duration]], INDEX(wh_table[Tags],1):wh_table[[#This Row],[Tags]], "&lt;&gt;[Questions]",INDEX(wh_table[Tags],1):wh_table[[#This Row],[Tags]], "&lt;&gt;[Questions][Divisions]")))</f>
        <v>15.770833333333357</v>
      </c>
    </row>
    <row r="588" spans="1:11" ht="15" customHeight="1" x14ac:dyDescent="0.25">
      <c r="A588" s="24">
        <v>98</v>
      </c>
      <c r="B588" s="20">
        <v>44615</v>
      </c>
      <c r="C588" s="21">
        <v>0.6875</v>
      </c>
      <c r="D588" s="19" t="s">
        <v>1112</v>
      </c>
      <c r="E588" s="22" t="s">
        <v>1441</v>
      </c>
      <c r="F588" s="19"/>
      <c r="G588" s="21" cm="1">
        <f t="array" ref="G5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588" s="21" t="str">
        <f>IF(wh_table[[#This Row],[Subject 1]]&lt;&gt;"Sitting Adjourned", "", SUMIF(wh_table[Day], wh_table[[#This Row],[Day]],wh_table[Duration]))</f>
        <v/>
      </c>
      <c r="I588" s="23">
        <f>SUM(INDEX(wh_table[Duration],1):wh_table[[#This Row],[Duration]])</f>
        <v>21.80486111111113</v>
      </c>
      <c r="J588" s="21" t="str">
        <f>IF(wh_table[[#This Row],[Subject 1]]&lt;&gt;"Sitting Adjourned", "", SUMIFS(wh_table[Duration], wh_table[Day], wh_table[[#This Row],[Day]], wh_table[Tags], "&lt;&gt;[Questions]", wh_table[Tags], "&lt;&gt;[Questions][Divisions]"))</f>
        <v/>
      </c>
      <c r="K588" s="23">
        <f>IF(wh_table[[#This Row],[Tags]]="[Questions]","",IF(wh_table[[#This Row],[Tags]]="[Questions][Divisions]","",SUMIFS(INDEX(wh_table[Duration],1):wh_table[[#This Row],[Duration]], INDEX(wh_table[Tags],1):wh_table[[#This Row],[Tags]], "&lt;&gt;[Questions]",INDEX(wh_table[Tags],1):wh_table[[#This Row],[Tags]], "&lt;&gt;[Questions][Divisions]")))</f>
        <v>15.812500000000023</v>
      </c>
    </row>
    <row r="589" spans="1:11" ht="15" customHeight="1" x14ac:dyDescent="0.25">
      <c r="A589" s="24">
        <v>98</v>
      </c>
      <c r="B589" s="20">
        <v>44615</v>
      </c>
      <c r="C589" s="21">
        <v>0.72916666666666663</v>
      </c>
      <c r="D589" s="19" t="s">
        <v>1111</v>
      </c>
      <c r="E589" s="22"/>
      <c r="F589" s="19"/>
      <c r="G589" s="21" t="str" cm="1">
        <f t="array" ref="G5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89" s="21">
        <f>IF(wh_table[[#This Row],[Subject 1]]&lt;&gt;"Sitting Adjourned", "", SUMIF(wh_table[Day], wh_table[[#This Row],[Day]],wh_table[Duration]))</f>
        <v>0.33333333333333331</v>
      </c>
      <c r="I589" s="23">
        <f>SUM(INDEX(wh_table[Duration],1):wh_table[[#This Row],[Duration]])</f>
        <v>21.80486111111113</v>
      </c>
      <c r="J589" s="21">
        <f>IF(wh_table[[#This Row],[Subject 1]]&lt;&gt;"Sitting Adjourned", "", SUMIFS(wh_table[Duration], wh_table[Day], wh_table[[#This Row],[Day]], wh_table[Tags], "&lt;&gt;[Questions]", wh_table[Tags], "&lt;&gt;[Questions][Divisions]"))</f>
        <v>0.20277777777777783</v>
      </c>
      <c r="K589" s="23">
        <f>IF(wh_table[[#This Row],[Tags]]="[Questions]","",IF(wh_table[[#This Row],[Tags]]="[Questions][Divisions]","",SUMIFS(INDEX(wh_table[Duration],1):wh_table[[#This Row],[Duration]], INDEX(wh_table[Tags],1):wh_table[[#This Row],[Tags]], "&lt;&gt;[Questions]",INDEX(wh_table[Tags],1):wh_table[[#This Row],[Tags]], "&lt;&gt;[Questions][Divisions]")))</f>
        <v>15.812500000000023</v>
      </c>
    </row>
    <row r="590" spans="1:11" ht="15" customHeight="1" x14ac:dyDescent="0.25">
      <c r="A590" s="24">
        <v>99</v>
      </c>
      <c r="B590" s="20">
        <v>44616</v>
      </c>
      <c r="C590" s="21">
        <v>0.56319444444444444</v>
      </c>
      <c r="D590" s="19" t="s">
        <v>1165</v>
      </c>
      <c r="E590" s="22" t="s">
        <v>1442</v>
      </c>
      <c r="F590" s="19"/>
      <c r="G590" s="21" cm="1">
        <f t="array" ref="G5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6.3194444444444442E-2</v>
      </c>
      <c r="H590" s="21" t="str">
        <f>IF(wh_table[[#This Row],[Subject 1]]&lt;&gt;"Sitting Adjourned", "", SUMIF(wh_table[Day], wh_table[[#This Row],[Day]],wh_table[Duration]))</f>
        <v/>
      </c>
      <c r="I590" s="23">
        <f>SUM(INDEX(wh_table[Duration],1):wh_table[[#This Row],[Duration]])</f>
        <v>21.868055555555575</v>
      </c>
      <c r="J590" s="21" t="str">
        <f>IF(wh_table[[#This Row],[Subject 1]]&lt;&gt;"Sitting Adjourned", "", SUMIFS(wh_table[Duration], wh_table[Day], wh_table[[#This Row],[Day]], wh_table[Tags], "&lt;&gt;[Questions]", wh_table[Tags], "&lt;&gt;[Questions][Divisions]"))</f>
        <v/>
      </c>
      <c r="K590" s="23">
        <f>IF(wh_table[[#This Row],[Tags]]="[Questions]","",IF(wh_table[[#This Row],[Tags]]="[Questions][Divisions]","",SUMIFS(INDEX(wh_table[Duration],1):wh_table[[#This Row],[Duration]], INDEX(wh_table[Tags],1):wh_table[[#This Row],[Tags]], "&lt;&gt;[Questions]",INDEX(wh_table[Tags],1):wh_table[[#This Row],[Tags]], "&lt;&gt;[Questions][Divisions]")))</f>
        <v>15.875694444444468</v>
      </c>
    </row>
    <row r="591" spans="1:11" ht="15" customHeight="1" x14ac:dyDescent="0.25">
      <c r="A591" s="24">
        <v>99</v>
      </c>
      <c r="B591" s="20">
        <v>44616</v>
      </c>
      <c r="C591" s="21">
        <v>0.62638888888888888</v>
      </c>
      <c r="D591" s="19" t="s">
        <v>1165</v>
      </c>
      <c r="E591" s="22" t="s">
        <v>1443</v>
      </c>
      <c r="F591" s="19"/>
      <c r="G591" s="21" cm="1">
        <f t="array" ref="G5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5.9722222222222121E-2</v>
      </c>
      <c r="H591" s="21" t="str">
        <f>IF(wh_table[[#This Row],[Subject 1]]&lt;&gt;"Sitting Adjourned", "", SUMIF(wh_table[Day], wh_table[[#This Row],[Day]],wh_table[Duration]))</f>
        <v/>
      </c>
      <c r="I591" s="23">
        <f>SUM(INDEX(wh_table[Duration],1):wh_table[[#This Row],[Duration]])</f>
        <v>21.927777777777798</v>
      </c>
      <c r="J591" s="21" t="str">
        <f>IF(wh_table[[#This Row],[Subject 1]]&lt;&gt;"Sitting Adjourned", "", SUMIFS(wh_table[Duration], wh_table[Day], wh_table[[#This Row],[Day]], wh_table[Tags], "&lt;&gt;[Questions]", wh_table[Tags], "&lt;&gt;[Questions][Divisions]"))</f>
        <v/>
      </c>
      <c r="K591" s="23">
        <f>IF(wh_table[[#This Row],[Tags]]="[Questions]","",IF(wh_table[[#This Row],[Tags]]="[Questions][Divisions]","",SUMIFS(INDEX(wh_table[Duration],1):wh_table[[#This Row],[Duration]], INDEX(wh_table[Tags],1):wh_table[[#This Row],[Tags]], "&lt;&gt;[Questions]",INDEX(wh_table[Tags],1):wh_table[[#This Row],[Tags]], "&lt;&gt;[Questions][Divisions]")))</f>
        <v>15.93541666666669</v>
      </c>
    </row>
    <row r="592" spans="1:11" ht="15" customHeight="1" x14ac:dyDescent="0.25">
      <c r="A592" s="24">
        <v>99</v>
      </c>
      <c r="B592" s="20">
        <v>44616</v>
      </c>
      <c r="C592" s="21">
        <v>0.68611111111111101</v>
      </c>
      <c r="D592" s="19" t="s">
        <v>1111</v>
      </c>
      <c r="E592" s="22"/>
      <c r="F592" s="19"/>
      <c r="G592" s="21" t="str" cm="1">
        <f t="array" ref="G5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92" s="21">
        <f>IF(wh_table[[#This Row],[Subject 1]]&lt;&gt;"Sitting Adjourned", "", SUMIF(wh_table[Day], wh_table[[#This Row],[Day]],wh_table[Duration]))</f>
        <v>0.12291666666666656</v>
      </c>
      <c r="I592" s="23">
        <f>SUM(INDEX(wh_table[Duration],1):wh_table[[#This Row],[Duration]])</f>
        <v>21.927777777777798</v>
      </c>
      <c r="J592" s="21">
        <f>IF(wh_table[[#This Row],[Subject 1]]&lt;&gt;"Sitting Adjourned", "", SUMIFS(wh_table[Duration], wh_table[Day], wh_table[[#This Row],[Day]], wh_table[Tags], "&lt;&gt;[Questions]", wh_table[Tags], "&lt;&gt;[Questions][Divisions]"))</f>
        <v>0.12291666666666656</v>
      </c>
      <c r="K592" s="23">
        <f>IF(wh_table[[#This Row],[Tags]]="[Questions]","",IF(wh_table[[#This Row],[Tags]]="[Questions][Divisions]","",SUMIFS(INDEX(wh_table[Duration],1):wh_table[[#This Row],[Duration]], INDEX(wh_table[Tags],1):wh_table[[#This Row],[Tags]], "&lt;&gt;[Questions]",INDEX(wh_table[Tags],1):wh_table[[#This Row],[Tags]], "&lt;&gt;[Questions][Divisions]")))</f>
        <v>15.93541666666669</v>
      </c>
    </row>
    <row r="593" spans="1:11" ht="15" customHeight="1" x14ac:dyDescent="0.25">
      <c r="A593" s="24">
        <v>100</v>
      </c>
      <c r="B593" s="20">
        <v>44620</v>
      </c>
      <c r="C593" s="21">
        <v>0.6875</v>
      </c>
      <c r="D593" s="19" t="s">
        <v>1107</v>
      </c>
      <c r="E593" s="22" t="s">
        <v>1444</v>
      </c>
      <c r="F593" s="19"/>
      <c r="G593" s="21" cm="1">
        <f t="array" ref="G5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5.6250000000000022E-2</v>
      </c>
      <c r="H593" s="21" t="str">
        <f>IF(wh_table[[#This Row],[Subject 1]]&lt;&gt;"Sitting Adjourned", "", SUMIF(wh_table[Day], wh_table[[#This Row],[Day]],wh_table[Duration]))</f>
        <v/>
      </c>
      <c r="I593" s="23">
        <f>SUM(INDEX(wh_table[Duration],1):wh_table[[#This Row],[Duration]])</f>
        <v>21.984027777777797</v>
      </c>
      <c r="J593" s="21" t="str">
        <f>IF(wh_table[[#This Row],[Subject 1]]&lt;&gt;"Sitting Adjourned", "", SUMIFS(wh_table[Duration], wh_table[Day], wh_table[[#This Row],[Day]], wh_table[Tags], "&lt;&gt;[Questions]", wh_table[Tags], "&lt;&gt;[Questions][Divisions]"))</f>
        <v/>
      </c>
      <c r="K593" s="23">
        <f>IF(wh_table[[#This Row],[Tags]]="[Questions]","",IF(wh_table[[#This Row],[Tags]]="[Questions][Divisions]","",SUMIFS(INDEX(wh_table[Duration],1):wh_table[[#This Row],[Duration]], INDEX(wh_table[Tags],1):wh_table[[#This Row],[Tags]], "&lt;&gt;[Questions]",INDEX(wh_table[Tags],1):wh_table[[#This Row],[Tags]], "&lt;&gt;[Questions][Divisions]")))</f>
        <v>15.99166666666669</v>
      </c>
    </row>
    <row r="594" spans="1:11" ht="15" customHeight="1" x14ac:dyDescent="0.25">
      <c r="A594" s="24">
        <v>100</v>
      </c>
      <c r="B594" s="20">
        <v>44620</v>
      </c>
      <c r="C594" s="21">
        <v>0.74375000000000002</v>
      </c>
      <c r="D594" s="19" t="s">
        <v>1111</v>
      </c>
      <c r="E594" s="22"/>
      <c r="F594" s="19"/>
      <c r="G594" s="21" t="str" cm="1">
        <f t="array" ref="G5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594" s="21">
        <f>IF(wh_table[[#This Row],[Subject 1]]&lt;&gt;"Sitting Adjourned", "", SUMIF(wh_table[Day], wh_table[[#This Row],[Day]],wh_table[Duration]))</f>
        <v>5.6250000000000022E-2</v>
      </c>
      <c r="I594" s="23">
        <f>SUM(INDEX(wh_table[Duration],1):wh_table[[#This Row],[Duration]])</f>
        <v>21.984027777777797</v>
      </c>
      <c r="J594" s="21">
        <f>IF(wh_table[[#This Row],[Subject 1]]&lt;&gt;"Sitting Adjourned", "", SUMIFS(wh_table[Duration], wh_table[Day], wh_table[[#This Row],[Day]], wh_table[Tags], "&lt;&gt;[Questions]", wh_table[Tags], "&lt;&gt;[Questions][Divisions]"))</f>
        <v>5.6250000000000022E-2</v>
      </c>
      <c r="K594" s="23">
        <f>IF(wh_table[[#This Row],[Tags]]="[Questions]","",IF(wh_table[[#This Row],[Tags]]="[Questions][Divisions]","",SUMIFS(INDEX(wh_table[Duration],1):wh_table[[#This Row],[Duration]], INDEX(wh_table[Tags],1):wh_table[[#This Row],[Tags]], "&lt;&gt;[Questions]",INDEX(wh_table[Tags],1):wh_table[[#This Row],[Tags]], "&lt;&gt;[Questions][Divisions]")))</f>
        <v>15.99166666666669</v>
      </c>
    </row>
    <row r="595" spans="1:11" ht="15" customHeight="1" x14ac:dyDescent="0.25">
      <c r="A595" s="24">
        <v>101</v>
      </c>
      <c r="B595" s="20">
        <v>44621</v>
      </c>
      <c r="C595" s="21">
        <v>0.39583333333333331</v>
      </c>
      <c r="D595" s="19" t="s">
        <v>1112</v>
      </c>
      <c r="E595" s="22" t="s">
        <v>1445</v>
      </c>
      <c r="F595" s="19"/>
      <c r="G595" s="21" cm="1">
        <f t="array" ref="G5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595" s="21" t="str">
        <f>IF(wh_table[[#This Row],[Subject 1]]&lt;&gt;"Sitting Adjourned", "", SUMIF(wh_table[Day], wh_table[[#This Row],[Day]],wh_table[Duration]))</f>
        <v/>
      </c>
      <c r="I595" s="23">
        <f>SUM(INDEX(wh_table[Duration],1):wh_table[[#This Row],[Duration]])</f>
        <v>22.046527777777797</v>
      </c>
      <c r="J595" s="21" t="str">
        <f>IF(wh_table[[#This Row],[Subject 1]]&lt;&gt;"Sitting Adjourned", "", SUMIFS(wh_table[Duration], wh_table[Day], wh_table[[#This Row],[Day]], wh_table[Tags], "&lt;&gt;[Questions]", wh_table[Tags], "&lt;&gt;[Questions][Divisions]"))</f>
        <v/>
      </c>
      <c r="K595" s="23">
        <f>IF(wh_table[[#This Row],[Tags]]="[Questions]","",IF(wh_table[[#This Row],[Tags]]="[Questions][Divisions]","",SUMIFS(INDEX(wh_table[Duration],1):wh_table[[#This Row],[Duration]], INDEX(wh_table[Tags],1):wh_table[[#This Row],[Tags]], "&lt;&gt;[Questions]",INDEX(wh_table[Tags],1):wh_table[[#This Row],[Tags]], "&lt;&gt;[Questions][Divisions]")))</f>
        <v>16.054166666666688</v>
      </c>
    </row>
    <row r="596" spans="1:11" ht="15" customHeight="1" x14ac:dyDescent="0.25">
      <c r="A596" s="24">
        <v>101</v>
      </c>
      <c r="B596" s="20">
        <v>44621</v>
      </c>
      <c r="C596" s="21">
        <v>0.45833333333333331</v>
      </c>
      <c r="D596" s="19" t="s">
        <v>1112</v>
      </c>
      <c r="E596" s="22" t="s">
        <v>1446</v>
      </c>
      <c r="F596" s="19"/>
      <c r="G596" s="21" cm="1">
        <f t="array" ref="G5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1.9444444444444486E-2</v>
      </c>
      <c r="H596" s="21" t="str">
        <f>IF(wh_table[[#This Row],[Subject 1]]&lt;&gt;"Sitting Adjourned", "", SUMIF(wh_table[Day], wh_table[[#This Row],[Day]],wh_table[Duration]))</f>
        <v/>
      </c>
      <c r="I596" s="23">
        <f>SUM(INDEX(wh_table[Duration],1):wh_table[[#This Row],[Duration]])</f>
        <v>22.065972222222243</v>
      </c>
      <c r="J596" s="21" t="str">
        <f>IF(wh_table[[#This Row],[Subject 1]]&lt;&gt;"Sitting Adjourned", "", SUMIFS(wh_table[Duration], wh_table[Day], wh_table[[#This Row],[Day]], wh_table[Tags], "&lt;&gt;[Questions]", wh_table[Tags], "&lt;&gt;[Questions][Divisions]"))</f>
        <v/>
      </c>
      <c r="K596" s="23">
        <f>IF(wh_table[[#This Row],[Tags]]="[Questions]","",IF(wh_table[[#This Row],[Tags]]="[Questions][Divisions]","",SUMIFS(INDEX(wh_table[Duration],1):wh_table[[#This Row],[Duration]], INDEX(wh_table[Tags],1):wh_table[[#This Row],[Tags]], "&lt;&gt;[Questions]",INDEX(wh_table[Tags],1):wh_table[[#This Row],[Tags]], "&lt;&gt;[Questions][Divisions]")))</f>
        <v>16.073611111111134</v>
      </c>
    </row>
    <row r="597" spans="1:11" ht="15" customHeight="1" x14ac:dyDescent="0.25">
      <c r="A597" s="24">
        <v>101</v>
      </c>
      <c r="B597" s="20">
        <v>44621</v>
      </c>
      <c r="C597" s="21">
        <v>0.4777777777777778</v>
      </c>
      <c r="D597" s="19" t="s">
        <v>16</v>
      </c>
      <c r="E597" s="22"/>
      <c r="F597" s="19" t="s">
        <v>1115</v>
      </c>
      <c r="G597" s="21" cm="1">
        <f t="array" ref="G5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597" s="21" t="str">
        <f>IF(wh_table[[#This Row],[Subject 1]]&lt;&gt;"Sitting Adjourned", "", SUMIF(wh_table[Day], wh_table[[#This Row],[Day]],wh_table[Duration]))</f>
        <v/>
      </c>
      <c r="I597" s="23">
        <f>SUM(INDEX(wh_table[Duration],1):wh_table[[#This Row],[Duration]])</f>
        <v>22.196527777777799</v>
      </c>
      <c r="J597" s="21" t="str">
        <f>IF(wh_table[[#This Row],[Subject 1]]&lt;&gt;"Sitting Adjourned", "", SUMIFS(wh_table[Duration], wh_table[Day], wh_table[[#This Row],[Day]], wh_table[Tags], "&lt;&gt;[Questions]", wh_table[Tags], "&lt;&gt;[Questions][Divisions]"))</f>
        <v/>
      </c>
      <c r="K597" s="23" t="str">
        <f>IF(wh_table[[#This Row],[Tags]]="[Questions]","",IF(wh_table[[#This Row],[Tags]]="[Questions][Divisions]","",SUMIFS(INDEX(wh_table[Duration],1):wh_table[[#This Row],[Duration]], INDEX(wh_table[Tags],1):wh_table[[#This Row],[Tags]], "&lt;&gt;[Questions]",INDEX(wh_table[Tags],1):wh_table[[#This Row],[Tags]], "&lt;&gt;[Questions][Divisions]")))</f>
        <v/>
      </c>
    </row>
    <row r="598" spans="1:11" ht="15" customHeight="1" x14ac:dyDescent="0.25">
      <c r="A598" s="24">
        <v>101</v>
      </c>
      <c r="B598" s="20">
        <v>44621</v>
      </c>
      <c r="C598" s="21">
        <v>0.60833333333333328</v>
      </c>
      <c r="D598" s="19" t="s">
        <v>1112</v>
      </c>
      <c r="E598" s="22" t="s">
        <v>1447</v>
      </c>
      <c r="F598" s="19"/>
      <c r="G598" s="21" cm="1">
        <f t="array" ref="G5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5.555555555555558E-2</v>
      </c>
      <c r="H598" s="21" t="str">
        <f>IF(wh_table[[#This Row],[Subject 1]]&lt;&gt;"Sitting Adjourned", "", SUMIF(wh_table[Day], wh_table[[#This Row],[Day]],wh_table[Duration]))</f>
        <v/>
      </c>
      <c r="I598" s="23">
        <f>SUM(INDEX(wh_table[Duration],1):wh_table[[#This Row],[Duration]])</f>
        <v>22.252083333333356</v>
      </c>
      <c r="J598" s="21" t="str">
        <f>IF(wh_table[[#This Row],[Subject 1]]&lt;&gt;"Sitting Adjourned", "", SUMIFS(wh_table[Duration], wh_table[Day], wh_table[[#This Row],[Day]], wh_table[Tags], "&lt;&gt;[Questions]", wh_table[Tags], "&lt;&gt;[Questions][Divisions]"))</f>
        <v/>
      </c>
      <c r="K598" s="23">
        <f>IF(wh_table[[#This Row],[Tags]]="[Questions]","",IF(wh_table[[#This Row],[Tags]]="[Questions][Divisions]","",SUMIFS(INDEX(wh_table[Duration],1):wh_table[[#This Row],[Duration]], INDEX(wh_table[Tags],1):wh_table[[#This Row],[Tags]], "&lt;&gt;[Questions]",INDEX(wh_table[Tags],1):wh_table[[#This Row],[Tags]], "&lt;&gt;[Questions][Divisions]")))</f>
        <v>16.129166666666691</v>
      </c>
    </row>
    <row r="599" spans="1:11" ht="15" customHeight="1" x14ac:dyDescent="0.25">
      <c r="A599" s="24">
        <v>101</v>
      </c>
      <c r="B599" s="20">
        <v>44621</v>
      </c>
      <c r="C599" s="21">
        <v>0.66388888888888886</v>
      </c>
      <c r="D599" s="19" t="s">
        <v>16</v>
      </c>
      <c r="E599" s="22"/>
      <c r="F599" s="19"/>
      <c r="G599" s="21" cm="1">
        <f t="array" ref="G5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599" s="21" t="str">
        <f>IF(wh_table[[#This Row],[Subject 1]]&lt;&gt;"Sitting Adjourned", "", SUMIF(wh_table[Day], wh_table[[#This Row],[Day]],wh_table[Duration]))</f>
        <v/>
      </c>
      <c r="I599" s="23">
        <f>SUM(INDEX(wh_table[Duration],1):wh_table[[#This Row],[Duration]])</f>
        <v>22.254861111111133</v>
      </c>
      <c r="J599" s="21" t="str">
        <f>IF(wh_table[[#This Row],[Subject 1]]&lt;&gt;"Sitting Adjourned", "", SUMIFS(wh_table[Duration], wh_table[Day], wh_table[[#This Row],[Day]], wh_table[Tags], "&lt;&gt;[Questions]", wh_table[Tags], "&lt;&gt;[Questions][Divisions]"))</f>
        <v/>
      </c>
      <c r="K599" s="23">
        <f>IF(wh_table[[#This Row],[Tags]]="[Questions]","",IF(wh_table[[#This Row],[Tags]]="[Questions][Divisions]","",SUMIFS(INDEX(wh_table[Duration],1):wh_table[[#This Row],[Duration]], INDEX(wh_table[Tags],1):wh_table[[#This Row],[Tags]], "&lt;&gt;[Questions]",INDEX(wh_table[Tags],1):wh_table[[#This Row],[Tags]], "&lt;&gt;[Questions][Divisions]")))</f>
        <v>16.131944444444468</v>
      </c>
    </row>
    <row r="600" spans="1:11" ht="15" customHeight="1" x14ac:dyDescent="0.25">
      <c r="A600" s="24">
        <v>101</v>
      </c>
      <c r="B600" s="20">
        <v>44621</v>
      </c>
      <c r="C600" s="21">
        <v>0.66666666666666663</v>
      </c>
      <c r="D600" s="19" t="s">
        <v>1112</v>
      </c>
      <c r="E600" s="22" t="s">
        <v>1448</v>
      </c>
      <c r="F600" s="19"/>
      <c r="G600" s="21" cm="1">
        <f t="array" ref="G6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00" s="21" t="str">
        <f>IF(wh_table[[#This Row],[Subject 1]]&lt;&gt;"Sitting Adjourned", "", SUMIF(wh_table[Day], wh_table[[#This Row],[Day]],wh_table[Duration]))</f>
        <v/>
      </c>
      <c r="I600" s="23">
        <f>SUM(INDEX(wh_table[Duration],1):wh_table[[#This Row],[Duration]])</f>
        <v>22.275694444444465</v>
      </c>
      <c r="J600" s="21" t="str">
        <f>IF(wh_table[[#This Row],[Subject 1]]&lt;&gt;"Sitting Adjourned", "", SUMIFS(wh_table[Duration], wh_table[Day], wh_table[[#This Row],[Day]], wh_table[Tags], "&lt;&gt;[Questions]", wh_table[Tags], "&lt;&gt;[Questions][Divisions]"))</f>
        <v/>
      </c>
      <c r="K600" s="23">
        <f>IF(wh_table[[#This Row],[Tags]]="[Questions]","",IF(wh_table[[#This Row],[Tags]]="[Questions][Divisions]","",SUMIFS(INDEX(wh_table[Duration],1):wh_table[[#This Row],[Duration]], INDEX(wh_table[Tags],1):wh_table[[#This Row],[Tags]], "&lt;&gt;[Questions]",INDEX(wh_table[Tags],1):wh_table[[#This Row],[Tags]], "&lt;&gt;[Questions][Divisions]")))</f>
        <v>16.1527777777778</v>
      </c>
    </row>
    <row r="601" spans="1:11" ht="15" customHeight="1" x14ac:dyDescent="0.25">
      <c r="A601" s="24">
        <v>101</v>
      </c>
      <c r="B601" s="20">
        <v>44621</v>
      </c>
      <c r="C601" s="21">
        <v>0.6875</v>
      </c>
      <c r="D601" s="19" t="s">
        <v>1112</v>
      </c>
      <c r="E601" s="22" t="s">
        <v>1449</v>
      </c>
      <c r="F601" s="19"/>
      <c r="G601" s="21" cm="1">
        <f t="array" ref="G6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601" s="21" t="str">
        <f>IF(wh_table[[#This Row],[Subject 1]]&lt;&gt;"Sitting Adjourned", "", SUMIF(wh_table[Day], wh_table[[#This Row],[Day]],wh_table[Duration]))</f>
        <v/>
      </c>
      <c r="I601" s="23">
        <f>SUM(INDEX(wh_table[Duration],1):wh_table[[#This Row],[Duration]])</f>
        <v>22.317361111111133</v>
      </c>
      <c r="J601" s="21" t="str">
        <f>IF(wh_table[[#This Row],[Subject 1]]&lt;&gt;"Sitting Adjourned", "", SUMIFS(wh_table[Duration], wh_table[Day], wh_table[[#This Row],[Day]], wh_table[Tags], "&lt;&gt;[Questions]", wh_table[Tags], "&lt;&gt;[Questions][Divisions]"))</f>
        <v/>
      </c>
      <c r="K601" s="23">
        <f>IF(wh_table[[#This Row],[Tags]]="[Questions]","",IF(wh_table[[#This Row],[Tags]]="[Questions][Divisions]","",SUMIFS(INDEX(wh_table[Duration],1):wh_table[[#This Row],[Duration]], INDEX(wh_table[Tags],1):wh_table[[#This Row],[Tags]], "&lt;&gt;[Questions]",INDEX(wh_table[Tags],1):wh_table[[#This Row],[Tags]], "&lt;&gt;[Questions][Divisions]")))</f>
        <v>16.194444444444468</v>
      </c>
    </row>
    <row r="602" spans="1:11" ht="15" customHeight="1" x14ac:dyDescent="0.25">
      <c r="A602" s="24">
        <v>101</v>
      </c>
      <c r="B602" s="20">
        <v>44621</v>
      </c>
      <c r="C602" s="21">
        <v>0.72916666666666663</v>
      </c>
      <c r="D602" s="19" t="s">
        <v>1111</v>
      </c>
      <c r="E602" s="22"/>
      <c r="F602" s="19"/>
      <c r="G602" s="21" t="str" cm="1">
        <f t="array" ref="G6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02" s="21">
        <f>IF(wh_table[[#This Row],[Subject 1]]&lt;&gt;"Sitting Adjourned", "", SUMIF(wh_table[Day], wh_table[[#This Row],[Day]],wh_table[Duration]))</f>
        <v>0.33333333333333331</v>
      </c>
      <c r="I602" s="23">
        <f>SUM(INDEX(wh_table[Duration],1):wh_table[[#This Row],[Duration]])</f>
        <v>22.317361111111133</v>
      </c>
      <c r="J602" s="21">
        <f>IF(wh_table[[#This Row],[Subject 1]]&lt;&gt;"Sitting Adjourned", "", SUMIFS(wh_table[Duration], wh_table[Day], wh_table[[#This Row],[Day]], wh_table[Tags], "&lt;&gt;[Questions]", wh_table[Tags], "&lt;&gt;[Questions][Divisions]"))</f>
        <v>0.20277777777777783</v>
      </c>
      <c r="K602" s="23">
        <f>IF(wh_table[[#This Row],[Tags]]="[Questions]","",IF(wh_table[[#This Row],[Tags]]="[Questions][Divisions]","",SUMIFS(INDEX(wh_table[Duration],1):wh_table[[#This Row],[Duration]], INDEX(wh_table[Tags],1):wh_table[[#This Row],[Tags]], "&lt;&gt;[Questions]",INDEX(wh_table[Tags],1):wh_table[[#This Row],[Tags]], "&lt;&gt;[Questions][Divisions]")))</f>
        <v>16.194444444444468</v>
      </c>
    </row>
    <row r="603" spans="1:11" ht="15" customHeight="1" x14ac:dyDescent="0.25">
      <c r="A603" s="24">
        <v>102</v>
      </c>
      <c r="B603" s="20">
        <v>44622</v>
      </c>
      <c r="C603" s="21">
        <v>0.39583333333333331</v>
      </c>
      <c r="D603" s="19" t="s">
        <v>1112</v>
      </c>
      <c r="E603" s="22" t="s">
        <v>1450</v>
      </c>
      <c r="F603" s="19"/>
      <c r="G603" s="21" cm="1">
        <f t="array" ref="G6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5.208333333333337E-2</v>
      </c>
      <c r="H603" s="21" t="str">
        <f>IF(wh_table[[#This Row],[Subject 1]]&lt;&gt;"Sitting Adjourned", "", SUMIF(wh_table[Day], wh_table[[#This Row],[Day]],wh_table[Duration]))</f>
        <v/>
      </c>
      <c r="I603" s="23">
        <f>SUM(INDEX(wh_table[Duration],1):wh_table[[#This Row],[Duration]])</f>
        <v>22.369444444444465</v>
      </c>
      <c r="J603" s="21" t="str">
        <f>IF(wh_table[[#This Row],[Subject 1]]&lt;&gt;"Sitting Adjourned", "", SUMIFS(wh_table[Duration], wh_table[Day], wh_table[[#This Row],[Day]], wh_table[Tags], "&lt;&gt;[Questions]", wh_table[Tags], "&lt;&gt;[Questions][Divisions]"))</f>
        <v/>
      </c>
      <c r="K603" s="23">
        <f>IF(wh_table[[#This Row],[Tags]]="[Questions]","",IF(wh_table[[#This Row],[Tags]]="[Questions][Divisions]","",SUMIFS(INDEX(wh_table[Duration],1):wh_table[[#This Row],[Duration]], INDEX(wh_table[Tags],1):wh_table[[#This Row],[Tags]], "&lt;&gt;[Questions]",INDEX(wh_table[Tags],1):wh_table[[#This Row],[Tags]], "&lt;&gt;[Questions][Divisions]")))</f>
        <v>16.2465277777778</v>
      </c>
    </row>
    <row r="604" spans="1:11" ht="15" customHeight="1" x14ac:dyDescent="0.25">
      <c r="A604" s="24">
        <v>102</v>
      </c>
      <c r="B604" s="20">
        <v>44622</v>
      </c>
      <c r="C604" s="21">
        <v>0.44791666666666669</v>
      </c>
      <c r="D604" s="19" t="s">
        <v>16</v>
      </c>
      <c r="E604" s="22"/>
      <c r="F604" s="19"/>
      <c r="G604" s="21" cm="1">
        <f t="array" ref="G6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1.041666666666663E-2</v>
      </c>
      <c r="H604" s="21" t="str">
        <f>IF(wh_table[[#This Row],[Subject 1]]&lt;&gt;"Sitting Adjourned", "", SUMIF(wh_table[Day], wh_table[[#This Row],[Day]],wh_table[Duration]))</f>
        <v/>
      </c>
      <c r="I604" s="23">
        <f>SUM(INDEX(wh_table[Duration],1):wh_table[[#This Row],[Duration]])</f>
        <v>22.379861111111133</v>
      </c>
      <c r="J604" s="21" t="str">
        <f>IF(wh_table[[#This Row],[Subject 1]]&lt;&gt;"Sitting Adjourned", "", SUMIFS(wh_table[Duration], wh_table[Day], wh_table[[#This Row],[Day]], wh_table[Tags], "&lt;&gt;[Questions]", wh_table[Tags], "&lt;&gt;[Questions][Divisions]"))</f>
        <v/>
      </c>
      <c r="K604" s="23">
        <f>IF(wh_table[[#This Row],[Tags]]="[Questions]","",IF(wh_table[[#This Row],[Tags]]="[Questions][Divisions]","",SUMIFS(INDEX(wh_table[Duration],1):wh_table[[#This Row],[Duration]], INDEX(wh_table[Tags],1):wh_table[[#This Row],[Tags]], "&lt;&gt;[Questions]",INDEX(wh_table[Tags],1):wh_table[[#This Row],[Tags]], "&lt;&gt;[Questions][Divisions]")))</f>
        <v>16.256944444444468</v>
      </c>
    </row>
    <row r="605" spans="1:11" ht="15" customHeight="1" x14ac:dyDescent="0.25">
      <c r="A605" s="24">
        <v>102</v>
      </c>
      <c r="B605" s="20">
        <v>44622</v>
      </c>
      <c r="C605" s="21">
        <v>0.45833333333333331</v>
      </c>
      <c r="D605" s="19" t="s">
        <v>1112</v>
      </c>
      <c r="E605" s="22" t="s">
        <v>1451</v>
      </c>
      <c r="F605" s="19"/>
      <c r="G605" s="21" cm="1">
        <f t="array" ref="G6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1.5277777777777835E-2</v>
      </c>
      <c r="H605" s="21" t="str">
        <f>IF(wh_table[[#This Row],[Subject 1]]&lt;&gt;"Sitting Adjourned", "", SUMIF(wh_table[Day], wh_table[[#This Row],[Day]],wh_table[Duration]))</f>
        <v/>
      </c>
      <c r="I605" s="23">
        <f>SUM(INDEX(wh_table[Duration],1):wh_table[[#This Row],[Duration]])</f>
        <v>22.395138888888912</v>
      </c>
      <c r="J605" s="21" t="str">
        <f>IF(wh_table[[#This Row],[Subject 1]]&lt;&gt;"Sitting Adjourned", "", SUMIFS(wh_table[Duration], wh_table[Day], wh_table[[#This Row],[Day]], wh_table[Tags], "&lt;&gt;[Questions]", wh_table[Tags], "&lt;&gt;[Questions][Divisions]"))</f>
        <v/>
      </c>
      <c r="K605" s="23">
        <f>IF(wh_table[[#This Row],[Tags]]="[Questions]","",IF(wh_table[[#This Row],[Tags]]="[Questions][Divisions]","",SUMIFS(INDEX(wh_table[Duration],1):wh_table[[#This Row],[Duration]], INDEX(wh_table[Tags],1):wh_table[[#This Row],[Tags]], "&lt;&gt;[Questions]",INDEX(wh_table[Tags],1):wh_table[[#This Row],[Tags]], "&lt;&gt;[Questions][Divisions]")))</f>
        <v>16.272222222222247</v>
      </c>
    </row>
    <row r="606" spans="1:11" ht="15" customHeight="1" x14ac:dyDescent="0.25">
      <c r="A606" s="24">
        <v>102</v>
      </c>
      <c r="B606" s="20">
        <v>44622</v>
      </c>
      <c r="C606" s="21">
        <v>0.47361111111111115</v>
      </c>
      <c r="D606" s="19" t="s">
        <v>16</v>
      </c>
      <c r="E606" s="22"/>
      <c r="F606" s="19" t="s">
        <v>1115</v>
      </c>
      <c r="G606" s="21" cm="1">
        <f t="array" ref="G6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0.13055555555555548</v>
      </c>
      <c r="H606" s="21" t="str">
        <f>IF(wh_table[[#This Row],[Subject 1]]&lt;&gt;"Sitting Adjourned", "", SUMIF(wh_table[Day], wh_table[[#This Row],[Day]],wh_table[Duration]))</f>
        <v/>
      </c>
      <c r="I606" s="23">
        <f>SUM(INDEX(wh_table[Duration],1):wh_table[[#This Row],[Duration]])</f>
        <v>22.525694444444468</v>
      </c>
      <c r="J606" s="21" t="str">
        <f>IF(wh_table[[#This Row],[Subject 1]]&lt;&gt;"Sitting Adjourned", "", SUMIFS(wh_table[Duration], wh_table[Day], wh_table[[#This Row],[Day]], wh_table[Tags], "&lt;&gt;[Questions]", wh_table[Tags], "&lt;&gt;[Questions][Divisions]"))</f>
        <v/>
      </c>
      <c r="K606" s="23" t="str">
        <f>IF(wh_table[[#This Row],[Tags]]="[Questions]","",IF(wh_table[[#This Row],[Tags]]="[Questions][Divisions]","",SUMIFS(INDEX(wh_table[Duration],1):wh_table[[#This Row],[Duration]], INDEX(wh_table[Tags],1):wh_table[[#This Row],[Tags]], "&lt;&gt;[Questions]",INDEX(wh_table[Tags],1):wh_table[[#This Row],[Tags]], "&lt;&gt;[Questions][Divisions]")))</f>
        <v/>
      </c>
    </row>
    <row r="607" spans="1:11" ht="15" customHeight="1" x14ac:dyDescent="0.25">
      <c r="A607" s="24">
        <v>102</v>
      </c>
      <c r="B607" s="20">
        <v>44622</v>
      </c>
      <c r="C607" s="21">
        <v>0.60416666666666663</v>
      </c>
      <c r="D607" s="19" t="s">
        <v>1112</v>
      </c>
      <c r="E607" s="22" t="s">
        <v>1452</v>
      </c>
      <c r="F607" s="19"/>
      <c r="G607" s="21" cm="1">
        <f t="array" ref="G6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07" s="21" t="str">
        <f>IF(wh_table[[#This Row],[Subject 1]]&lt;&gt;"Sitting Adjourned", "", SUMIF(wh_table[Day], wh_table[[#This Row],[Day]],wh_table[Duration]))</f>
        <v/>
      </c>
      <c r="I607" s="23">
        <f>SUM(INDEX(wh_table[Duration],1):wh_table[[#This Row],[Duration]])</f>
        <v>22.588194444444468</v>
      </c>
      <c r="J607" s="21" t="str">
        <f>IF(wh_table[[#This Row],[Subject 1]]&lt;&gt;"Sitting Adjourned", "", SUMIFS(wh_table[Duration], wh_table[Day], wh_table[[#This Row],[Day]], wh_table[Tags], "&lt;&gt;[Questions]", wh_table[Tags], "&lt;&gt;[Questions][Divisions]"))</f>
        <v/>
      </c>
      <c r="K607" s="23">
        <f>IF(wh_table[[#This Row],[Tags]]="[Questions]","",IF(wh_table[[#This Row],[Tags]]="[Questions][Divisions]","",SUMIFS(INDEX(wh_table[Duration],1):wh_table[[#This Row],[Duration]], INDEX(wh_table[Tags],1):wh_table[[#This Row],[Tags]], "&lt;&gt;[Questions]",INDEX(wh_table[Tags],1):wh_table[[#This Row],[Tags]], "&lt;&gt;[Questions][Divisions]")))</f>
        <v>16.334722222222247</v>
      </c>
    </row>
    <row r="608" spans="1:11" ht="15" customHeight="1" x14ac:dyDescent="0.25">
      <c r="A608" s="24">
        <v>102</v>
      </c>
      <c r="B608" s="20">
        <v>44622</v>
      </c>
      <c r="C608" s="21">
        <v>0.66666666666666663</v>
      </c>
      <c r="D608" s="19" t="s">
        <v>1112</v>
      </c>
      <c r="E608" s="22" t="s">
        <v>1453</v>
      </c>
      <c r="F608" s="19"/>
      <c r="G608" s="21" cm="1">
        <f t="array" ref="G6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08" s="21" t="str">
        <f>IF(wh_table[[#This Row],[Subject 1]]&lt;&gt;"Sitting Adjourned", "", SUMIF(wh_table[Day], wh_table[[#This Row],[Day]],wh_table[Duration]))</f>
        <v/>
      </c>
      <c r="I608" s="23">
        <f>SUM(INDEX(wh_table[Duration],1):wh_table[[#This Row],[Duration]])</f>
        <v>22.609027777777801</v>
      </c>
      <c r="J608" s="21" t="str">
        <f>IF(wh_table[[#This Row],[Subject 1]]&lt;&gt;"Sitting Adjourned", "", SUMIFS(wh_table[Duration], wh_table[Day], wh_table[[#This Row],[Day]], wh_table[Tags], "&lt;&gt;[Questions]", wh_table[Tags], "&lt;&gt;[Questions][Divisions]"))</f>
        <v/>
      </c>
      <c r="K608" s="23">
        <f>IF(wh_table[[#This Row],[Tags]]="[Questions]","",IF(wh_table[[#This Row],[Tags]]="[Questions][Divisions]","",SUMIFS(INDEX(wh_table[Duration],1):wh_table[[#This Row],[Duration]], INDEX(wh_table[Tags],1):wh_table[[#This Row],[Tags]], "&lt;&gt;[Questions]",INDEX(wh_table[Tags],1):wh_table[[#This Row],[Tags]], "&lt;&gt;[Questions][Divisions]")))</f>
        <v>16.355555555555579</v>
      </c>
    </row>
    <row r="609" spans="1:11" ht="15" customHeight="1" x14ac:dyDescent="0.25">
      <c r="A609" s="24">
        <v>102</v>
      </c>
      <c r="B609" s="20">
        <v>44622</v>
      </c>
      <c r="C609" s="21">
        <v>0.6875</v>
      </c>
      <c r="D609" s="19" t="s">
        <v>1112</v>
      </c>
      <c r="E609" s="22" t="s">
        <v>1454</v>
      </c>
      <c r="F609" s="19"/>
      <c r="G609" s="21" cm="1">
        <f t="array" ref="G6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609" s="21" t="str">
        <f>IF(wh_table[[#This Row],[Subject 1]]&lt;&gt;"Sitting Adjourned", "", SUMIF(wh_table[Day], wh_table[[#This Row],[Day]],wh_table[Duration]))</f>
        <v/>
      </c>
      <c r="I609" s="23">
        <f>SUM(INDEX(wh_table[Duration],1):wh_table[[#This Row],[Duration]])</f>
        <v>22.648611111111133</v>
      </c>
      <c r="J609" s="21" t="str">
        <f>IF(wh_table[[#This Row],[Subject 1]]&lt;&gt;"Sitting Adjourned", "", SUMIFS(wh_table[Duration], wh_table[Day], wh_table[[#This Row],[Day]], wh_table[Tags], "&lt;&gt;[Questions]", wh_table[Tags], "&lt;&gt;[Questions][Divisions]"))</f>
        <v/>
      </c>
      <c r="K609" s="23">
        <f>IF(wh_table[[#This Row],[Tags]]="[Questions]","",IF(wh_table[[#This Row],[Tags]]="[Questions][Divisions]","",SUMIFS(INDEX(wh_table[Duration],1):wh_table[[#This Row],[Duration]], INDEX(wh_table[Tags],1):wh_table[[#This Row],[Tags]], "&lt;&gt;[Questions]",INDEX(wh_table[Tags],1):wh_table[[#This Row],[Tags]], "&lt;&gt;[Questions][Divisions]")))</f>
        <v>16.395138888888912</v>
      </c>
    </row>
    <row r="610" spans="1:11" ht="15" customHeight="1" x14ac:dyDescent="0.25">
      <c r="A610" s="24">
        <v>102</v>
      </c>
      <c r="B610" s="20">
        <v>44622</v>
      </c>
      <c r="C610" s="21">
        <v>0.7270833333333333</v>
      </c>
      <c r="D610" s="19" t="s">
        <v>1111</v>
      </c>
      <c r="E610" s="22"/>
      <c r="F610" s="19"/>
      <c r="G610" s="21" t="str" cm="1">
        <f t="array" ref="G6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10" s="21">
        <f>IF(wh_table[[#This Row],[Subject 1]]&lt;&gt;"Sitting Adjourned", "", SUMIF(wh_table[Day], wh_table[[#This Row],[Day]],wh_table[Duration]))</f>
        <v>0.33124999999999999</v>
      </c>
      <c r="I610" s="23">
        <f>SUM(INDEX(wh_table[Duration],1):wh_table[[#This Row],[Duration]])</f>
        <v>22.648611111111133</v>
      </c>
      <c r="J610" s="21">
        <f>IF(wh_table[[#This Row],[Subject 1]]&lt;&gt;"Sitting Adjourned", "", SUMIFS(wh_table[Duration], wh_table[Day], wh_table[[#This Row],[Day]], wh_table[Tags], "&lt;&gt;[Questions]", wh_table[Tags], "&lt;&gt;[Questions][Divisions]"))</f>
        <v>0.20069444444444451</v>
      </c>
      <c r="K610" s="23">
        <f>IF(wh_table[[#This Row],[Tags]]="[Questions]","",IF(wh_table[[#This Row],[Tags]]="[Questions][Divisions]","",SUMIFS(INDEX(wh_table[Duration],1):wh_table[[#This Row],[Duration]], INDEX(wh_table[Tags],1):wh_table[[#This Row],[Tags]], "&lt;&gt;[Questions]",INDEX(wh_table[Tags],1):wh_table[[#This Row],[Tags]], "&lt;&gt;[Questions][Divisions]")))</f>
        <v>16.395138888888912</v>
      </c>
    </row>
    <row r="611" spans="1:11" ht="15" customHeight="1" x14ac:dyDescent="0.25">
      <c r="A611" s="24">
        <v>103</v>
      </c>
      <c r="B611" s="20">
        <v>44623</v>
      </c>
      <c r="C611" s="21">
        <v>0.5625</v>
      </c>
      <c r="D611" s="19" t="s">
        <v>1274</v>
      </c>
      <c r="E611" s="22" t="s">
        <v>1455</v>
      </c>
      <c r="F611" s="19"/>
      <c r="G611" s="21" cm="1">
        <f t="array" ref="G6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611" s="21" t="str">
        <f>IF(wh_table[[#This Row],[Subject 1]]&lt;&gt;"Sitting Adjourned", "", SUMIF(wh_table[Day], wh_table[[#This Row],[Day]],wh_table[Duration]))</f>
        <v/>
      </c>
      <c r="I611" s="23">
        <f>SUM(INDEX(wh_table[Duration],1):wh_table[[#This Row],[Duration]])</f>
        <v>22.709027777777798</v>
      </c>
      <c r="J611" s="21" t="str">
        <f>IF(wh_table[[#This Row],[Subject 1]]&lt;&gt;"Sitting Adjourned", "", SUMIFS(wh_table[Duration], wh_table[Day], wh_table[[#This Row],[Day]], wh_table[Tags], "&lt;&gt;[Questions]", wh_table[Tags], "&lt;&gt;[Questions][Divisions]"))</f>
        <v/>
      </c>
      <c r="K611" s="23">
        <f>IF(wh_table[[#This Row],[Tags]]="[Questions]","",IF(wh_table[[#This Row],[Tags]]="[Questions][Divisions]","",SUMIFS(INDEX(wh_table[Duration],1):wh_table[[#This Row],[Duration]], INDEX(wh_table[Tags],1):wh_table[[#This Row],[Tags]], "&lt;&gt;[Questions]",INDEX(wh_table[Tags],1):wh_table[[#This Row],[Tags]], "&lt;&gt;[Questions][Divisions]")))</f>
        <v>16.455555555555577</v>
      </c>
    </row>
    <row r="612" spans="1:11" ht="15" customHeight="1" x14ac:dyDescent="0.25">
      <c r="A612" s="24">
        <v>103</v>
      </c>
      <c r="B612" s="20">
        <v>44623</v>
      </c>
      <c r="C612" s="21">
        <v>0.62291666666666667</v>
      </c>
      <c r="D612" s="19" t="s">
        <v>1111</v>
      </c>
      <c r="E612" s="22"/>
      <c r="F612" s="19"/>
      <c r="G612" s="21" t="str" cm="1">
        <f t="array" ref="G6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12" s="21">
        <f>IF(wh_table[[#This Row],[Subject 1]]&lt;&gt;"Sitting Adjourned", "", SUMIF(wh_table[Day], wh_table[[#This Row],[Day]],wh_table[Duration]))</f>
        <v>6.0416666666666674E-2</v>
      </c>
      <c r="I612" s="23">
        <f>SUM(INDEX(wh_table[Duration],1):wh_table[[#This Row],[Duration]])</f>
        <v>22.709027777777798</v>
      </c>
      <c r="J612" s="21">
        <f>IF(wh_table[[#This Row],[Subject 1]]&lt;&gt;"Sitting Adjourned", "", SUMIFS(wh_table[Duration], wh_table[Day], wh_table[[#This Row],[Day]], wh_table[Tags], "&lt;&gt;[Questions]", wh_table[Tags], "&lt;&gt;[Questions][Divisions]"))</f>
        <v>6.0416666666666674E-2</v>
      </c>
      <c r="K612" s="23">
        <f>IF(wh_table[[#This Row],[Tags]]="[Questions]","",IF(wh_table[[#This Row],[Tags]]="[Questions][Divisions]","",SUMIFS(INDEX(wh_table[Duration],1):wh_table[[#This Row],[Duration]], INDEX(wh_table[Tags],1):wh_table[[#This Row],[Tags]], "&lt;&gt;[Questions]",INDEX(wh_table[Tags],1):wh_table[[#This Row],[Tags]], "&lt;&gt;[Questions][Divisions]")))</f>
        <v>16.455555555555577</v>
      </c>
    </row>
    <row r="613" spans="1:11" ht="15" customHeight="1" x14ac:dyDescent="0.25">
      <c r="A613" s="24">
        <v>104</v>
      </c>
      <c r="B613" s="20">
        <v>44628</v>
      </c>
      <c r="C613" s="21">
        <v>0.39583333333333331</v>
      </c>
      <c r="D613" s="19" t="s">
        <v>1112</v>
      </c>
      <c r="E613" s="22" t="s">
        <v>1456</v>
      </c>
      <c r="F613" s="19"/>
      <c r="G613" s="21" cm="1">
        <f t="array" ref="G6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5.8333333333333348E-2</v>
      </c>
      <c r="H613" s="21" t="str">
        <f>IF(wh_table[[#This Row],[Subject 1]]&lt;&gt;"Sitting Adjourned", "", SUMIF(wh_table[Day], wh_table[[#This Row],[Day]],wh_table[Duration]))</f>
        <v/>
      </c>
      <c r="I613" s="23">
        <f>SUM(INDEX(wh_table[Duration],1):wh_table[[#This Row],[Duration]])</f>
        <v>22.767361111111132</v>
      </c>
      <c r="J613" s="21" t="str">
        <f>IF(wh_table[[#This Row],[Subject 1]]&lt;&gt;"Sitting Adjourned", "", SUMIFS(wh_table[Duration], wh_table[Day], wh_table[[#This Row],[Day]], wh_table[Tags], "&lt;&gt;[Questions]", wh_table[Tags], "&lt;&gt;[Questions][Divisions]"))</f>
        <v/>
      </c>
      <c r="K613" s="23">
        <f>IF(wh_table[[#This Row],[Tags]]="[Questions]","",IF(wh_table[[#This Row],[Tags]]="[Questions][Divisions]","",SUMIFS(INDEX(wh_table[Duration],1):wh_table[[#This Row],[Duration]], INDEX(wh_table[Tags],1):wh_table[[#This Row],[Tags]], "&lt;&gt;[Questions]",INDEX(wh_table[Tags],1):wh_table[[#This Row],[Tags]], "&lt;&gt;[Questions][Divisions]")))</f>
        <v>16.513888888888911</v>
      </c>
    </row>
    <row r="614" spans="1:11" ht="15" customHeight="1" x14ac:dyDescent="0.25">
      <c r="A614" s="24">
        <v>104</v>
      </c>
      <c r="B614" s="20">
        <v>44628</v>
      </c>
      <c r="C614" s="21">
        <v>0.45416666666666666</v>
      </c>
      <c r="D614" s="19" t="s">
        <v>16</v>
      </c>
      <c r="E614" s="22"/>
      <c r="F614" s="19"/>
      <c r="G614" s="21" cm="1">
        <f t="array" ref="G6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4.1666666666666519E-3</v>
      </c>
      <c r="H614" s="21" t="str">
        <f>IF(wh_table[[#This Row],[Subject 1]]&lt;&gt;"Sitting Adjourned", "", SUMIF(wh_table[Day], wh_table[[#This Row],[Day]],wh_table[Duration]))</f>
        <v/>
      </c>
      <c r="I614" s="23">
        <f>SUM(INDEX(wh_table[Duration],1):wh_table[[#This Row],[Duration]])</f>
        <v>22.771527777777798</v>
      </c>
      <c r="J614" s="21" t="str">
        <f>IF(wh_table[[#This Row],[Subject 1]]&lt;&gt;"Sitting Adjourned", "", SUMIFS(wh_table[Duration], wh_table[Day], wh_table[[#This Row],[Day]], wh_table[Tags], "&lt;&gt;[Questions]", wh_table[Tags], "&lt;&gt;[Questions][Divisions]"))</f>
        <v/>
      </c>
      <c r="K614" s="23">
        <f>IF(wh_table[[#This Row],[Tags]]="[Questions]","",IF(wh_table[[#This Row],[Tags]]="[Questions][Divisions]","",SUMIFS(INDEX(wh_table[Duration],1):wh_table[[#This Row],[Duration]], INDEX(wh_table[Tags],1):wh_table[[#This Row],[Tags]], "&lt;&gt;[Questions]",INDEX(wh_table[Tags],1):wh_table[[#This Row],[Tags]], "&lt;&gt;[Questions][Divisions]")))</f>
        <v>16.518055555555577</v>
      </c>
    </row>
    <row r="615" spans="1:11" ht="15" customHeight="1" x14ac:dyDescent="0.25">
      <c r="A615" s="24">
        <v>104</v>
      </c>
      <c r="B615" s="20">
        <v>44628</v>
      </c>
      <c r="C615" s="21">
        <v>0.45833333333333331</v>
      </c>
      <c r="D615" s="19" t="s">
        <v>1112</v>
      </c>
      <c r="E615" s="22" t="s">
        <v>1457</v>
      </c>
      <c r="F615" s="19"/>
      <c r="G615" s="21" cm="1">
        <f t="array" ref="G6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15" s="21" t="str">
        <f>IF(wh_table[[#This Row],[Subject 1]]&lt;&gt;"Sitting Adjourned", "", SUMIF(wh_table[Day], wh_table[[#This Row],[Day]],wh_table[Duration]))</f>
        <v/>
      </c>
      <c r="I615" s="23">
        <f>SUM(INDEX(wh_table[Duration],1):wh_table[[#This Row],[Duration]])</f>
        <v>22.792361111111131</v>
      </c>
      <c r="J615" s="21" t="str">
        <f>IF(wh_table[[#This Row],[Subject 1]]&lt;&gt;"Sitting Adjourned", "", SUMIFS(wh_table[Duration], wh_table[Day], wh_table[[#This Row],[Day]], wh_table[Tags], "&lt;&gt;[Questions]", wh_table[Tags], "&lt;&gt;[Questions][Divisions]"))</f>
        <v/>
      </c>
      <c r="K615" s="23">
        <f>IF(wh_table[[#This Row],[Tags]]="[Questions]","",IF(wh_table[[#This Row],[Tags]]="[Questions][Divisions]","",SUMIFS(INDEX(wh_table[Duration],1):wh_table[[#This Row],[Duration]], INDEX(wh_table[Tags],1):wh_table[[#This Row],[Tags]], "&lt;&gt;[Questions]",INDEX(wh_table[Tags],1):wh_table[[#This Row],[Tags]], "&lt;&gt;[Questions][Divisions]")))</f>
        <v>16.538888888888909</v>
      </c>
    </row>
    <row r="616" spans="1:11" ht="15" customHeight="1" x14ac:dyDescent="0.25">
      <c r="A616" s="24">
        <v>104</v>
      </c>
      <c r="B616" s="20">
        <v>44628</v>
      </c>
      <c r="C616" s="21">
        <v>0.47916666666666669</v>
      </c>
      <c r="D616" s="19" t="s">
        <v>16</v>
      </c>
      <c r="E616" s="22"/>
      <c r="F616" s="19" t="s">
        <v>1115</v>
      </c>
      <c r="G616" s="21" cm="1">
        <f t="array" ref="G6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616" s="21" t="str">
        <f>IF(wh_table[[#This Row],[Subject 1]]&lt;&gt;"Sitting Adjourned", "", SUMIF(wh_table[Day], wh_table[[#This Row],[Day]],wh_table[Duration]))</f>
        <v/>
      </c>
      <c r="I616" s="23">
        <f>SUM(INDEX(wh_table[Duration],1):wh_table[[#This Row],[Duration]])</f>
        <v>22.917361111111131</v>
      </c>
      <c r="J616" s="21" t="str">
        <f>IF(wh_table[[#This Row],[Subject 1]]&lt;&gt;"Sitting Adjourned", "", SUMIFS(wh_table[Duration], wh_table[Day], wh_table[[#This Row],[Day]], wh_table[Tags], "&lt;&gt;[Questions]", wh_table[Tags], "&lt;&gt;[Questions][Divisions]"))</f>
        <v/>
      </c>
      <c r="K616" s="23" t="str">
        <f>IF(wh_table[[#This Row],[Tags]]="[Questions]","",IF(wh_table[[#This Row],[Tags]]="[Questions][Divisions]","",SUMIFS(INDEX(wh_table[Duration],1):wh_table[[#This Row],[Duration]], INDEX(wh_table[Tags],1):wh_table[[#This Row],[Tags]], "&lt;&gt;[Questions]",INDEX(wh_table[Tags],1):wh_table[[#This Row],[Tags]], "&lt;&gt;[Questions][Divisions]")))</f>
        <v/>
      </c>
    </row>
    <row r="617" spans="1:11" ht="15" customHeight="1" x14ac:dyDescent="0.25">
      <c r="A617" s="24">
        <v>104</v>
      </c>
      <c r="B617" s="20">
        <v>44628</v>
      </c>
      <c r="C617" s="21">
        <v>0.60416666666666663</v>
      </c>
      <c r="D617" s="19" t="s">
        <v>1112</v>
      </c>
      <c r="E617" s="22" t="s">
        <v>1458</v>
      </c>
      <c r="F617" s="19"/>
      <c r="G617" s="21" cm="1">
        <f t="array" ref="G6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17" s="21" t="str">
        <f>IF(wh_table[[#This Row],[Subject 1]]&lt;&gt;"Sitting Adjourned", "", SUMIF(wh_table[Day], wh_table[[#This Row],[Day]],wh_table[Duration]))</f>
        <v/>
      </c>
      <c r="I617" s="23">
        <f>SUM(INDEX(wh_table[Duration],1):wh_table[[#This Row],[Duration]])</f>
        <v>22.979861111111131</v>
      </c>
      <c r="J617" s="21" t="str">
        <f>IF(wh_table[[#This Row],[Subject 1]]&lt;&gt;"Sitting Adjourned", "", SUMIFS(wh_table[Duration], wh_table[Day], wh_table[[#This Row],[Day]], wh_table[Tags], "&lt;&gt;[Questions]", wh_table[Tags], "&lt;&gt;[Questions][Divisions]"))</f>
        <v/>
      </c>
      <c r="K617" s="23">
        <f>IF(wh_table[[#This Row],[Tags]]="[Questions]","",IF(wh_table[[#This Row],[Tags]]="[Questions][Divisions]","",SUMIFS(INDEX(wh_table[Duration],1):wh_table[[#This Row],[Duration]], INDEX(wh_table[Tags],1):wh_table[[#This Row],[Tags]], "&lt;&gt;[Questions]",INDEX(wh_table[Tags],1):wh_table[[#This Row],[Tags]], "&lt;&gt;[Questions][Divisions]")))</f>
        <v>16.601388888888909</v>
      </c>
    </row>
    <row r="618" spans="1:11" ht="15" customHeight="1" x14ac:dyDescent="0.25">
      <c r="A618" s="24">
        <v>104</v>
      </c>
      <c r="B618" s="20">
        <v>44628</v>
      </c>
      <c r="C618" s="21">
        <v>0.66666666666666663</v>
      </c>
      <c r="D618" s="19" t="s">
        <v>1112</v>
      </c>
      <c r="E618" s="22" t="s">
        <v>1459</v>
      </c>
      <c r="F618" s="19"/>
      <c r="G618" s="21" cm="1">
        <f t="array" ref="G6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618" s="21" t="str">
        <f>IF(wh_table[[#This Row],[Subject 1]]&lt;&gt;"Sitting Adjourned", "", SUMIF(wh_table[Day], wh_table[[#This Row],[Day]],wh_table[Duration]))</f>
        <v/>
      </c>
      <c r="I618" s="23">
        <f>SUM(INDEX(wh_table[Duration],1):wh_table[[#This Row],[Duration]])</f>
        <v>22.99375000000002</v>
      </c>
      <c r="J618" s="21" t="str">
        <f>IF(wh_table[[#This Row],[Subject 1]]&lt;&gt;"Sitting Adjourned", "", SUMIFS(wh_table[Duration], wh_table[Day], wh_table[[#This Row],[Day]], wh_table[Tags], "&lt;&gt;[Questions]", wh_table[Tags], "&lt;&gt;[Questions][Divisions]"))</f>
        <v/>
      </c>
      <c r="K618" s="23">
        <f>IF(wh_table[[#This Row],[Tags]]="[Questions]","",IF(wh_table[[#This Row],[Tags]]="[Questions][Divisions]","",SUMIFS(INDEX(wh_table[Duration],1):wh_table[[#This Row],[Duration]], INDEX(wh_table[Tags],1):wh_table[[#This Row],[Tags]], "&lt;&gt;[Questions]",INDEX(wh_table[Tags],1):wh_table[[#This Row],[Tags]], "&lt;&gt;[Questions][Divisions]")))</f>
        <v>16.615277777777798</v>
      </c>
    </row>
    <row r="619" spans="1:11" ht="15" customHeight="1" x14ac:dyDescent="0.25">
      <c r="A619" s="24">
        <v>104</v>
      </c>
      <c r="B619" s="20">
        <v>44628</v>
      </c>
      <c r="C619" s="21">
        <v>0.68055555555555547</v>
      </c>
      <c r="D619" s="19" t="s">
        <v>16</v>
      </c>
      <c r="E619" s="22"/>
      <c r="F619" s="19"/>
      <c r="G619" s="21" cm="1">
        <f t="array" ref="G6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2.083333333333437E-3</v>
      </c>
      <c r="H619" s="21" t="str">
        <f>IF(wh_table[[#This Row],[Subject 1]]&lt;&gt;"Sitting Adjourned", "", SUMIF(wh_table[Day], wh_table[[#This Row],[Day]],wh_table[Duration]))</f>
        <v/>
      </c>
      <c r="I619" s="23">
        <f>SUM(INDEX(wh_table[Duration],1):wh_table[[#This Row],[Duration]])</f>
        <v>22.995833333333355</v>
      </c>
      <c r="J619" s="21" t="str">
        <f>IF(wh_table[[#This Row],[Subject 1]]&lt;&gt;"Sitting Adjourned", "", SUMIFS(wh_table[Duration], wh_table[Day], wh_table[[#This Row],[Day]], wh_table[Tags], "&lt;&gt;[Questions]", wh_table[Tags], "&lt;&gt;[Questions][Divisions]"))</f>
        <v/>
      </c>
      <c r="K619" s="23">
        <f>IF(wh_table[[#This Row],[Tags]]="[Questions]","",IF(wh_table[[#This Row],[Tags]]="[Questions][Divisions]","",SUMIFS(INDEX(wh_table[Duration],1):wh_table[[#This Row],[Duration]], INDEX(wh_table[Tags],1):wh_table[[#This Row],[Tags]], "&lt;&gt;[Questions]",INDEX(wh_table[Tags],1):wh_table[[#This Row],[Tags]], "&lt;&gt;[Questions][Divisions]")))</f>
        <v>16.617361111111133</v>
      </c>
    </row>
    <row r="620" spans="1:11" ht="15" customHeight="1" x14ac:dyDescent="0.25">
      <c r="A620" s="24">
        <v>104</v>
      </c>
      <c r="B620" s="20">
        <v>44628</v>
      </c>
      <c r="C620" s="21">
        <v>0.68263888888888891</v>
      </c>
      <c r="D620" s="19" t="s">
        <v>1112</v>
      </c>
      <c r="E620" s="22" t="s">
        <v>1460</v>
      </c>
      <c r="F620" s="19"/>
      <c r="G620" s="21" cm="1">
        <f t="array" ref="G6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4.2361111111111072E-2</v>
      </c>
      <c r="H620" s="21" t="str">
        <f>IF(wh_table[[#This Row],[Subject 1]]&lt;&gt;"Sitting Adjourned", "", SUMIF(wh_table[Day], wh_table[[#This Row],[Day]],wh_table[Duration]))</f>
        <v/>
      </c>
      <c r="I620" s="23">
        <f>SUM(INDEX(wh_table[Duration],1):wh_table[[#This Row],[Duration]])</f>
        <v>23.038194444444464</v>
      </c>
      <c r="J620" s="21" t="str">
        <f>IF(wh_table[[#This Row],[Subject 1]]&lt;&gt;"Sitting Adjourned", "", SUMIFS(wh_table[Duration], wh_table[Day], wh_table[[#This Row],[Day]], wh_table[Tags], "&lt;&gt;[Questions]", wh_table[Tags], "&lt;&gt;[Questions][Divisions]"))</f>
        <v/>
      </c>
      <c r="K620" s="23">
        <f>IF(wh_table[[#This Row],[Tags]]="[Questions]","",IF(wh_table[[#This Row],[Tags]]="[Questions][Divisions]","",SUMIFS(INDEX(wh_table[Duration],1):wh_table[[#This Row],[Duration]], INDEX(wh_table[Tags],1):wh_table[[#This Row],[Tags]], "&lt;&gt;[Questions]",INDEX(wh_table[Tags],1):wh_table[[#This Row],[Tags]], "&lt;&gt;[Questions][Divisions]")))</f>
        <v>16.659722222222243</v>
      </c>
    </row>
    <row r="621" spans="1:11" ht="15" customHeight="1" x14ac:dyDescent="0.25">
      <c r="A621" s="24">
        <v>104</v>
      </c>
      <c r="B621" s="20">
        <v>44628</v>
      </c>
      <c r="C621" s="21">
        <v>0.72499999999999998</v>
      </c>
      <c r="D621" s="19" t="s">
        <v>1111</v>
      </c>
      <c r="E621" s="22"/>
      <c r="F621" s="19"/>
      <c r="G621" s="21" t="str" cm="1">
        <f t="array" ref="G6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21" s="21">
        <f>IF(wh_table[[#This Row],[Subject 1]]&lt;&gt;"Sitting Adjourned", "", SUMIF(wh_table[Day], wh_table[[#This Row],[Day]],wh_table[Duration]))</f>
        <v>0.32916666666666666</v>
      </c>
      <c r="I621" s="23">
        <f>SUM(INDEX(wh_table[Duration],1):wh_table[[#This Row],[Duration]])</f>
        <v>23.038194444444464</v>
      </c>
      <c r="J621" s="21">
        <f>IF(wh_table[[#This Row],[Subject 1]]&lt;&gt;"Sitting Adjourned", "", SUMIFS(wh_table[Duration], wh_table[Day], wh_table[[#This Row],[Day]], wh_table[Tags], "&lt;&gt;[Questions]", wh_table[Tags], "&lt;&gt;[Questions][Divisions]"))</f>
        <v>0.20416666666666672</v>
      </c>
      <c r="K621" s="23">
        <f>IF(wh_table[[#This Row],[Tags]]="[Questions]","",IF(wh_table[[#This Row],[Tags]]="[Questions][Divisions]","",SUMIFS(INDEX(wh_table[Duration],1):wh_table[[#This Row],[Duration]], INDEX(wh_table[Tags],1):wh_table[[#This Row],[Tags]], "&lt;&gt;[Questions]",INDEX(wh_table[Tags],1):wh_table[[#This Row],[Tags]], "&lt;&gt;[Questions][Divisions]")))</f>
        <v>16.659722222222243</v>
      </c>
    </row>
    <row r="622" spans="1:11" ht="15" customHeight="1" x14ac:dyDescent="0.25">
      <c r="A622" s="24">
        <v>105</v>
      </c>
      <c r="B622" s="20">
        <v>44629</v>
      </c>
      <c r="C622" s="21">
        <v>0.39583333333333331</v>
      </c>
      <c r="D622" s="19" t="s">
        <v>1112</v>
      </c>
      <c r="E622" s="22" t="s">
        <v>1461</v>
      </c>
      <c r="F622" s="19"/>
      <c r="G622" s="21" cm="1">
        <f t="array" ref="G6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4.4444444444444453E-2</v>
      </c>
      <c r="H622" s="21" t="str">
        <f>IF(wh_table[[#This Row],[Subject 1]]&lt;&gt;"Sitting Adjourned", "", SUMIF(wh_table[Day], wh_table[[#This Row],[Day]],wh_table[Duration]))</f>
        <v/>
      </c>
      <c r="I622" s="23">
        <f>SUM(INDEX(wh_table[Duration],1):wh_table[[#This Row],[Duration]])</f>
        <v>23.082638888888908</v>
      </c>
      <c r="J622" s="21" t="str">
        <f>IF(wh_table[[#This Row],[Subject 1]]&lt;&gt;"Sitting Adjourned", "", SUMIFS(wh_table[Duration], wh_table[Day], wh_table[[#This Row],[Day]], wh_table[Tags], "&lt;&gt;[Questions]", wh_table[Tags], "&lt;&gt;[Questions][Divisions]"))</f>
        <v/>
      </c>
      <c r="K622" s="23">
        <f>IF(wh_table[[#This Row],[Tags]]="[Questions]","",IF(wh_table[[#This Row],[Tags]]="[Questions][Divisions]","",SUMIFS(INDEX(wh_table[Duration],1):wh_table[[#This Row],[Duration]], INDEX(wh_table[Tags],1):wh_table[[#This Row],[Tags]], "&lt;&gt;[Questions]",INDEX(wh_table[Tags],1):wh_table[[#This Row],[Tags]], "&lt;&gt;[Questions][Divisions]")))</f>
        <v>16.704166666666687</v>
      </c>
    </row>
    <row r="623" spans="1:11" ht="15" customHeight="1" x14ac:dyDescent="0.25">
      <c r="A623" s="24">
        <v>105</v>
      </c>
      <c r="B623" s="20">
        <v>44629</v>
      </c>
      <c r="C623" s="21">
        <v>0.44027777777777777</v>
      </c>
      <c r="D623" s="19" t="s">
        <v>16</v>
      </c>
      <c r="E623" s="22"/>
      <c r="F623" s="19"/>
      <c r="G623" s="21" cm="1">
        <f t="array" ref="G6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1.8055555555555547E-2</v>
      </c>
      <c r="H623" s="21" t="str">
        <f>IF(wh_table[[#This Row],[Subject 1]]&lt;&gt;"Sitting Adjourned", "", SUMIF(wh_table[Day], wh_table[[#This Row],[Day]],wh_table[Duration]))</f>
        <v/>
      </c>
      <c r="I623" s="23">
        <f>SUM(INDEX(wh_table[Duration],1):wh_table[[#This Row],[Duration]])</f>
        <v>23.100694444444464</v>
      </c>
      <c r="J623" s="21" t="str">
        <f>IF(wh_table[[#This Row],[Subject 1]]&lt;&gt;"Sitting Adjourned", "", SUMIFS(wh_table[Duration], wh_table[Day], wh_table[[#This Row],[Day]], wh_table[Tags], "&lt;&gt;[Questions]", wh_table[Tags], "&lt;&gt;[Questions][Divisions]"))</f>
        <v/>
      </c>
      <c r="K623" s="23">
        <f>IF(wh_table[[#This Row],[Tags]]="[Questions]","",IF(wh_table[[#This Row],[Tags]]="[Questions][Divisions]","",SUMIFS(INDEX(wh_table[Duration],1):wh_table[[#This Row],[Duration]], INDEX(wh_table[Tags],1):wh_table[[#This Row],[Tags]], "&lt;&gt;[Questions]",INDEX(wh_table[Tags],1):wh_table[[#This Row],[Tags]], "&lt;&gt;[Questions][Divisions]")))</f>
        <v>16.722222222222243</v>
      </c>
    </row>
    <row r="624" spans="1:11" ht="15" customHeight="1" x14ac:dyDescent="0.25">
      <c r="A624" s="24">
        <v>105</v>
      </c>
      <c r="B624" s="20">
        <v>44629</v>
      </c>
      <c r="C624" s="21">
        <v>0.45833333333333331</v>
      </c>
      <c r="D624" s="19" t="s">
        <v>1112</v>
      </c>
      <c r="E624" s="22" t="s">
        <v>1462</v>
      </c>
      <c r="F624" s="19"/>
      <c r="G624" s="21" cm="1">
        <f t="array" ref="G6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24" s="21" t="str">
        <f>IF(wh_table[[#This Row],[Subject 1]]&lt;&gt;"Sitting Adjourned", "", SUMIF(wh_table[Day], wh_table[[#This Row],[Day]],wh_table[Duration]))</f>
        <v/>
      </c>
      <c r="I624" s="23">
        <f>SUM(INDEX(wh_table[Duration],1):wh_table[[#This Row],[Duration]])</f>
        <v>23.121527777777796</v>
      </c>
      <c r="J624" s="21" t="str">
        <f>IF(wh_table[[#This Row],[Subject 1]]&lt;&gt;"Sitting Adjourned", "", SUMIFS(wh_table[Duration], wh_table[Day], wh_table[[#This Row],[Day]], wh_table[Tags], "&lt;&gt;[Questions]", wh_table[Tags], "&lt;&gt;[Questions][Divisions]"))</f>
        <v/>
      </c>
      <c r="K624" s="23">
        <f>IF(wh_table[[#This Row],[Tags]]="[Questions]","",IF(wh_table[[#This Row],[Tags]]="[Questions][Divisions]","",SUMIFS(INDEX(wh_table[Duration],1):wh_table[[#This Row],[Duration]], INDEX(wh_table[Tags],1):wh_table[[#This Row],[Tags]], "&lt;&gt;[Questions]",INDEX(wh_table[Tags],1):wh_table[[#This Row],[Tags]], "&lt;&gt;[Questions][Divisions]")))</f>
        <v>16.743055555555575</v>
      </c>
    </row>
    <row r="625" spans="1:11" ht="15" customHeight="1" x14ac:dyDescent="0.25">
      <c r="A625" s="24">
        <v>105</v>
      </c>
      <c r="B625" s="20">
        <v>44629</v>
      </c>
      <c r="C625" s="21">
        <v>0.47916666666666669</v>
      </c>
      <c r="D625" s="19" t="s">
        <v>16</v>
      </c>
      <c r="E625" s="22"/>
      <c r="F625" s="19" t="s">
        <v>1115</v>
      </c>
      <c r="G625" s="21" cm="1">
        <f t="array" ref="G6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625" s="21" t="str">
        <f>IF(wh_table[[#This Row],[Subject 1]]&lt;&gt;"Sitting Adjourned", "", SUMIF(wh_table[Day], wh_table[[#This Row],[Day]],wh_table[Duration]))</f>
        <v/>
      </c>
      <c r="I625" s="23">
        <f>SUM(INDEX(wh_table[Duration],1):wh_table[[#This Row],[Duration]])</f>
        <v>23.246527777777796</v>
      </c>
      <c r="J625" s="21" t="str">
        <f>IF(wh_table[[#This Row],[Subject 1]]&lt;&gt;"Sitting Adjourned", "", SUMIFS(wh_table[Duration], wh_table[Day], wh_table[[#This Row],[Day]], wh_table[Tags], "&lt;&gt;[Questions]", wh_table[Tags], "&lt;&gt;[Questions][Divisions]"))</f>
        <v/>
      </c>
      <c r="K625" s="23" t="str">
        <f>IF(wh_table[[#This Row],[Tags]]="[Questions]","",IF(wh_table[[#This Row],[Tags]]="[Questions][Divisions]","",SUMIFS(INDEX(wh_table[Duration],1):wh_table[[#This Row],[Duration]], INDEX(wh_table[Tags],1):wh_table[[#This Row],[Tags]], "&lt;&gt;[Questions]",INDEX(wh_table[Tags],1):wh_table[[#This Row],[Tags]], "&lt;&gt;[Questions][Divisions]")))</f>
        <v/>
      </c>
    </row>
    <row r="626" spans="1:11" ht="15" customHeight="1" x14ac:dyDescent="0.25">
      <c r="A626" s="24">
        <v>105</v>
      </c>
      <c r="B626" s="20">
        <v>44629</v>
      </c>
      <c r="C626" s="21">
        <v>0.60416666666666663</v>
      </c>
      <c r="D626" s="19" t="s">
        <v>1112</v>
      </c>
      <c r="E626" s="22" t="s">
        <v>1463</v>
      </c>
      <c r="F626" s="19"/>
      <c r="G626" s="21" cm="1">
        <f t="array" ref="G6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26" s="21" t="str">
        <f>IF(wh_table[[#This Row],[Subject 1]]&lt;&gt;"Sitting Adjourned", "", SUMIF(wh_table[Day], wh_table[[#This Row],[Day]],wh_table[Duration]))</f>
        <v/>
      </c>
      <c r="I626" s="23">
        <f>SUM(INDEX(wh_table[Duration],1):wh_table[[#This Row],[Duration]])</f>
        <v>23.309027777777796</v>
      </c>
      <c r="J626" s="21" t="str">
        <f>IF(wh_table[[#This Row],[Subject 1]]&lt;&gt;"Sitting Adjourned", "", SUMIFS(wh_table[Duration], wh_table[Day], wh_table[[#This Row],[Day]], wh_table[Tags], "&lt;&gt;[Questions]", wh_table[Tags], "&lt;&gt;[Questions][Divisions]"))</f>
        <v/>
      </c>
      <c r="K626" s="23">
        <f>IF(wh_table[[#This Row],[Tags]]="[Questions]","",IF(wh_table[[#This Row],[Tags]]="[Questions][Divisions]","",SUMIFS(INDEX(wh_table[Duration],1):wh_table[[#This Row],[Duration]], INDEX(wh_table[Tags],1):wh_table[[#This Row],[Tags]], "&lt;&gt;[Questions]",INDEX(wh_table[Tags],1):wh_table[[#This Row],[Tags]], "&lt;&gt;[Questions][Divisions]")))</f>
        <v>16.805555555555575</v>
      </c>
    </row>
    <row r="627" spans="1:11" ht="15" customHeight="1" x14ac:dyDescent="0.25">
      <c r="A627" s="24">
        <v>105</v>
      </c>
      <c r="B627" s="20">
        <v>44629</v>
      </c>
      <c r="C627" s="21">
        <v>0.66666666666666663</v>
      </c>
      <c r="D627" s="19" t="s">
        <v>1112</v>
      </c>
      <c r="E627" s="22" t="s">
        <v>1464</v>
      </c>
      <c r="F627" s="19"/>
      <c r="G627" s="21" cm="1">
        <f t="array" ref="G6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1.388888888888884E-2</v>
      </c>
      <c r="H627" s="21" t="str">
        <f>IF(wh_table[[#This Row],[Subject 1]]&lt;&gt;"Sitting Adjourned", "", SUMIF(wh_table[Day], wh_table[[#This Row],[Day]],wh_table[Duration]))</f>
        <v/>
      </c>
      <c r="I627" s="23">
        <f>SUM(INDEX(wh_table[Duration],1):wh_table[[#This Row],[Duration]])</f>
        <v>23.322916666666686</v>
      </c>
      <c r="J627" s="21" t="str">
        <f>IF(wh_table[[#This Row],[Subject 1]]&lt;&gt;"Sitting Adjourned", "", SUMIFS(wh_table[Duration], wh_table[Day], wh_table[[#This Row],[Day]], wh_table[Tags], "&lt;&gt;[Questions]", wh_table[Tags], "&lt;&gt;[Questions][Divisions]"))</f>
        <v/>
      </c>
      <c r="K627" s="23">
        <f>IF(wh_table[[#This Row],[Tags]]="[Questions]","",IF(wh_table[[#This Row],[Tags]]="[Questions][Divisions]","",SUMIFS(INDEX(wh_table[Duration],1):wh_table[[#This Row],[Duration]], INDEX(wh_table[Tags],1):wh_table[[#This Row],[Tags]], "&lt;&gt;[Questions]",INDEX(wh_table[Tags],1):wh_table[[#This Row],[Tags]], "&lt;&gt;[Questions][Divisions]")))</f>
        <v>16.819444444444464</v>
      </c>
    </row>
    <row r="628" spans="1:11" ht="15" customHeight="1" x14ac:dyDescent="0.25">
      <c r="A628" s="24">
        <v>105</v>
      </c>
      <c r="B628" s="20">
        <v>44629</v>
      </c>
      <c r="C628" s="21">
        <v>0.68055555555555547</v>
      </c>
      <c r="D628" s="19" t="s">
        <v>16</v>
      </c>
      <c r="E628" s="22"/>
      <c r="F628" s="19"/>
      <c r="G628" s="21" cm="1">
        <f t="array" ref="G6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6.9444444444445308E-3</v>
      </c>
      <c r="H628" s="21" t="str">
        <f>IF(wh_table[[#This Row],[Subject 1]]&lt;&gt;"Sitting Adjourned", "", SUMIF(wh_table[Day], wh_table[[#This Row],[Day]],wh_table[Duration]))</f>
        <v/>
      </c>
      <c r="I628" s="23">
        <f>SUM(INDEX(wh_table[Duration],1):wh_table[[#This Row],[Duration]])</f>
        <v>23.329861111111128</v>
      </c>
      <c r="J628" s="21" t="str">
        <f>IF(wh_table[[#This Row],[Subject 1]]&lt;&gt;"Sitting Adjourned", "", SUMIFS(wh_table[Duration], wh_table[Day], wh_table[[#This Row],[Day]], wh_table[Tags], "&lt;&gt;[Questions]", wh_table[Tags], "&lt;&gt;[Questions][Divisions]"))</f>
        <v/>
      </c>
      <c r="K628" s="23">
        <f>IF(wh_table[[#This Row],[Tags]]="[Questions]","",IF(wh_table[[#This Row],[Tags]]="[Questions][Divisions]","",SUMIFS(INDEX(wh_table[Duration],1):wh_table[[#This Row],[Duration]], INDEX(wh_table[Tags],1):wh_table[[#This Row],[Tags]], "&lt;&gt;[Questions]",INDEX(wh_table[Tags],1):wh_table[[#This Row],[Tags]], "&lt;&gt;[Questions][Divisions]")))</f>
        <v>16.826388888888907</v>
      </c>
    </row>
    <row r="629" spans="1:11" ht="15" customHeight="1" x14ac:dyDescent="0.25">
      <c r="A629" s="24">
        <v>105</v>
      </c>
      <c r="B629" s="20">
        <v>44629</v>
      </c>
      <c r="C629" s="21">
        <v>0.6875</v>
      </c>
      <c r="D629" s="19" t="s">
        <v>1112</v>
      </c>
      <c r="E629" s="22" t="s">
        <v>1465</v>
      </c>
      <c r="F629" s="19"/>
      <c r="G629" s="21" cm="1">
        <f t="array" ref="G6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3.5416666666666763E-2</v>
      </c>
      <c r="H629" s="21" t="str">
        <f>IF(wh_table[[#This Row],[Subject 1]]&lt;&gt;"Sitting Adjourned", "", SUMIF(wh_table[Day], wh_table[[#This Row],[Day]],wh_table[Duration]))</f>
        <v/>
      </c>
      <c r="I629" s="23">
        <f>SUM(INDEX(wh_table[Duration],1):wh_table[[#This Row],[Duration]])</f>
        <v>23.365277777777795</v>
      </c>
      <c r="J629" s="21" t="str">
        <f>IF(wh_table[[#This Row],[Subject 1]]&lt;&gt;"Sitting Adjourned", "", SUMIFS(wh_table[Duration], wh_table[Day], wh_table[[#This Row],[Day]], wh_table[Tags], "&lt;&gt;[Questions]", wh_table[Tags], "&lt;&gt;[Questions][Divisions]"))</f>
        <v/>
      </c>
      <c r="K629" s="23">
        <f>IF(wh_table[[#This Row],[Tags]]="[Questions]","",IF(wh_table[[#This Row],[Tags]]="[Questions][Divisions]","",SUMIFS(INDEX(wh_table[Duration],1):wh_table[[#This Row],[Duration]], INDEX(wh_table[Tags],1):wh_table[[#This Row],[Tags]], "&lt;&gt;[Questions]",INDEX(wh_table[Tags],1):wh_table[[#This Row],[Tags]], "&lt;&gt;[Questions][Divisions]")))</f>
        <v>16.861805555555573</v>
      </c>
    </row>
    <row r="630" spans="1:11" ht="15" customHeight="1" x14ac:dyDescent="0.25">
      <c r="A630" s="24">
        <v>105</v>
      </c>
      <c r="B630" s="20">
        <v>44629</v>
      </c>
      <c r="C630" s="21">
        <v>0.72291666666666676</v>
      </c>
      <c r="D630" s="19" t="s">
        <v>1111</v>
      </c>
      <c r="E630" s="22"/>
      <c r="F630" s="19"/>
      <c r="G630" s="21" t="str" cm="1">
        <f t="array" ref="G6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30" s="21">
        <f>IF(wh_table[[#This Row],[Subject 1]]&lt;&gt;"Sitting Adjourned", "", SUMIF(wh_table[Day], wh_table[[#This Row],[Day]],wh_table[Duration]))</f>
        <v>0.32708333333333345</v>
      </c>
      <c r="I630" s="23">
        <f>SUM(INDEX(wh_table[Duration],1):wh_table[[#This Row],[Duration]])</f>
        <v>23.365277777777795</v>
      </c>
      <c r="J630" s="21">
        <f>IF(wh_table[[#This Row],[Subject 1]]&lt;&gt;"Sitting Adjourned", "", SUMIFS(wh_table[Duration], wh_table[Day], wh_table[[#This Row],[Day]], wh_table[Tags], "&lt;&gt;[Questions]", wh_table[Tags], "&lt;&gt;[Questions][Divisions]"))</f>
        <v>0.2020833333333335</v>
      </c>
      <c r="K630" s="23">
        <f>IF(wh_table[[#This Row],[Tags]]="[Questions]","",IF(wh_table[[#This Row],[Tags]]="[Questions][Divisions]","",SUMIFS(INDEX(wh_table[Duration],1):wh_table[[#This Row],[Duration]], INDEX(wh_table[Tags],1):wh_table[[#This Row],[Tags]], "&lt;&gt;[Questions]",INDEX(wh_table[Tags],1):wh_table[[#This Row],[Tags]], "&lt;&gt;[Questions][Divisions]")))</f>
        <v>16.861805555555573</v>
      </c>
    </row>
    <row r="631" spans="1:11" ht="15" customHeight="1" x14ac:dyDescent="0.25">
      <c r="A631" s="24">
        <v>106</v>
      </c>
      <c r="B631" s="20">
        <v>44630</v>
      </c>
      <c r="C631" s="21">
        <v>0.5625</v>
      </c>
      <c r="D631" s="19" t="s">
        <v>1165</v>
      </c>
      <c r="E631" s="22" t="s">
        <v>1466</v>
      </c>
      <c r="F631" s="19"/>
      <c r="G631" s="21" cm="1">
        <f t="array" ref="G6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31" s="21" t="str">
        <f>IF(wh_table[[#This Row],[Subject 1]]&lt;&gt;"Sitting Adjourned", "", SUMIF(wh_table[Day], wh_table[[#This Row],[Day]],wh_table[Duration]))</f>
        <v/>
      </c>
      <c r="I631" s="23">
        <f>SUM(INDEX(wh_table[Duration],1):wh_table[[#This Row],[Duration]])</f>
        <v>23.427777777777795</v>
      </c>
      <c r="J631" s="21" t="str">
        <f>IF(wh_table[[#This Row],[Subject 1]]&lt;&gt;"Sitting Adjourned", "", SUMIFS(wh_table[Duration], wh_table[Day], wh_table[[#This Row],[Day]], wh_table[Tags], "&lt;&gt;[Questions]", wh_table[Tags], "&lt;&gt;[Questions][Divisions]"))</f>
        <v/>
      </c>
      <c r="K631" s="23">
        <f>IF(wh_table[[#This Row],[Tags]]="[Questions]","",IF(wh_table[[#This Row],[Tags]]="[Questions][Divisions]","",SUMIFS(INDEX(wh_table[Duration],1):wh_table[[#This Row],[Duration]], INDEX(wh_table[Tags],1):wh_table[[#This Row],[Tags]], "&lt;&gt;[Questions]",INDEX(wh_table[Tags],1):wh_table[[#This Row],[Tags]], "&lt;&gt;[Questions][Divisions]")))</f>
        <v>16.924305555555573</v>
      </c>
    </row>
    <row r="632" spans="1:11" ht="15" customHeight="1" x14ac:dyDescent="0.25">
      <c r="A632" s="24">
        <v>106</v>
      </c>
      <c r="B632" s="20">
        <v>44630</v>
      </c>
      <c r="C632" s="21">
        <v>0.625</v>
      </c>
      <c r="D632" s="19" t="s">
        <v>1165</v>
      </c>
      <c r="E632" s="22" t="s">
        <v>1467</v>
      </c>
      <c r="F632" s="19"/>
      <c r="G632" s="21" cm="1">
        <f t="array" ref="G6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632" s="21" t="str">
        <f>IF(wh_table[[#This Row],[Subject 1]]&lt;&gt;"Sitting Adjourned", "", SUMIF(wh_table[Day], wh_table[[#This Row],[Day]],wh_table[Duration]))</f>
        <v/>
      </c>
      <c r="I632" s="23">
        <f>SUM(INDEX(wh_table[Duration],1):wh_table[[#This Row],[Duration]])</f>
        <v>23.468055555555573</v>
      </c>
      <c r="J632" s="21" t="str">
        <f>IF(wh_table[[#This Row],[Subject 1]]&lt;&gt;"Sitting Adjourned", "", SUMIFS(wh_table[Duration], wh_table[Day], wh_table[[#This Row],[Day]], wh_table[Tags], "&lt;&gt;[Questions]", wh_table[Tags], "&lt;&gt;[Questions][Divisions]"))</f>
        <v/>
      </c>
      <c r="K632" s="23">
        <f>IF(wh_table[[#This Row],[Tags]]="[Questions]","",IF(wh_table[[#This Row],[Tags]]="[Questions][Divisions]","",SUMIFS(INDEX(wh_table[Duration],1):wh_table[[#This Row],[Duration]], INDEX(wh_table[Tags],1):wh_table[[#This Row],[Tags]], "&lt;&gt;[Questions]",INDEX(wh_table[Tags],1):wh_table[[#This Row],[Tags]], "&lt;&gt;[Questions][Divisions]")))</f>
        <v>16.964583333333351</v>
      </c>
    </row>
    <row r="633" spans="1:11" ht="15" customHeight="1" x14ac:dyDescent="0.25">
      <c r="A633" s="24">
        <v>106</v>
      </c>
      <c r="B633" s="20">
        <v>44630</v>
      </c>
      <c r="C633" s="21">
        <v>0.66527777777777775</v>
      </c>
      <c r="D633" s="19" t="s">
        <v>1111</v>
      </c>
      <c r="E633" s="22"/>
      <c r="F633" s="19"/>
      <c r="G633" s="21" t="str" cm="1">
        <f t="array" ref="G6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33" s="21">
        <f>IF(wh_table[[#This Row],[Subject 1]]&lt;&gt;"Sitting Adjourned", "", SUMIF(wh_table[Day], wh_table[[#This Row],[Day]],wh_table[Duration]))</f>
        <v>0.10277777777777775</v>
      </c>
      <c r="I633" s="23">
        <f>SUM(INDEX(wh_table[Duration],1):wh_table[[#This Row],[Duration]])</f>
        <v>23.468055555555573</v>
      </c>
      <c r="J633" s="21">
        <f>IF(wh_table[[#This Row],[Subject 1]]&lt;&gt;"Sitting Adjourned", "", SUMIFS(wh_table[Duration], wh_table[Day], wh_table[[#This Row],[Day]], wh_table[Tags], "&lt;&gt;[Questions]", wh_table[Tags], "&lt;&gt;[Questions][Divisions]"))</f>
        <v>0.10277777777777775</v>
      </c>
      <c r="K633" s="23">
        <f>IF(wh_table[[#This Row],[Tags]]="[Questions]","",IF(wh_table[[#This Row],[Tags]]="[Questions][Divisions]","",SUMIFS(INDEX(wh_table[Duration],1):wh_table[[#This Row],[Duration]], INDEX(wh_table[Tags],1):wh_table[[#This Row],[Tags]], "&lt;&gt;[Questions]",INDEX(wh_table[Tags],1):wh_table[[#This Row],[Tags]], "&lt;&gt;[Questions][Divisions]")))</f>
        <v>16.964583333333351</v>
      </c>
    </row>
    <row r="634" spans="1:11" ht="15" customHeight="1" x14ac:dyDescent="0.25">
      <c r="A634" s="24">
        <v>107</v>
      </c>
      <c r="B634" s="20">
        <v>44634</v>
      </c>
      <c r="C634" s="21">
        <v>0.6875</v>
      </c>
      <c r="D634" s="19" t="s">
        <v>1107</v>
      </c>
      <c r="E634" s="22" t="s">
        <v>1468</v>
      </c>
      <c r="F634" s="19"/>
      <c r="G634" s="21" cm="1">
        <f t="array" ref="G6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0.12291666666666667</v>
      </c>
      <c r="H634" s="21" t="str">
        <f>IF(wh_table[[#This Row],[Subject 1]]&lt;&gt;"Sitting Adjourned", "", SUMIF(wh_table[Day], wh_table[[#This Row],[Day]],wh_table[Duration]))</f>
        <v/>
      </c>
      <c r="I634" s="23">
        <f>SUM(INDEX(wh_table[Duration],1):wh_table[[#This Row],[Duration]])</f>
        <v>23.590972222222238</v>
      </c>
      <c r="J634" s="21" t="str">
        <f>IF(wh_table[[#This Row],[Subject 1]]&lt;&gt;"Sitting Adjourned", "", SUMIFS(wh_table[Duration], wh_table[Day], wh_table[[#This Row],[Day]], wh_table[Tags], "&lt;&gt;[Questions]", wh_table[Tags], "&lt;&gt;[Questions][Divisions]"))</f>
        <v/>
      </c>
      <c r="K634" s="23">
        <f>IF(wh_table[[#This Row],[Tags]]="[Questions]","",IF(wh_table[[#This Row],[Tags]]="[Questions][Divisions]","",SUMIFS(INDEX(wh_table[Duration],1):wh_table[[#This Row],[Duration]], INDEX(wh_table[Tags],1):wh_table[[#This Row],[Tags]], "&lt;&gt;[Questions]",INDEX(wh_table[Tags],1):wh_table[[#This Row],[Tags]], "&lt;&gt;[Questions][Divisions]")))</f>
        <v>17.087500000000016</v>
      </c>
    </row>
    <row r="635" spans="1:11" ht="15" customHeight="1" x14ac:dyDescent="0.25">
      <c r="A635" s="24">
        <v>107</v>
      </c>
      <c r="B635" s="20">
        <v>44634</v>
      </c>
      <c r="C635" s="21">
        <v>0.81041666666666667</v>
      </c>
      <c r="D635" s="19" t="s">
        <v>1111</v>
      </c>
      <c r="E635" s="22"/>
      <c r="F635" s="19"/>
      <c r="G635" s="21" t="str" cm="1">
        <f t="array" ref="G6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35" s="21">
        <f>IF(wh_table[[#This Row],[Subject 1]]&lt;&gt;"Sitting Adjourned", "", SUMIF(wh_table[Day], wh_table[[#This Row],[Day]],wh_table[Duration]))</f>
        <v>0.12291666666666667</v>
      </c>
      <c r="I635" s="23">
        <f>SUM(INDEX(wh_table[Duration],1):wh_table[[#This Row],[Duration]])</f>
        <v>23.590972222222238</v>
      </c>
      <c r="J635" s="21">
        <f>IF(wh_table[[#This Row],[Subject 1]]&lt;&gt;"Sitting Adjourned", "", SUMIFS(wh_table[Duration], wh_table[Day], wh_table[[#This Row],[Day]], wh_table[Tags], "&lt;&gt;[Questions]", wh_table[Tags], "&lt;&gt;[Questions][Divisions]"))</f>
        <v>0.12291666666666667</v>
      </c>
      <c r="K635" s="23">
        <f>IF(wh_table[[#This Row],[Tags]]="[Questions]","",IF(wh_table[[#This Row],[Tags]]="[Questions][Divisions]","",SUMIFS(INDEX(wh_table[Duration],1):wh_table[[#This Row],[Duration]], INDEX(wh_table[Tags],1):wh_table[[#This Row],[Tags]], "&lt;&gt;[Questions]",INDEX(wh_table[Tags],1):wh_table[[#This Row],[Tags]], "&lt;&gt;[Questions][Divisions]")))</f>
        <v>17.087500000000016</v>
      </c>
    </row>
    <row r="636" spans="1:11" ht="15" customHeight="1" x14ac:dyDescent="0.25">
      <c r="A636" s="24">
        <v>108</v>
      </c>
      <c r="B636" s="20">
        <v>44635</v>
      </c>
      <c r="C636" s="21">
        <v>0.39583333333333331</v>
      </c>
      <c r="D636" s="19" t="s">
        <v>1112</v>
      </c>
      <c r="E636" s="22" t="s">
        <v>1469</v>
      </c>
      <c r="F636" s="19"/>
      <c r="G636" s="21" cm="1">
        <f t="array" ref="G6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36" s="21" t="str">
        <f>IF(wh_table[[#This Row],[Subject 1]]&lt;&gt;"Sitting Adjourned", "", SUMIF(wh_table[Day], wh_table[[#This Row],[Day]],wh_table[Duration]))</f>
        <v/>
      </c>
      <c r="I636" s="23">
        <f>SUM(INDEX(wh_table[Duration],1):wh_table[[#This Row],[Duration]])</f>
        <v>23.653472222222238</v>
      </c>
      <c r="J636" s="21" t="str">
        <f>IF(wh_table[[#This Row],[Subject 1]]&lt;&gt;"Sitting Adjourned", "", SUMIFS(wh_table[Duration], wh_table[Day], wh_table[[#This Row],[Day]], wh_table[Tags], "&lt;&gt;[Questions]", wh_table[Tags], "&lt;&gt;[Questions][Divisions]"))</f>
        <v/>
      </c>
      <c r="K636" s="23">
        <f>IF(wh_table[[#This Row],[Tags]]="[Questions]","",IF(wh_table[[#This Row],[Tags]]="[Questions][Divisions]","",SUMIFS(INDEX(wh_table[Duration],1):wh_table[[#This Row],[Duration]], INDEX(wh_table[Tags],1):wh_table[[#This Row],[Tags]], "&lt;&gt;[Questions]",INDEX(wh_table[Tags],1):wh_table[[#This Row],[Tags]], "&lt;&gt;[Questions][Divisions]")))</f>
        <v>17.150000000000016</v>
      </c>
    </row>
    <row r="637" spans="1:11" ht="15" customHeight="1" x14ac:dyDescent="0.25">
      <c r="A637" s="24">
        <v>108</v>
      </c>
      <c r="B637" s="20">
        <v>44635</v>
      </c>
      <c r="C637" s="21">
        <v>0.45833333333333331</v>
      </c>
      <c r="D637" s="19" t="s">
        <v>1112</v>
      </c>
      <c r="E637" s="22" t="s">
        <v>1470</v>
      </c>
      <c r="F637" s="19"/>
      <c r="G637" s="21" cm="1">
        <f t="array" ref="G6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37" s="21" t="str">
        <f>IF(wh_table[[#This Row],[Subject 1]]&lt;&gt;"Sitting Adjourned", "", SUMIF(wh_table[Day], wh_table[[#This Row],[Day]],wh_table[Duration]))</f>
        <v/>
      </c>
      <c r="I637" s="23">
        <f>SUM(INDEX(wh_table[Duration],1):wh_table[[#This Row],[Duration]])</f>
        <v>23.67430555555557</v>
      </c>
      <c r="J637" s="21" t="str">
        <f>IF(wh_table[[#This Row],[Subject 1]]&lt;&gt;"Sitting Adjourned", "", SUMIFS(wh_table[Duration], wh_table[Day], wh_table[[#This Row],[Day]], wh_table[Tags], "&lt;&gt;[Questions]", wh_table[Tags], "&lt;&gt;[Questions][Divisions]"))</f>
        <v/>
      </c>
      <c r="K637" s="23">
        <f>IF(wh_table[[#This Row],[Tags]]="[Questions]","",IF(wh_table[[#This Row],[Tags]]="[Questions][Divisions]","",SUMIFS(INDEX(wh_table[Duration],1):wh_table[[#This Row],[Duration]], INDEX(wh_table[Tags],1):wh_table[[#This Row],[Tags]], "&lt;&gt;[Questions]",INDEX(wh_table[Tags],1):wh_table[[#This Row],[Tags]], "&lt;&gt;[Questions][Divisions]")))</f>
        <v>17.170833333333348</v>
      </c>
    </row>
    <row r="638" spans="1:11" ht="15" customHeight="1" x14ac:dyDescent="0.25">
      <c r="A638" s="24">
        <v>108</v>
      </c>
      <c r="B638" s="20">
        <v>44635</v>
      </c>
      <c r="C638" s="21">
        <v>0.47916666666666669</v>
      </c>
      <c r="D638" s="19" t="s">
        <v>16</v>
      </c>
      <c r="E638" s="22"/>
      <c r="F638" s="19" t="s">
        <v>1115</v>
      </c>
      <c r="G638" s="21" cm="1">
        <f t="array" ref="G6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638" s="21" t="str">
        <f>IF(wh_table[[#This Row],[Subject 1]]&lt;&gt;"Sitting Adjourned", "", SUMIF(wh_table[Day], wh_table[[#This Row],[Day]],wh_table[Duration]))</f>
        <v/>
      </c>
      <c r="I638" s="23">
        <f>SUM(INDEX(wh_table[Duration],1):wh_table[[#This Row],[Duration]])</f>
        <v>23.79930555555557</v>
      </c>
      <c r="J638" s="21" t="str">
        <f>IF(wh_table[[#This Row],[Subject 1]]&lt;&gt;"Sitting Adjourned", "", SUMIFS(wh_table[Duration], wh_table[Day], wh_table[[#This Row],[Day]], wh_table[Tags], "&lt;&gt;[Questions]", wh_table[Tags], "&lt;&gt;[Questions][Divisions]"))</f>
        <v/>
      </c>
      <c r="K638" s="23" t="str">
        <f>IF(wh_table[[#This Row],[Tags]]="[Questions]","",IF(wh_table[[#This Row],[Tags]]="[Questions][Divisions]","",SUMIFS(INDEX(wh_table[Duration],1):wh_table[[#This Row],[Duration]], INDEX(wh_table[Tags],1):wh_table[[#This Row],[Tags]], "&lt;&gt;[Questions]",INDEX(wh_table[Tags],1):wh_table[[#This Row],[Tags]], "&lt;&gt;[Questions][Divisions]")))</f>
        <v/>
      </c>
    </row>
    <row r="639" spans="1:11" ht="15" customHeight="1" x14ac:dyDescent="0.25">
      <c r="A639" s="24">
        <v>108</v>
      </c>
      <c r="B639" s="20">
        <v>44635</v>
      </c>
      <c r="C639" s="21">
        <v>0.60416666666666663</v>
      </c>
      <c r="D639" s="19" t="s">
        <v>1112</v>
      </c>
      <c r="E639" s="22" t="s">
        <v>1471</v>
      </c>
      <c r="F639" s="19"/>
      <c r="G639" s="21" cm="1">
        <f t="array" ref="G6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639" s="21" t="str">
        <f>IF(wh_table[[#This Row],[Subject 1]]&lt;&gt;"Sitting Adjourned", "", SUMIF(wh_table[Day], wh_table[[#This Row],[Day]],wh_table[Duration]))</f>
        <v/>
      </c>
      <c r="I639" s="23">
        <f>SUM(INDEX(wh_table[Duration],1):wh_table[[#This Row],[Duration]])</f>
        <v>23.859722222222235</v>
      </c>
      <c r="J639" s="21" t="str">
        <f>IF(wh_table[[#This Row],[Subject 1]]&lt;&gt;"Sitting Adjourned", "", SUMIFS(wh_table[Duration], wh_table[Day], wh_table[[#This Row],[Day]], wh_table[Tags], "&lt;&gt;[Questions]", wh_table[Tags], "&lt;&gt;[Questions][Divisions]"))</f>
        <v/>
      </c>
      <c r="K639" s="23">
        <f>IF(wh_table[[#This Row],[Tags]]="[Questions]","",IF(wh_table[[#This Row],[Tags]]="[Questions][Divisions]","",SUMIFS(INDEX(wh_table[Duration],1):wh_table[[#This Row],[Duration]], INDEX(wh_table[Tags],1):wh_table[[#This Row],[Tags]], "&lt;&gt;[Questions]",INDEX(wh_table[Tags],1):wh_table[[#This Row],[Tags]], "&lt;&gt;[Questions][Divisions]")))</f>
        <v>17.231250000000014</v>
      </c>
    </row>
    <row r="640" spans="1:11" ht="15" customHeight="1" x14ac:dyDescent="0.25">
      <c r="A640" s="24">
        <v>108</v>
      </c>
      <c r="B640" s="20">
        <v>44635</v>
      </c>
      <c r="C640" s="21">
        <v>0.6645833333333333</v>
      </c>
      <c r="D640" s="19" t="s">
        <v>1112</v>
      </c>
      <c r="E640" s="22" t="s">
        <v>1472</v>
      </c>
      <c r="F640" s="19"/>
      <c r="G640" s="21" cm="1">
        <f t="array" ref="G6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1.736111111111116E-2</v>
      </c>
      <c r="H640" s="21" t="str">
        <f>IF(wh_table[[#This Row],[Subject 1]]&lt;&gt;"Sitting Adjourned", "", SUMIF(wh_table[Day], wh_table[[#This Row],[Day]],wh_table[Duration]))</f>
        <v/>
      </c>
      <c r="I640" s="23">
        <f>SUM(INDEX(wh_table[Duration],1):wh_table[[#This Row],[Duration]])</f>
        <v>23.877083333333346</v>
      </c>
      <c r="J640" s="21" t="str">
        <f>IF(wh_table[[#This Row],[Subject 1]]&lt;&gt;"Sitting Adjourned", "", SUMIFS(wh_table[Duration], wh_table[Day], wh_table[[#This Row],[Day]], wh_table[Tags], "&lt;&gt;[Questions]", wh_table[Tags], "&lt;&gt;[Questions][Divisions]"))</f>
        <v/>
      </c>
      <c r="K640" s="23">
        <f>IF(wh_table[[#This Row],[Tags]]="[Questions]","",IF(wh_table[[#This Row],[Tags]]="[Questions][Divisions]","",SUMIFS(INDEX(wh_table[Duration],1):wh_table[[#This Row],[Duration]], INDEX(wh_table[Tags],1):wh_table[[#This Row],[Tags]], "&lt;&gt;[Questions]",INDEX(wh_table[Tags],1):wh_table[[#This Row],[Tags]], "&lt;&gt;[Questions][Divisions]")))</f>
        <v>17.248611111111124</v>
      </c>
    </row>
    <row r="641" spans="1:11" ht="15" customHeight="1" x14ac:dyDescent="0.25">
      <c r="A641" s="24">
        <v>108</v>
      </c>
      <c r="B641" s="20">
        <v>44635</v>
      </c>
      <c r="C641" s="21">
        <v>0.68194444444444446</v>
      </c>
      <c r="D641" s="19" t="s">
        <v>16</v>
      </c>
      <c r="E641" s="22"/>
      <c r="F641" s="19"/>
      <c r="G641" s="21" cm="1">
        <f t="array" ref="G6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641" s="21" t="str">
        <f>IF(wh_table[[#This Row],[Subject 1]]&lt;&gt;"Sitting Adjourned", "", SUMIF(wh_table[Day], wh_table[[#This Row],[Day]],wh_table[Duration]))</f>
        <v/>
      </c>
      <c r="I641" s="23">
        <f>SUM(INDEX(wh_table[Duration],1):wh_table[[#This Row],[Duration]])</f>
        <v>23.880555555555567</v>
      </c>
      <c r="J641" s="21" t="str">
        <f>IF(wh_table[[#This Row],[Subject 1]]&lt;&gt;"Sitting Adjourned", "", SUMIFS(wh_table[Duration], wh_table[Day], wh_table[[#This Row],[Day]], wh_table[Tags], "&lt;&gt;[Questions]", wh_table[Tags], "&lt;&gt;[Questions][Divisions]"))</f>
        <v/>
      </c>
      <c r="K641" s="23">
        <f>IF(wh_table[[#This Row],[Tags]]="[Questions]","",IF(wh_table[[#This Row],[Tags]]="[Questions][Divisions]","",SUMIFS(INDEX(wh_table[Duration],1):wh_table[[#This Row],[Duration]], INDEX(wh_table[Tags],1):wh_table[[#This Row],[Tags]], "&lt;&gt;[Questions]",INDEX(wh_table[Tags],1):wh_table[[#This Row],[Tags]], "&lt;&gt;[Questions][Divisions]")))</f>
        <v>17.252083333333346</v>
      </c>
    </row>
    <row r="642" spans="1:11" ht="15" customHeight="1" x14ac:dyDescent="0.25">
      <c r="A642" s="24">
        <v>108</v>
      </c>
      <c r="B642" s="20">
        <v>44635</v>
      </c>
      <c r="C642" s="21">
        <v>0.68541666666666667</v>
      </c>
      <c r="D642" s="19" t="s">
        <v>1112</v>
      </c>
      <c r="E642" s="22" t="s">
        <v>1473</v>
      </c>
      <c r="F642" s="19"/>
      <c r="G642" s="21" cm="1">
        <f t="array" ref="G6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3.819444444444442E-2</v>
      </c>
      <c r="H642" s="21" t="str">
        <f>IF(wh_table[[#This Row],[Subject 1]]&lt;&gt;"Sitting Adjourned", "", SUMIF(wh_table[Day], wh_table[[#This Row],[Day]],wh_table[Duration]))</f>
        <v/>
      </c>
      <c r="I642" s="23">
        <f>SUM(INDEX(wh_table[Duration],1):wh_table[[#This Row],[Duration]])</f>
        <v>23.91875000000001</v>
      </c>
      <c r="J642" s="21" t="str">
        <f>IF(wh_table[[#This Row],[Subject 1]]&lt;&gt;"Sitting Adjourned", "", SUMIFS(wh_table[Duration], wh_table[Day], wh_table[[#This Row],[Day]], wh_table[Tags], "&lt;&gt;[Questions]", wh_table[Tags], "&lt;&gt;[Questions][Divisions]"))</f>
        <v/>
      </c>
      <c r="K642" s="23">
        <f>IF(wh_table[[#This Row],[Tags]]="[Questions]","",IF(wh_table[[#This Row],[Tags]]="[Questions][Divisions]","",SUMIFS(INDEX(wh_table[Duration],1):wh_table[[#This Row],[Duration]], INDEX(wh_table[Tags],1):wh_table[[#This Row],[Tags]], "&lt;&gt;[Questions]",INDEX(wh_table[Tags],1):wh_table[[#This Row],[Tags]], "&lt;&gt;[Questions][Divisions]")))</f>
        <v>17.290277777777789</v>
      </c>
    </row>
    <row r="643" spans="1:11" ht="15" customHeight="1" x14ac:dyDescent="0.25">
      <c r="A643" s="24">
        <v>108</v>
      </c>
      <c r="B643" s="20">
        <v>44635</v>
      </c>
      <c r="C643" s="21">
        <v>0.72361111111111109</v>
      </c>
      <c r="D643" s="19" t="s">
        <v>1111</v>
      </c>
      <c r="E643" s="22"/>
      <c r="F643" s="19"/>
      <c r="G643" s="21" t="str" cm="1">
        <f t="array" ref="G64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43" s="21">
        <f>IF(wh_table[[#This Row],[Subject 1]]&lt;&gt;"Sitting Adjourned", "", SUMIF(wh_table[Day], wh_table[[#This Row],[Day]],wh_table[Duration]))</f>
        <v>0.32777777777777778</v>
      </c>
      <c r="I643" s="23">
        <f>SUM(INDEX(wh_table[Duration],1):wh_table[[#This Row],[Duration]])</f>
        <v>23.91875000000001</v>
      </c>
      <c r="J643" s="21">
        <f>IF(wh_table[[#This Row],[Subject 1]]&lt;&gt;"Sitting Adjourned", "", SUMIFS(wh_table[Duration], wh_table[Day], wh_table[[#This Row],[Day]], wh_table[Tags], "&lt;&gt;[Questions]", wh_table[Tags], "&lt;&gt;[Questions][Divisions]"))</f>
        <v>0.20277777777777783</v>
      </c>
      <c r="K643" s="23">
        <f>IF(wh_table[[#This Row],[Tags]]="[Questions]","",IF(wh_table[[#This Row],[Tags]]="[Questions][Divisions]","",SUMIFS(INDEX(wh_table[Duration],1):wh_table[[#This Row],[Duration]], INDEX(wh_table[Tags],1):wh_table[[#This Row],[Tags]], "&lt;&gt;[Questions]",INDEX(wh_table[Tags],1):wh_table[[#This Row],[Tags]], "&lt;&gt;[Questions][Divisions]")))</f>
        <v>17.290277777777789</v>
      </c>
    </row>
    <row r="644" spans="1:11" ht="15" customHeight="1" x14ac:dyDescent="0.25">
      <c r="A644" s="24">
        <v>109</v>
      </c>
      <c r="B644" s="20">
        <v>44636</v>
      </c>
      <c r="C644" s="21">
        <v>0.39583333333333331</v>
      </c>
      <c r="D644" s="19" t="s">
        <v>1112</v>
      </c>
      <c r="E644" s="22" t="s">
        <v>1474</v>
      </c>
      <c r="F644" s="19"/>
      <c r="G644" s="21" cm="1">
        <f t="array" ref="G64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644" s="21" t="str">
        <f>IF(wh_table[[#This Row],[Subject 1]]&lt;&gt;"Sitting Adjourned", "", SUMIF(wh_table[Day], wh_table[[#This Row],[Day]],wh_table[Duration]))</f>
        <v/>
      </c>
      <c r="I644" s="23">
        <f>SUM(INDEX(wh_table[Duration],1):wh_table[[#This Row],[Duration]])</f>
        <v>23.971527777777787</v>
      </c>
      <c r="J644" s="21" t="str">
        <f>IF(wh_table[[#This Row],[Subject 1]]&lt;&gt;"Sitting Adjourned", "", SUMIFS(wh_table[Duration], wh_table[Day], wh_table[[#This Row],[Day]], wh_table[Tags], "&lt;&gt;[Questions]", wh_table[Tags], "&lt;&gt;[Questions][Divisions]"))</f>
        <v/>
      </c>
      <c r="K644" s="23">
        <f>IF(wh_table[[#This Row],[Tags]]="[Questions]","",IF(wh_table[[#This Row],[Tags]]="[Questions][Divisions]","",SUMIFS(INDEX(wh_table[Duration],1):wh_table[[#This Row],[Duration]], INDEX(wh_table[Tags],1):wh_table[[#This Row],[Tags]], "&lt;&gt;[Questions]",INDEX(wh_table[Tags],1):wh_table[[#This Row],[Tags]], "&lt;&gt;[Questions][Divisions]")))</f>
        <v>17.343055555555566</v>
      </c>
    </row>
    <row r="645" spans="1:11" ht="15" customHeight="1" x14ac:dyDescent="0.25">
      <c r="A645" s="24">
        <v>109</v>
      </c>
      <c r="B645" s="20">
        <v>44636</v>
      </c>
      <c r="C645" s="21">
        <v>0.44861111111111113</v>
      </c>
      <c r="D645" s="19" t="s">
        <v>16</v>
      </c>
      <c r="E645" s="22"/>
      <c r="F645" s="19"/>
      <c r="G645" s="21" cm="1">
        <f t="array" ref="G64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645" s="21" t="str">
        <f>IF(wh_table[[#This Row],[Subject 1]]&lt;&gt;"Sitting Adjourned", "", SUMIF(wh_table[Day], wh_table[[#This Row],[Day]],wh_table[Duration]))</f>
        <v/>
      </c>
      <c r="I645" s="23">
        <f>SUM(INDEX(wh_table[Duration],1):wh_table[[#This Row],[Duration]])</f>
        <v>23.98125000000001</v>
      </c>
      <c r="J645" s="21" t="str">
        <f>IF(wh_table[[#This Row],[Subject 1]]&lt;&gt;"Sitting Adjourned", "", SUMIFS(wh_table[Duration], wh_table[Day], wh_table[[#This Row],[Day]], wh_table[Tags], "&lt;&gt;[Questions]", wh_table[Tags], "&lt;&gt;[Questions][Divisions]"))</f>
        <v/>
      </c>
      <c r="K645" s="23">
        <f>IF(wh_table[[#This Row],[Tags]]="[Questions]","",IF(wh_table[[#This Row],[Tags]]="[Questions][Divisions]","",SUMIFS(INDEX(wh_table[Duration],1):wh_table[[#This Row],[Duration]], INDEX(wh_table[Tags],1):wh_table[[#This Row],[Tags]], "&lt;&gt;[Questions]",INDEX(wh_table[Tags],1):wh_table[[#This Row],[Tags]], "&lt;&gt;[Questions][Divisions]")))</f>
        <v>17.352777777777789</v>
      </c>
    </row>
    <row r="646" spans="1:11" ht="15" customHeight="1" x14ac:dyDescent="0.25">
      <c r="A646" s="24">
        <v>109</v>
      </c>
      <c r="B646" s="20">
        <v>44636</v>
      </c>
      <c r="C646" s="21">
        <v>0.45833333333333331</v>
      </c>
      <c r="D646" s="19" t="s">
        <v>1112</v>
      </c>
      <c r="E646" s="22" t="s">
        <v>1475</v>
      </c>
      <c r="F646" s="19"/>
      <c r="G646" s="21" cm="1">
        <f t="array" ref="G64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646" s="21" t="str">
        <f>IF(wh_table[[#This Row],[Subject 1]]&lt;&gt;"Sitting Adjourned", "", SUMIF(wh_table[Day], wh_table[[#This Row],[Day]],wh_table[Duration]))</f>
        <v/>
      </c>
      <c r="I646" s="23">
        <f>SUM(INDEX(wh_table[Duration],1):wh_table[[#This Row],[Duration]])</f>
        <v>23.999305555555566</v>
      </c>
      <c r="J646" s="21" t="str">
        <f>IF(wh_table[[#This Row],[Subject 1]]&lt;&gt;"Sitting Adjourned", "", SUMIFS(wh_table[Duration], wh_table[Day], wh_table[[#This Row],[Day]], wh_table[Tags], "&lt;&gt;[Questions]", wh_table[Tags], "&lt;&gt;[Questions][Divisions]"))</f>
        <v/>
      </c>
      <c r="K646" s="23">
        <f>IF(wh_table[[#This Row],[Tags]]="[Questions]","",IF(wh_table[[#This Row],[Tags]]="[Questions][Divisions]","",SUMIFS(INDEX(wh_table[Duration],1):wh_table[[#This Row],[Duration]], INDEX(wh_table[Tags],1):wh_table[[#This Row],[Tags]], "&lt;&gt;[Questions]",INDEX(wh_table[Tags],1):wh_table[[#This Row],[Tags]], "&lt;&gt;[Questions][Divisions]")))</f>
        <v>17.370833333333344</v>
      </c>
    </row>
    <row r="647" spans="1:11" ht="15" customHeight="1" x14ac:dyDescent="0.25">
      <c r="A647" s="24">
        <v>109</v>
      </c>
      <c r="B647" s="20">
        <v>44636</v>
      </c>
      <c r="C647" s="21">
        <v>0.47638888888888892</v>
      </c>
      <c r="D647" s="19" t="s">
        <v>16</v>
      </c>
      <c r="E647" s="22"/>
      <c r="F647" s="19" t="s">
        <v>1115</v>
      </c>
      <c r="G647" s="21" cm="1">
        <f t="array" ref="G64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0.12777777777777771</v>
      </c>
      <c r="H647" s="21" t="str">
        <f>IF(wh_table[[#This Row],[Subject 1]]&lt;&gt;"Sitting Adjourned", "", SUMIF(wh_table[Day], wh_table[[#This Row],[Day]],wh_table[Duration]))</f>
        <v/>
      </c>
      <c r="I647" s="23">
        <f>SUM(INDEX(wh_table[Duration],1):wh_table[[#This Row],[Duration]])</f>
        <v>24.127083333333342</v>
      </c>
      <c r="J647" s="21" t="str">
        <f>IF(wh_table[[#This Row],[Subject 1]]&lt;&gt;"Sitting Adjourned", "", SUMIFS(wh_table[Duration], wh_table[Day], wh_table[[#This Row],[Day]], wh_table[Tags], "&lt;&gt;[Questions]", wh_table[Tags], "&lt;&gt;[Questions][Divisions]"))</f>
        <v/>
      </c>
      <c r="K647" s="23" t="str">
        <f>IF(wh_table[[#This Row],[Tags]]="[Questions]","",IF(wh_table[[#This Row],[Tags]]="[Questions][Divisions]","",SUMIFS(INDEX(wh_table[Duration],1):wh_table[[#This Row],[Duration]], INDEX(wh_table[Tags],1):wh_table[[#This Row],[Tags]], "&lt;&gt;[Questions]",INDEX(wh_table[Tags],1):wh_table[[#This Row],[Tags]], "&lt;&gt;[Questions][Divisions]")))</f>
        <v/>
      </c>
    </row>
    <row r="648" spans="1:11" ht="15" customHeight="1" x14ac:dyDescent="0.25">
      <c r="A648" s="24">
        <v>109</v>
      </c>
      <c r="B648" s="20">
        <v>44636</v>
      </c>
      <c r="C648" s="21">
        <v>0.60416666666666663</v>
      </c>
      <c r="D648" s="19" t="s">
        <v>1112</v>
      </c>
      <c r="E648" s="22" t="s">
        <v>1476</v>
      </c>
      <c r="F648" s="19"/>
      <c r="G648" s="21" cm="1">
        <f t="array" ref="G64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6.1111111111111116E-2</v>
      </c>
      <c r="H648" s="21" t="str">
        <f>IF(wh_table[[#This Row],[Subject 1]]&lt;&gt;"Sitting Adjourned", "", SUMIF(wh_table[Day], wh_table[[#This Row],[Day]],wh_table[Duration]))</f>
        <v/>
      </c>
      <c r="I648" s="23">
        <f>SUM(INDEX(wh_table[Duration],1):wh_table[[#This Row],[Duration]])</f>
        <v>24.188194444444452</v>
      </c>
      <c r="J648" s="21" t="str">
        <f>IF(wh_table[[#This Row],[Subject 1]]&lt;&gt;"Sitting Adjourned", "", SUMIFS(wh_table[Duration], wh_table[Day], wh_table[[#This Row],[Day]], wh_table[Tags], "&lt;&gt;[Questions]", wh_table[Tags], "&lt;&gt;[Questions][Divisions]"))</f>
        <v/>
      </c>
      <c r="K648" s="23">
        <f>IF(wh_table[[#This Row],[Tags]]="[Questions]","",IF(wh_table[[#This Row],[Tags]]="[Questions][Divisions]","",SUMIFS(INDEX(wh_table[Duration],1):wh_table[[#This Row],[Duration]], INDEX(wh_table[Tags],1):wh_table[[#This Row],[Tags]], "&lt;&gt;[Questions]",INDEX(wh_table[Tags],1):wh_table[[#This Row],[Tags]], "&lt;&gt;[Questions][Divisions]")))</f>
        <v>17.431944444444454</v>
      </c>
    </row>
    <row r="649" spans="1:11" ht="15" customHeight="1" x14ac:dyDescent="0.25">
      <c r="A649" s="24">
        <v>109</v>
      </c>
      <c r="B649" s="20">
        <v>44636</v>
      </c>
      <c r="C649" s="21">
        <v>0.66527777777777775</v>
      </c>
      <c r="D649" s="19" t="s">
        <v>1112</v>
      </c>
      <c r="E649" s="22" t="s">
        <v>1477</v>
      </c>
      <c r="F649" s="19"/>
      <c r="G649" s="21" cm="1">
        <f t="array" ref="G64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2.2222222222222254E-2</v>
      </c>
      <c r="H649" s="21" t="str">
        <f>IF(wh_table[[#This Row],[Subject 1]]&lt;&gt;"Sitting Adjourned", "", SUMIF(wh_table[Day], wh_table[[#This Row],[Day]],wh_table[Duration]))</f>
        <v/>
      </c>
      <c r="I649" s="23">
        <f>SUM(INDEX(wh_table[Duration],1):wh_table[[#This Row],[Duration]])</f>
        <v>24.210416666666674</v>
      </c>
      <c r="J649" s="21" t="str">
        <f>IF(wh_table[[#This Row],[Subject 1]]&lt;&gt;"Sitting Adjourned", "", SUMIFS(wh_table[Duration], wh_table[Day], wh_table[[#This Row],[Day]], wh_table[Tags], "&lt;&gt;[Questions]", wh_table[Tags], "&lt;&gt;[Questions][Divisions]"))</f>
        <v/>
      </c>
      <c r="K649" s="23">
        <f>IF(wh_table[[#This Row],[Tags]]="[Questions]","",IF(wh_table[[#This Row],[Tags]]="[Questions][Divisions]","",SUMIFS(INDEX(wh_table[Duration],1):wh_table[[#This Row],[Duration]], INDEX(wh_table[Tags],1):wh_table[[#This Row],[Tags]], "&lt;&gt;[Questions]",INDEX(wh_table[Tags],1):wh_table[[#This Row],[Tags]], "&lt;&gt;[Questions][Divisions]")))</f>
        <v>17.454166666666676</v>
      </c>
    </row>
    <row r="650" spans="1:11" ht="15" customHeight="1" x14ac:dyDescent="0.25">
      <c r="A650" s="24">
        <v>109</v>
      </c>
      <c r="B650" s="20">
        <v>44636</v>
      </c>
      <c r="C650" s="21">
        <v>0.6875</v>
      </c>
      <c r="D650" s="19" t="s">
        <v>1112</v>
      </c>
      <c r="E650" s="22" t="s">
        <v>1478</v>
      </c>
      <c r="F650" s="19"/>
      <c r="G650" s="21" cm="1">
        <f t="array" ref="G65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3.2638888888888995E-2</v>
      </c>
      <c r="H650" s="21" t="str">
        <f>IF(wh_table[[#This Row],[Subject 1]]&lt;&gt;"Sitting Adjourned", "", SUMIF(wh_table[Day], wh_table[[#This Row],[Day]],wh_table[Duration]))</f>
        <v/>
      </c>
      <c r="I650" s="23">
        <f>SUM(INDEX(wh_table[Duration],1):wh_table[[#This Row],[Duration]])</f>
        <v>24.243055555555564</v>
      </c>
      <c r="J650" s="21" t="str">
        <f>IF(wh_table[[#This Row],[Subject 1]]&lt;&gt;"Sitting Adjourned", "", SUMIFS(wh_table[Duration], wh_table[Day], wh_table[[#This Row],[Day]], wh_table[Tags], "&lt;&gt;[Questions]", wh_table[Tags], "&lt;&gt;[Questions][Divisions]"))</f>
        <v/>
      </c>
      <c r="K650" s="23">
        <f>IF(wh_table[[#This Row],[Tags]]="[Questions]","",IF(wh_table[[#This Row],[Tags]]="[Questions][Divisions]","",SUMIFS(INDEX(wh_table[Duration],1):wh_table[[#This Row],[Duration]], INDEX(wh_table[Tags],1):wh_table[[#This Row],[Tags]], "&lt;&gt;[Questions]",INDEX(wh_table[Tags],1):wh_table[[#This Row],[Tags]], "&lt;&gt;[Questions][Divisions]")))</f>
        <v>17.486805555555566</v>
      </c>
    </row>
    <row r="651" spans="1:11" ht="15" customHeight="1" x14ac:dyDescent="0.25">
      <c r="A651" s="24">
        <v>109</v>
      </c>
      <c r="B651" s="20">
        <v>44636</v>
      </c>
      <c r="C651" s="21">
        <v>0.72013888888888899</v>
      </c>
      <c r="D651" s="19" t="s">
        <v>1111</v>
      </c>
      <c r="E651" s="22"/>
      <c r="F651" s="19"/>
      <c r="G651" s="21" t="str" cm="1">
        <f t="array" ref="G65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51" s="21">
        <f>IF(wh_table[[#This Row],[Subject 1]]&lt;&gt;"Sitting Adjourned", "", SUMIF(wh_table[Day], wh_table[[#This Row],[Day]],wh_table[Duration]))</f>
        <v>0.32430555555555568</v>
      </c>
      <c r="I651" s="23">
        <f>SUM(INDEX(wh_table[Duration],1):wh_table[[#This Row],[Duration]])</f>
        <v>24.243055555555564</v>
      </c>
      <c r="J651" s="21">
        <f>IF(wh_table[[#This Row],[Subject 1]]&lt;&gt;"Sitting Adjourned", "", SUMIFS(wh_table[Duration], wh_table[Day], wh_table[[#This Row],[Day]], wh_table[Tags], "&lt;&gt;[Questions]", wh_table[Tags], "&lt;&gt;[Questions][Divisions]"))</f>
        <v>0.19652777777777797</v>
      </c>
      <c r="K651" s="23">
        <f>IF(wh_table[[#This Row],[Tags]]="[Questions]","",IF(wh_table[[#This Row],[Tags]]="[Questions][Divisions]","",SUMIFS(INDEX(wh_table[Duration],1):wh_table[[#This Row],[Duration]], INDEX(wh_table[Tags],1):wh_table[[#This Row],[Tags]], "&lt;&gt;[Questions]",INDEX(wh_table[Tags],1):wh_table[[#This Row],[Tags]], "&lt;&gt;[Questions][Divisions]")))</f>
        <v>17.486805555555566</v>
      </c>
    </row>
    <row r="652" spans="1:11" ht="15" customHeight="1" x14ac:dyDescent="0.25">
      <c r="A652" s="24">
        <v>110</v>
      </c>
      <c r="B652" s="20">
        <v>44637</v>
      </c>
      <c r="C652" s="21">
        <v>0.5625</v>
      </c>
      <c r="D652" s="19" t="s">
        <v>1165</v>
      </c>
      <c r="E652" s="22" t="s">
        <v>1479</v>
      </c>
      <c r="F652" s="19"/>
      <c r="G652" s="21" cm="1">
        <f t="array" ref="G65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52" s="21" t="str">
        <f>IF(wh_table[[#This Row],[Subject 1]]&lt;&gt;"Sitting Adjourned", "", SUMIF(wh_table[Day], wh_table[[#This Row],[Day]],wh_table[Duration]))</f>
        <v/>
      </c>
      <c r="I652" s="23">
        <f>SUM(INDEX(wh_table[Duration],1):wh_table[[#This Row],[Duration]])</f>
        <v>24.305555555555564</v>
      </c>
      <c r="J652" s="21" t="str">
        <f>IF(wh_table[[#This Row],[Subject 1]]&lt;&gt;"Sitting Adjourned", "", SUMIFS(wh_table[Duration], wh_table[Day], wh_table[[#This Row],[Day]], wh_table[Tags], "&lt;&gt;[Questions]", wh_table[Tags], "&lt;&gt;[Questions][Divisions]"))</f>
        <v/>
      </c>
      <c r="K652" s="23">
        <f>IF(wh_table[[#This Row],[Tags]]="[Questions]","",IF(wh_table[[#This Row],[Tags]]="[Questions][Divisions]","",SUMIFS(INDEX(wh_table[Duration],1):wh_table[[#This Row],[Duration]], INDEX(wh_table[Tags],1):wh_table[[#This Row],[Tags]], "&lt;&gt;[Questions]",INDEX(wh_table[Tags],1):wh_table[[#This Row],[Tags]], "&lt;&gt;[Questions][Divisions]")))</f>
        <v>17.549305555555566</v>
      </c>
    </row>
    <row r="653" spans="1:11" ht="15" customHeight="1" x14ac:dyDescent="0.25">
      <c r="A653" s="24">
        <v>110</v>
      </c>
      <c r="B653" s="20">
        <v>44637</v>
      </c>
      <c r="C653" s="21">
        <v>0.625</v>
      </c>
      <c r="D653" s="19" t="s">
        <v>1111</v>
      </c>
      <c r="E653" s="22"/>
      <c r="F653" s="19"/>
      <c r="G653" s="21" t="str" cm="1">
        <f t="array" ref="G65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53" s="21">
        <f>IF(wh_table[[#This Row],[Subject 1]]&lt;&gt;"Sitting Adjourned", "", SUMIF(wh_table[Day], wh_table[[#This Row],[Day]],wh_table[Duration]))</f>
        <v>6.25E-2</v>
      </c>
      <c r="I653" s="23">
        <f>SUM(INDEX(wh_table[Duration],1):wh_table[[#This Row],[Duration]])</f>
        <v>24.305555555555564</v>
      </c>
      <c r="J653" s="21">
        <f>IF(wh_table[[#This Row],[Subject 1]]&lt;&gt;"Sitting Adjourned", "", SUMIFS(wh_table[Duration], wh_table[Day], wh_table[[#This Row],[Day]], wh_table[Tags], "&lt;&gt;[Questions]", wh_table[Tags], "&lt;&gt;[Questions][Divisions]"))</f>
        <v>6.25E-2</v>
      </c>
      <c r="K653" s="23">
        <f>IF(wh_table[[#This Row],[Tags]]="[Questions]","",IF(wh_table[[#This Row],[Tags]]="[Questions][Divisions]","",SUMIFS(INDEX(wh_table[Duration],1):wh_table[[#This Row],[Duration]], INDEX(wh_table[Tags],1):wh_table[[#This Row],[Tags]], "&lt;&gt;[Questions]",INDEX(wh_table[Tags],1):wh_table[[#This Row],[Tags]], "&lt;&gt;[Questions][Divisions]")))</f>
        <v>17.549305555555566</v>
      </c>
    </row>
    <row r="654" spans="1:11" ht="15" customHeight="1" x14ac:dyDescent="0.25">
      <c r="A654" s="24">
        <v>111</v>
      </c>
      <c r="B654" s="20">
        <v>44641</v>
      </c>
      <c r="C654" s="21">
        <v>0.6875</v>
      </c>
      <c r="D654" s="19" t="s">
        <v>1107</v>
      </c>
      <c r="E654" s="22" t="s">
        <v>1480</v>
      </c>
      <c r="F654" s="19"/>
      <c r="G654" s="21" cm="1">
        <f t="array" ref="G65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4.7916666666666607E-2</v>
      </c>
      <c r="H654" s="21" t="str">
        <f>IF(wh_table[[#This Row],[Subject 1]]&lt;&gt;"Sitting Adjourned", "", SUMIF(wh_table[Day], wh_table[[#This Row],[Day]],wh_table[Duration]))</f>
        <v/>
      </c>
      <c r="I654" s="23">
        <f>SUM(INDEX(wh_table[Duration],1):wh_table[[#This Row],[Duration]])</f>
        <v>24.35347222222223</v>
      </c>
      <c r="J654" s="21" t="str">
        <f>IF(wh_table[[#This Row],[Subject 1]]&lt;&gt;"Sitting Adjourned", "", SUMIFS(wh_table[Duration], wh_table[Day], wh_table[[#This Row],[Day]], wh_table[Tags], "&lt;&gt;[Questions]", wh_table[Tags], "&lt;&gt;[Questions][Divisions]"))</f>
        <v/>
      </c>
      <c r="K654" s="23">
        <f>IF(wh_table[[#This Row],[Tags]]="[Questions]","",IF(wh_table[[#This Row],[Tags]]="[Questions][Divisions]","",SUMIFS(INDEX(wh_table[Duration],1):wh_table[[#This Row],[Duration]], INDEX(wh_table[Tags],1):wh_table[[#This Row],[Tags]], "&lt;&gt;[Questions]",INDEX(wh_table[Tags],1):wh_table[[#This Row],[Tags]], "&lt;&gt;[Questions][Divisions]")))</f>
        <v>17.597222222222232</v>
      </c>
    </row>
    <row r="655" spans="1:11" ht="15" customHeight="1" x14ac:dyDescent="0.25">
      <c r="A655" s="24">
        <v>111</v>
      </c>
      <c r="B655" s="20">
        <v>44641</v>
      </c>
      <c r="C655" s="21">
        <v>0.73541666666666661</v>
      </c>
      <c r="D655" s="19" t="s">
        <v>16</v>
      </c>
      <c r="E655" s="22"/>
      <c r="F655" s="19"/>
      <c r="G655" s="21" cm="1">
        <f t="array" ref="G65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1.4583333333333393E-2</v>
      </c>
      <c r="H655" s="21" t="str">
        <f>IF(wh_table[[#This Row],[Subject 1]]&lt;&gt;"Sitting Adjourned", "", SUMIF(wh_table[Day], wh_table[[#This Row],[Day]],wh_table[Duration]))</f>
        <v/>
      </c>
      <c r="I655" s="23">
        <f>SUM(INDEX(wh_table[Duration],1):wh_table[[#This Row],[Duration]])</f>
        <v>24.368055555555564</v>
      </c>
      <c r="J655" s="21" t="str">
        <f>IF(wh_table[[#This Row],[Subject 1]]&lt;&gt;"Sitting Adjourned", "", SUMIFS(wh_table[Duration], wh_table[Day], wh_table[[#This Row],[Day]], wh_table[Tags], "&lt;&gt;[Questions]", wh_table[Tags], "&lt;&gt;[Questions][Divisions]"))</f>
        <v/>
      </c>
      <c r="K655" s="23">
        <f>IF(wh_table[[#This Row],[Tags]]="[Questions]","",IF(wh_table[[#This Row],[Tags]]="[Questions][Divisions]","",SUMIFS(INDEX(wh_table[Duration],1):wh_table[[#This Row],[Duration]], INDEX(wh_table[Tags],1):wh_table[[#This Row],[Tags]], "&lt;&gt;[Questions]",INDEX(wh_table[Tags],1):wh_table[[#This Row],[Tags]], "&lt;&gt;[Questions][Divisions]")))</f>
        <v>17.611805555555566</v>
      </c>
    </row>
    <row r="656" spans="1:11" ht="15" customHeight="1" x14ac:dyDescent="0.25">
      <c r="A656" s="24">
        <v>111</v>
      </c>
      <c r="B656" s="20">
        <v>44641</v>
      </c>
      <c r="C656" s="21">
        <v>0.75</v>
      </c>
      <c r="D656" s="19" t="s">
        <v>1107</v>
      </c>
      <c r="E656" s="22" t="s">
        <v>1481</v>
      </c>
      <c r="F656" s="19"/>
      <c r="G656" s="21" cm="1">
        <f t="array" ref="G65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4.166666666666663E-2</v>
      </c>
      <c r="H656" s="21" t="str">
        <f>IF(wh_table[[#This Row],[Subject 1]]&lt;&gt;"Sitting Adjourned", "", SUMIF(wh_table[Day], wh_table[[#This Row],[Day]],wh_table[Duration]))</f>
        <v/>
      </c>
      <c r="I656" s="23">
        <f>SUM(INDEX(wh_table[Duration],1):wh_table[[#This Row],[Duration]])</f>
        <v>24.409722222222232</v>
      </c>
      <c r="J656" s="21" t="str">
        <f>IF(wh_table[[#This Row],[Subject 1]]&lt;&gt;"Sitting Adjourned", "", SUMIFS(wh_table[Duration], wh_table[Day], wh_table[[#This Row],[Day]], wh_table[Tags], "&lt;&gt;[Questions]", wh_table[Tags], "&lt;&gt;[Questions][Divisions]"))</f>
        <v/>
      </c>
      <c r="K656" s="23">
        <f>IF(wh_table[[#This Row],[Tags]]="[Questions]","",IF(wh_table[[#This Row],[Tags]]="[Questions][Divisions]","",SUMIFS(INDEX(wh_table[Duration],1):wh_table[[#This Row],[Duration]], INDEX(wh_table[Tags],1):wh_table[[#This Row],[Tags]], "&lt;&gt;[Questions]",INDEX(wh_table[Tags],1):wh_table[[#This Row],[Tags]], "&lt;&gt;[Questions][Divisions]")))</f>
        <v>17.653472222222234</v>
      </c>
    </row>
    <row r="657" spans="1:11" ht="15" customHeight="1" x14ac:dyDescent="0.25">
      <c r="A657" s="24">
        <v>111</v>
      </c>
      <c r="B657" s="20">
        <v>44641</v>
      </c>
      <c r="C657" s="21">
        <v>0.79166666666666663</v>
      </c>
      <c r="D657" s="19" t="s">
        <v>1111</v>
      </c>
      <c r="E657" s="22"/>
      <c r="F657" s="19"/>
      <c r="G657" s="21" t="str" cm="1">
        <f t="array" ref="G65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57" s="21">
        <f>IF(wh_table[[#This Row],[Subject 1]]&lt;&gt;"Sitting Adjourned", "", SUMIF(wh_table[Day], wh_table[[#This Row],[Day]],wh_table[Duration]))</f>
        <v>0.10416666666666663</v>
      </c>
      <c r="I657" s="23">
        <f>SUM(INDEX(wh_table[Duration],1):wh_table[[#This Row],[Duration]])</f>
        <v>24.409722222222232</v>
      </c>
      <c r="J657" s="21">
        <f>IF(wh_table[[#This Row],[Subject 1]]&lt;&gt;"Sitting Adjourned", "", SUMIFS(wh_table[Duration], wh_table[Day], wh_table[[#This Row],[Day]], wh_table[Tags], "&lt;&gt;[Questions]", wh_table[Tags], "&lt;&gt;[Questions][Divisions]"))</f>
        <v>0.10416666666666663</v>
      </c>
      <c r="K657" s="23">
        <f>IF(wh_table[[#This Row],[Tags]]="[Questions]","",IF(wh_table[[#This Row],[Tags]]="[Questions][Divisions]","",SUMIFS(INDEX(wh_table[Duration],1):wh_table[[#This Row],[Duration]], INDEX(wh_table[Tags],1):wh_table[[#This Row],[Tags]], "&lt;&gt;[Questions]",INDEX(wh_table[Tags],1):wh_table[[#This Row],[Tags]], "&lt;&gt;[Questions][Divisions]")))</f>
        <v>17.653472222222234</v>
      </c>
    </row>
    <row r="658" spans="1:11" ht="15" customHeight="1" x14ac:dyDescent="0.25">
      <c r="A658" s="24">
        <v>112</v>
      </c>
      <c r="B658" s="20">
        <v>44642</v>
      </c>
      <c r="C658" s="21">
        <v>0.39583333333333331</v>
      </c>
      <c r="D658" s="19" t="s">
        <v>1112</v>
      </c>
      <c r="E658" s="22" t="s">
        <v>1482</v>
      </c>
      <c r="F658" s="19"/>
      <c r="G658" s="21" cm="1">
        <f t="array" ref="G65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5.2777777777777812E-2</v>
      </c>
      <c r="H658" s="21" t="str">
        <f>IF(wh_table[[#This Row],[Subject 1]]&lt;&gt;"Sitting Adjourned", "", SUMIF(wh_table[Day], wh_table[[#This Row],[Day]],wh_table[Duration]))</f>
        <v/>
      </c>
      <c r="I658" s="23">
        <f>SUM(INDEX(wh_table[Duration],1):wh_table[[#This Row],[Duration]])</f>
        <v>24.462500000000009</v>
      </c>
      <c r="J658" s="21" t="str">
        <f>IF(wh_table[[#This Row],[Subject 1]]&lt;&gt;"Sitting Adjourned", "", SUMIFS(wh_table[Duration], wh_table[Day], wh_table[[#This Row],[Day]], wh_table[Tags], "&lt;&gt;[Questions]", wh_table[Tags], "&lt;&gt;[Questions][Divisions]"))</f>
        <v/>
      </c>
      <c r="K658" s="23">
        <f>IF(wh_table[[#This Row],[Tags]]="[Questions]","",IF(wh_table[[#This Row],[Tags]]="[Questions][Divisions]","",SUMIFS(INDEX(wh_table[Duration],1):wh_table[[#This Row],[Duration]], INDEX(wh_table[Tags],1):wh_table[[#This Row],[Tags]], "&lt;&gt;[Questions]",INDEX(wh_table[Tags],1):wh_table[[#This Row],[Tags]], "&lt;&gt;[Questions][Divisions]")))</f>
        <v>17.706250000000011</v>
      </c>
    </row>
    <row r="659" spans="1:11" ht="15" customHeight="1" x14ac:dyDescent="0.25">
      <c r="A659" s="24">
        <v>112</v>
      </c>
      <c r="B659" s="20">
        <v>44642</v>
      </c>
      <c r="C659" s="21">
        <v>0.44861111111111113</v>
      </c>
      <c r="D659" s="19" t="s">
        <v>16</v>
      </c>
      <c r="E659" s="22"/>
      <c r="F659" s="19"/>
      <c r="G659" s="21" cm="1">
        <f t="array" ref="G65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659" s="21" t="str">
        <f>IF(wh_table[[#This Row],[Subject 1]]&lt;&gt;"Sitting Adjourned", "", SUMIF(wh_table[Day], wh_table[[#This Row],[Day]],wh_table[Duration]))</f>
        <v/>
      </c>
      <c r="I659" s="23">
        <f>SUM(INDEX(wh_table[Duration],1):wh_table[[#This Row],[Duration]])</f>
        <v>24.472222222222232</v>
      </c>
      <c r="J659" s="21" t="str">
        <f>IF(wh_table[[#This Row],[Subject 1]]&lt;&gt;"Sitting Adjourned", "", SUMIFS(wh_table[Duration], wh_table[Day], wh_table[[#This Row],[Day]], wh_table[Tags], "&lt;&gt;[Questions]", wh_table[Tags], "&lt;&gt;[Questions][Divisions]"))</f>
        <v/>
      </c>
      <c r="K659" s="23">
        <f>IF(wh_table[[#This Row],[Tags]]="[Questions]","",IF(wh_table[[#This Row],[Tags]]="[Questions][Divisions]","",SUMIFS(INDEX(wh_table[Duration],1):wh_table[[#This Row],[Duration]], INDEX(wh_table[Tags],1):wh_table[[#This Row],[Tags]], "&lt;&gt;[Questions]",INDEX(wh_table[Tags],1):wh_table[[#This Row],[Tags]], "&lt;&gt;[Questions][Divisions]")))</f>
        <v>17.715972222222234</v>
      </c>
    </row>
    <row r="660" spans="1:11" ht="15" customHeight="1" x14ac:dyDescent="0.25">
      <c r="A660" s="24">
        <v>112</v>
      </c>
      <c r="B660" s="20">
        <v>44642</v>
      </c>
      <c r="C660" s="21">
        <v>0.45833333333333331</v>
      </c>
      <c r="D660" s="19" t="s">
        <v>1112</v>
      </c>
      <c r="E660" s="22" t="s">
        <v>1483</v>
      </c>
      <c r="F660" s="19"/>
      <c r="G660" s="21" cm="1">
        <f t="array" ref="G66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660" s="21" t="str">
        <f>IF(wh_table[[#This Row],[Subject 1]]&lt;&gt;"Sitting Adjourned", "", SUMIF(wh_table[Day], wh_table[[#This Row],[Day]],wh_table[Duration]))</f>
        <v/>
      </c>
      <c r="I660" s="23">
        <f>SUM(INDEX(wh_table[Duration],1):wh_table[[#This Row],[Duration]])</f>
        <v>24.485416666666676</v>
      </c>
      <c r="J660" s="21" t="str">
        <f>IF(wh_table[[#This Row],[Subject 1]]&lt;&gt;"Sitting Adjourned", "", SUMIFS(wh_table[Duration], wh_table[Day], wh_table[[#This Row],[Day]], wh_table[Tags], "&lt;&gt;[Questions]", wh_table[Tags], "&lt;&gt;[Questions][Divisions]"))</f>
        <v/>
      </c>
      <c r="K660" s="23">
        <f>IF(wh_table[[#This Row],[Tags]]="[Questions]","",IF(wh_table[[#This Row],[Tags]]="[Questions][Divisions]","",SUMIFS(INDEX(wh_table[Duration],1):wh_table[[#This Row],[Duration]], INDEX(wh_table[Tags],1):wh_table[[#This Row],[Tags]], "&lt;&gt;[Questions]",INDEX(wh_table[Tags],1):wh_table[[#This Row],[Tags]], "&lt;&gt;[Questions][Divisions]")))</f>
        <v>17.729166666666679</v>
      </c>
    </row>
    <row r="661" spans="1:11" ht="15" customHeight="1" x14ac:dyDescent="0.25">
      <c r="A661" s="24">
        <v>112</v>
      </c>
      <c r="B661" s="20">
        <v>44642</v>
      </c>
      <c r="C661" s="21">
        <v>0.47152777777777777</v>
      </c>
      <c r="D661" s="19" t="s">
        <v>16</v>
      </c>
      <c r="E661" s="22"/>
      <c r="F661" s="19" t="s">
        <v>1115</v>
      </c>
      <c r="G661" s="21" cm="1">
        <f t="array" ref="G66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661" s="21" t="str">
        <f>IF(wh_table[[#This Row],[Subject 1]]&lt;&gt;"Sitting Adjourned", "", SUMIF(wh_table[Day], wh_table[[#This Row],[Day]],wh_table[Duration]))</f>
        <v/>
      </c>
      <c r="I661" s="23">
        <f>SUM(INDEX(wh_table[Duration],1):wh_table[[#This Row],[Duration]])</f>
        <v>24.618055555555564</v>
      </c>
      <c r="J661" s="21" t="str">
        <f>IF(wh_table[[#This Row],[Subject 1]]&lt;&gt;"Sitting Adjourned", "", SUMIFS(wh_table[Duration], wh_table[Day], wh_table[[#This Row],[Day]], wh_table[Tags], "&lt;&gt;[Questions]", wh_table[Tags], "&lt;&gt;[Questions][Divisions]"))</f>
        <v/>
      </c>
      <c r="K661" s="23" t="str">
        <f>IF(wh_table[[#This Row],[Tags]]="[Questions]","",IF(wh_table[[#This Row],[Tags]]="[Questions][Divisions]","",SUMIFS(INDEX(wh_table[Duration],1):wh_table[[#This Row],[Duration]], INDEX(wh_table[Tags],1):wh_table[[#This Row],[Tags]], "&lt;&gt;[Questions]",INDEX(wh_table[Tags],1):wh_table[[#This Row],[Tags]], "&lt;&gt;[Questions][Divisions]")))</f>
        <v/>
      </c>
    </row>
    <row r="662" spans="1:11" ht="15" customHeight="1" x14ac:dyDescent="0.25">
      <c r="A662" s="24">
        <v>112</v>
      </c>
      <c r="B662" s="20">
        <v>44642</v>
      </c>
      <c r="C662" s="21">
        <v>0.60416666666666663</v>
      </c>
      <c r="D662" s="19" t="s">
        <v>1112</v>
      </c>
      <c r="E662" s="22" t="s">
        <v>1484</v>
      </c>
      <c r="F662" s="19"/>
      <c r="G662" s="21" cm="1">
        <f t="array" ref="G66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662" s="21" t="str">
        <f>IF(wh_table[[#This Row],[Subject 1]]&lt;&gt;"Sitting Adjourned", "", SUMIF(wh_table[Day], wh_table[[#This Row],[Day]],wh_table[Duration]))</f>
        <v/>
      </c>
      <c r="I662" s="23">
        <f>SUM(INDEX(wh_table[Duration],1):wh_table[[#This Row],[Duration]])</f>
        <v>24.671527777777786</v>
      </c>
      <c r="J662" s="21" t="str">
        <f>IF(wh_table[[#This Row],[Subject 1]]&lt;&gt;"Sitting Adjourned", "", SUMIFS(wh_table[Duration], wh_table[Day], wh_table[[#This Row],[Day]], wh_table[Tags], "&lt;&gt;[Questions]", wh_table[Tags], "&lt;&gt;[Questions][Divisions]"))</f>
        <v/>
      </c>
      <c r="K662" s="23">
        <f>IF(wh_table[[#This Row],[Tags]]="[Questions]","",IF(wh_table[[#This Row],[Tags]]="[Questions][Divisions]","",SUMIFS(INDEX(wh_table[Duration],1):wh_table[[#This Row],[Duration]], INDEX(wh_table[Tags],1):wh_table[[#This Row],[Tags]], "&lt;&gt;[Questions]",INDEX(wh_table[Tags],1):wh_table[[#This Row],[Tags]], "&lt;&gt;[Questions][Divisions]")))</f>
        <v>17.782638888888901</v>
      </c>
    </row>
    <row r="663" spans="1:11" ht="15" customHeight="1" x14ac:dyDescent="0.25">
      <c r="A663" s="24">
        <v>112</v>
      </c>
      <c r="B663" s="20">
        <v>44642</v>
      </c>
      <c r="C663" s="21">
        <v>0.65763888888888888</v>
      </c>
      <c r="D663" s="19" t="s">
        <v>16</v>
      </c>
      <c r="E663" s="22"/>
      <c r="F663" s="19"/>
      <c r="G663" s="21" cm="1">
        <f t="array" ref="G66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663" s="21" t="str">
        <f>IF(wh_table[[#This Row],[Subject 1]]&lt;&gt;"Sitting Adjourned", "", SUMIF(wh_table[Day], wh_table[[#This Row],[Day]],wh_table[Duration]))</f>
        <v/>
      </c>
      <c r="I663" s="23">
        <f>SUM(INDEX(wh_table[Duration],1):wh_table[[#This Row],[Duration]])</f>
        <v>24.680555555555564</v>
      </c>
      <c r="J663" s="21" t="str">
        <f>IF(wh_table[[#This Row],[Subject 1]]&lt;&gt;"Sitting Adjourned", "", SUMIFS(wh_table[Duration], wh_table[Day], wh_table[[#This Row],[Day]], wh_table[Tags], "&lt;&gt;[Questions]", wh_table[Tags], "&lt;&gt;[Questions][Divisions]"))</f>
        <v/>
      </c>
      <c r="K663" s="23">
        <f>IF(wh_table[[#This Row],[Tags]]="[Questions]","",IF(wh_table[[#This Row],[Tags]]="[Questions][Divisions]","",SUMIFS(INDEX(wh_table[Duration],1):wh_table[[#This Row],[Duration]], INDEX(wh_table[Tags],1):wh_table[[#This Row],[Tags]], "&lt;&gt;[Questions]",INDEX(wh_table[Tags],1):wh_table[[#This Row],[Tags]], "&lt;&gt;[Questions][Divisions]")))</f>
        <v>17.791666666666679</v>
      </c>
    </row>
    <row r="664" spans="1:11" ht="15" customHeight="1" x14ac:dyDescent="0.25">
      <c r="A664" s="24">
        <v>112</v>
      </c>
      <c r="B664" s="20">
        <v>44642</v>
      </c>
      <c r="C664" s="21">
        <v>0.66666666666666663</v>
      </c>
      <c r="D664" s="19" t="s">
        <v>1112</v>
      </c>
      <c r="E664" s="22" t="s">
        <v>1485</v>
      </c>
      <c r="F664" s="19"/>
      <c r="G664" s="21" cm="1">
        <f t="array" ref="G66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8.8194444444444464E-2</v>
      </c>
      <c r="H664" s="21" t="str">
        <f>IF(wh_table[[#This Row],[Subject 1]]&lt;&gt;"Sitting Adjourned", "", SUMIF(wh_table[Day], wh_table[[#This Row],[Day]],wh_table[Duration]))</f>
        <v/>
      </c>
      <c r="I664" s="23">
        <f>SUM(INDEX(wh_table[Duration],1):wh_table[[#This Row],[Duration]])</f>
        <v>24.768750000000008</v>
      </c>
      <c r="J664" s="21" t="str">
        <f>IF(wh_table[[#This Row],[Subject 1]]&lt;&gt;"Sitting Adjourned", "", SUMIFS(wh_table[Duration], wh_table[Day], wh_table[[#This Row],[Day]], wh_table[Tags], "&lt;&gt;[Questions]", wh_table[Tags], "&lt;&gt;[Questions][Divisions]"))</f>
        <v/>
      </c>
      <c r="K664" s="23">
        <f>IF(wh_table[[#This Row],[Tags]]="[Questions]","",IF(wh_table[[#This Row],[Tags]]="[Questions][Divisions]","",SUMIFS(INDEX(wh_table[Duration],1):wh_table[[#This Row],[Duration]], INDEX(wh_table[Tags],1):wh_table[[#This Row],[Tags]], "&lt;&gt;[Questions]",INDEX(wh_table[Tags],1):wh_table[[#This Row],[Tags]], "&lt;&gt;[Questions][Divisions]")))</f>
        <v>17.879861111111122</v>
      </c>
    </row>
    <row r="665" spans="1:11" ht="15" customHeight="1" x14ac:dyDescent="0.25">
      <c r="A665" s="24">
        <v>112</v>
      </c>
      <c r="B665" s="20">
        <v>44642</v>
      </c>
      <c r="C665" s="21">
        <v>0.75486111111111109</v>
      </c>
      <c r="D665" s="19" t="s">
        <v>1112</v>
      </c>
      <c r="E665" s="22" t="s">
        <v>1486</v>
      </c>
      <c r="F665" s="19"/>
      <c r="G665" s="21" cm="1">
        <f t="array" ref="G66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2.8472222222222232E-2</v>
      </c>
      <c r="H665" s="21" t="str">
        <f>IF(wh_table[[#This Row],[Subject 1]]&lt;&gt;"Sitting Adjourned", "", SUMIF(wh_table[Day], wh_table[[#This Row],[Day]],wh_table[Duration]))</f>
        <v/>
      </c>
      <c r="I665" s="23">
        <f>SUM(INDEX(wh_table[Duration],1):wh_table[[#This Row],[Duration]])</f>
        <v>24.797222222222231</v>
      </c>
      <c r="J665" s="21" t="str">
        <f>IF(wh_table[[#This Row],[Subject 1]]&lt;&gt;"Sitting Adjourned", "", SUMIFS(wh_table[Duration], wh_table[Day], wh_table[[#This Row],[Day]], wh_table[Tags], "&lt;&gt;[Questions]", wh_table[Tags], "&lt;&gt;[Questions][Divisions]"))</f>
        <v/>
      </c>
      <c r="K665" s="23">
        <f>IF(wh_table[[#This Row],[Tags]]="[Questions]","",IF(wh_table[[#This Row],[Tags]]="[Questions][Divisions]","",SUMIFS(INDEX(wh_table[Duration],1):wh_table[[#This Row],[Duration]], INDEX(wh_table[Tags],1):wh_table[[#This Row],[Tags]], "&lt;&gt;[Questions]",INDEX(wh_table[Tags],1):wh_table[[#This Row],[Tags]], "&lt;&gt;[Questions][Divisions]")))</f>
        <v>17.908333333333346</v>
      </c>
    </row>
    <row r="666" spans="1:11" ht="15" customHeight="1" x14ac:dyDescent="0.25">
      <c r="A666" s="24">
        <v>112</v>
      </c>
      <c r="B666" s="20">
        <v>44642</v>
      </c>
      <c r="C666" s="21">
        <v>0.78333333333333333</v>
      </c>
      <c r="D666" s="19" t="s">
        <v>1111</v>
      </c>
      <c r="E666" s="22"/>
      <c r="F666" s="19"/>
      <c r="G666" s="21" t="str" cm="1">
        <f t="array" ref="G66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66" s="21">
        <f>IF(wh_table[[#This Row],[Subject 1]]&lt;&gt;"Sitting Adjourned", "", SUMIF(wh_table[Day], wh_table[[#This Row],[Day]],wh_table[Duration]))</f>
        <v>0.38750000000000001</v>
      </c>
      <c r="I666" s="23">
        <f>SUM(INDEX(wh_table[Duration],1):wh_table[[#This Row],[Duration]])</f>
        <v>24.797222222222231</v>
      </c>
      <c r="J666" s="21">
        <f>IF(wh_table[[#This Row],[Subject 1]]&lt;&gt;"Sitting Adjourned", "", SUMIFS(wh_table[Duration], wh_table[Day], wh_table[[#This Row],[Day]], wh_table[Tags], "&lt;&gt;[Questions]", wh_table[Tags], "&lt;&gt;[Questions][Divisions]"))</f>
        <v>0.25486111111111115</v>
      </c>
      <c r="K666" s="23">
        <f>IF(wh_table[[#This Row],[Tags]]="[Questions]","",IF(wh_table[[#This Row],[Tags]]="[Questions][Divisions]","",SUMIFS(INDEX(wh_table[Duration],1):wh_table[[#This Row],[Duration]], INDEX(wh_table[Tags],1):wh_table[[#This Row],[Tags]], "&lt;&gt;[Questions]",INDEX(wh_table[Tags],1):wh_table[[#This Row],[Tags]], "&lt;&gt;[Questions][Divisions]")))</f>
        <v>17.908333333333346</v>
      </c>
    </row>
    <row r="667" spans="1:11" ht="15" customHeight="1" x14ac:dyDescent="0.25">
      <c r="A667" s="24">
        <v>113</v>
      </c>
      <c r="B667" s="20">
        <v>44643</v>
      </c>
      <c r="C667" s="21">
        <v>0.39583333333333331</v>
      </c>
      <c r="D667" s="19" t="s">
        <v>1112</v>
      </c>
      <c r="E667" s="22" t="s">
        <v>1487</v>
      </c>
      <c r="F667" s="19"/>
      <c r="G667" s="21" cm="1">
        <f t="array" ref="G66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667" s="21" t="str">
        <f>IF(wh_table[[#This Row],[Subject 1]]&lt;&gt;"Sitting Adjourned", "", SUMIF(wh_table[Day], wh_table[[#This Row],[Day]],wh_table[Duration]))</f>
        <v/>
      </c>
      <c r="I667" s="23">
        <f>SUM(INDEX(wh_table[Duration],1):wh_table[[#This Row],[Duration]])</f>
        <v>24.843750000000011</v>
      </c>
      <c r="J667" s="21" t="str">
        <f>IF(wh_table[[#This Row],[Subject 1]]&lt;&gt;"Sitting Adjourned", "", SUMIFS(wh_table[Duration], wh_table[Day], wh_table[[#This Row],[Day]], wh_table[Tags], "&lt;&gt;[Questions]", wh_table[Tags], "&lt;&gt;[Questions][Divisions]"))</f>
        <v/>
      </c>
      <c r="K667" s="23">
        <f>IF(wh_table[[#This Row],[Tags]]="[Questions]","",IF(wh_table[[#This Row],[Tags]]="[Questions][Divisions]","",SUMIFS(INDEX(wh_table[Duration],1):wh_table[[#This Row],[Duration]], INDEX(wh_table[Tags],1):wh_table[[#This Row],[Tags]], "&lt;&gt;[Questions]",INDEX(wh_table[Tags],1):wh_table[[#This Row],[Tags]], "&lt;&gt;[Questions][Divisions]")))</f>
        <v>17.954861111111125</v>
      </c>
    </row>
    <row r="668" spans="1:11" ht="15" customHeight="1" x14ac:dyDescent="0.25">
      <c r="A668" s="24">
        <v>113</v>
      </c>
      <c r="B668" s="20">
        <v>44643</v>
      </c>
      <c r="C668" s="21">
        <v>0.44236111111111115</v>
      </c>
      <c r="D668" s="19" t="s">
        <v>16</v>
      </c>
      <c r="E668" s="22"/>
      <c r="F668" s="19"/>
      <c r="G668" s="21" cm="1">
        <f t="array" ref="G66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668" s="21" t="str">
        <f>IF(wh_table[[#This Row],[Subject 1]]&lt;&gt;"Sitting Adjourned", "", SUMIF(wh_table[Day], wh_table[[#This Row],[Day]],wh_table[Duration]))</f>
        <v/>
      </c>
      <c r="I668" s="23">
        <f>SUM(INDEX(wh_table[Duration],1):wh_table[[#This Row],[Duration]])</f>
        <v>24.859722222222231</v>
      </c>
      <c r="J668" s="21" t="str">
        <f>IF(wh_table[[#This Row],[Subject 1]]&lt;&gt;"Sitting Adjourned", "", SUMIFS(wh_table[Duration], wh_table[Day], wh_table[[#This Row],[Day]], wh_table[Tags], "&lt;&gt;[Questions]", wh_table[Tags], "&lt;&gt;[Questions][Divisions]"))</f>
        <v/>
      </c>
      <c r="K668" s="23">
        <f>IF(wh_table[[#This Row],[Tags]]="[Questions]","",IF(wh_table[[#This Row],[Tags]]="[Questions][Divisions]","",SUMIFS(INDEX(wh_table[Duration],1):wh_table[[#This Row],[Duration]], INDEX(wh_table[Tags],1):wh_table[[#This Row],[Tags]], "&lt;&gt;[Questions]",INDEX(wh_table[Tags],1):wh_table[[#This Row],[Tags]], "&lt;&gt;[Questions][Divisions]")))</f>
        <v>17.970833333333346</v>
      </c>
    </row>
    <row r="669" spans="1:11" ht="15" customHeight="1" x14ac:dyDescent="0.25">
      <c r="A669" s="24">
        <v>113</v>
      </c>
      <c r="B669" s="20">
        <v>44643</v>
      </c>
      <c r="C669" s="21">
        <v>0.45833333333333331</v>
      </c>
      <c r="D669" s="19" t="s">
        <v>1112</v>
      </c>
      <c r="E669" s="22" t="s">
        <v>1488</v>
      </c>
      <c r="F669" s="19"/>
      <c r="G669" s="21" cm="1">
        <f t="array" ref="G66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1.3194444444444453E-2</v>
      </c>
      <c r="H669" s="21" t="str">
        <f>IF(wh_table[[#This Row],[Subject 1]]&lt;&gt;"Sitting Adjourned", "", SUMIF(wh_table[Day], wh_table[[#This Row],[Day]],wh_table[Duration]))</f>
        <v/>
      </c>
      <c r="I669" s="23">
        <f>SUM(INDEX(wh_table[Duration],1):wh_table[[#This Row],[Duration]])</f>
        <v>24.872916666666676</v>
      </c>
      <c r="J669" s="21" t="str">
        <f>IF(wh_table[[#This Row],[Subject 1]]&lt;&gt;"Sitting Adjourned", "", SUMIFS(wh_table[Duration], wh_table[Day], wh_table[[#This Row],[Day]], wh_table[Tags], "&lt;&gt;[Questions]", wh_table[Tags], "&lt;&gt;[Questions][Divisions]"))</f>
        <v/>
      </c>
      <c r="K669" s="23">
        <f>IF(wh_table[[#This Row],[Tags]]="[Questions]","",IF(wh_table[[#This Row],[Tags]]="[Questions][Divisions]","",SUMIFS(INDEX(wh_table[Duration],1):wh_table[[#This Row],[Duration]], INDEX(wh_table[Tags],1):wh_table[[#This Row],[Tags]], "&lt;&gt;[Questions]",INDEX(wh_table[Tags],1):wh_table[[#This Row],[Tags]], "&lt;&gt;[Questions][Divisions]")))</f>
        <v>17.98402777777779</v>
      </c>
    </row>
    <row r="670" spans="1:11" ht="15" customHeight="1" x14ac:dyDescent="0.25">
      <c r="A670" s="24">
        <v>113</v>
      </c>
      <c r="B670" s="20">
        <v>44643</v>
      </c>
      <c r="C670" s="21">
        <v>0.47152777777777777</v>
      </c>
      <c r="D670" s="19" t="s">
        <v>16</v>
      </c>
      <c r="E670" s="22"/>
      <c r="F670" s="19" t="s">
        <v>1115</v>
      </c>
      <c r="G670" s="21" cm="1">
        <f t="array" ref="G67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0.13263888888888886</v>
      </c>
      <c r="H670" s="21" t="str">
        <f>IF(wh_table[[#This Row],[Subject 1]]&lt;&gt;"Sitting Adjourned", "", SUMIF(wh_table[Day], wh_table[[#This Row],[Day]],wh_table[Duration]))</f>
        <v/>
      </c>
      <c r="I670" s="23">
        <f>SUM(INDEX(wh_table[Duration],1):wh_table[[#This Row],[Duration]])</f>
        <v>25.005555555555564</v>
      </c>
      <c r="J670" s="21" t="str">
        <f>IF(wh_table[[#This Row],[Subject 1]]&lt;&gt;"Sitting Adjourned", "", SUMIFS(wh_table[Duration], wh_table[Day], wh_table[[#This Row],[Day]], wh_table[Tags], "&lt;&gt;[Questions]", wh_table[Tags], "&lt;&gt;[Questions][Divisions]"))</f>
        <v/>
      </c>
      <c r="K670" s="23" t="str">
        <f>IF(wh_table[[#This Row],[Tags]]="[Questions]","",IF(wh_table[[#This Row],[Tags]]="[Questions][Divisions]","",SUMIFS(INDEX(wh_table[Duration],1):wh_table[[#This Row],[Duration]], INDEX(wh_table[Tags],1):wh_table[[#This Row],[Tags]], "&lt;&gt;[Questions]",INDEX(wh_table[Tags],1):wh_table[[#This Row],[Tags]], "&lt;&gt;[Questions][Divisions]")))</f>
        <v/>
      </c>
    </row>
    <row r="671" spans="1:11" ht="15" customHeight="1" x14ac:dyDescent="0.25">
      <c r="A671" s="24">
        <v>113</v>
      </c>
      <c r="B671" s="20">
        <v>44643</v>
      </c>
      <c r="C671" s="21">
        <v>0.60416666666666663</v>
      </c>
      <c r="D671" s="19" t="s">
        <v>1112</v>
      </c>
      <c r="E671" s="22" t="s">
        <v>1489</v>
      </c>
      <c r="F671" s="19"/>
      <c r="G671" s="21" cm="1">
        <f t="array" ref="G67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671" s="21" t="str">
        <f>IF(wh_table[[#This Row],[Subject 1]]&lt;&gt;"Sitting Adjourned", "", SUMIF(wh_table[Day], wh_table[[#This Row],[Day]],wh_table[Duration]))</f>
        <v/>
      </c>
      <c r="I671" s="23">
        <f>SUM(INDEX(wh_table[Duration],1):wh_table[[#This Row],[Duration]])</f>
        <v>25.045138888888896</v>
      </c>
      <c r="J671" s="21" t="str">
        <f>IF(wh_table[[#This Row],[Subject 1]]&lt;&gt;"Sitting Adjourned", "", SUMIFS(wh_table[Duration], wh_table[Day], wh_table[[#This Row],[Day]], wh_table[Tags], "&lt;&gt;[Questions]", wh_table[Tags], "&lt;&gt;[Questions][Divisions]"))</f>
        <v/>
      </c>
      <c r="K671" s="23">
        <f>IF(wh_table[[#This Row],[Tags]]="[Questions]","",IF(wh_table[[#This Row],[Tags]]="[Questions][Divisions]","",SUMIFS(INDEX(wh_table[Duration],1):wh_table[[#This Row],[Duration]], INDEX(wh_table[Tags],1):wh_table[[#This Row],[Tags]], "&lt;&gt;[Questions]",INDEX(wh_table[Tags],1):wh_table[[#This Row],[Tags]], "&lt;&gt;[Questions][Divisions]")))</f>
        <v>18.023611111111123</v>
      </c>
    </row>
    <row r="672" spans="1:11" ht="15" customHeight="1" x14ac:dyDescent="0.25">
      <c r="A672" s="24">
        <v>113</v>
      </c>
      <c r="B672" s="20">
        <v>44643</v>
      </c>
      <c r="C672" s="21">
        <v>0.64374999999999993</v>
      </c>
      <c r="D672" s="19" t="s">
        <v>16</v>
      </c>
      <c r="E672" s="22"/>
      <c r="F672" s="19"/>
      <c r="G672" s="21" cm="1">
        <f t="array" ref="G67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2.2916666666666696E-2</v>
      </c>
      <c r="H672" s="21" t="str">
        <f>IF(wh_table[[#This Row],[Subject 1]]&lt;&gt;"Sitting Adjourned", "", SUMIF(wh_table[Day], wh_table[[#This Row],[Day]],wh_table[Duration]))</f>
        <v/>
      </c>
      <c r="I672" s="23">
        <f>SUM(INDEX(wh_table[Duration],1):wh_table[[#This Row],[Duration]])</f>
        <v>25.068055555555564</v>
      </c>
      <c r="J672" s="21" t="str">
        <f>IF(wh_table[[#This Row],[Subject 1]]&lt;&gt;"Sitting Adjourned", "", SUMIFS(wh_table[Duration], wh_table[Day], wh_table[[#This Row],[Day]], wh_table[Tags], "&lt;&gt;[Questions]", wh_table[Tags], "&lt;&gt;[Questions][Divisions]"))</f>
        <v/>
      </c>
      <c r="K672" s="23">
        <f>IF(wh_table[[#This Row],[Tags]]="[Questions]","",IF(wh_table[[#This Row],[Tags]]="[Questions][Divisions]","",SUMIFS(INDEX(wh_table[Duration],1):wh_table[[#This Row],[Duration]], INDEX(wh_table[Tags],1):wh_table[[#This Row],[Tags]], "&lt;&gt;[Questions]",INDEX(wh_table[Tags],1):wh_table[[#This Row],[Tags]], "&lt;&gt;[Questions][Divisions]")))</f>
        <v>18.04652777777779</v>
      </c>
    </row>
    <row r="673" spans="1:11" ht="15" customHeight="1" x14ac:dyDescent="0.25">
      <c r="A673" s="24">
        <v>113</v>
      </c>
      <c r="B673" s="20">
        <v>44643</v>
      </c>
      <c r="C673" s="21">
        <v>0.66666666666666663</v>
      </c>
      <c r="D673" s="19" t="s">
        <v>1112</v>
      </c>
      <c r="E673" s="22" t="s">
        <v>1490</v>
      </c>
      <c r="F673" s="19"/>
      <c r="G673" s="21" cm="1">
        <f t="array" ref="G67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73" s="21" t="str">
        <f>IF(wh_table[[#This Row],[Subject 1]]&lt;&gt;"Sitting Adjourned", "", SUMIF(wh_table[Day], wh_table[[#This Row],[Day]],wh_table[Duration]))</f>
        <v/>
      </c>
      <c r="I673" s="23">
        <f>SUM(INDEX(wh_table[Duration],1):wh_table[[#This Row],[Duration]])</f>
        <v>25.088888888888896</v>
      </c>
      <c r="J673" s="21" t="str">
        <f>IF(wh_table[[#This Row],[Subject 1]]&lt;&gt;"Sitting Adjourned", "", SUMIFS(wh_table[Duration], wh_table[Day], wh_table[[#This Row],[Day]], wh_table[Tags], "&lt;&gt;[Questions]", wh_table[Tags], "&lt;&gt;[Questions][Divisions]"))</f>
        <v/>
      </c>
      <c r="K673" s="23">
        <f>IF(wh_table[[#This Row],[Tags]]="[Questions]","",IF(wh_table[[#This Row],[Tags]]="[Questions][Divisions]","",SUMIFS(INDEX(wh_table[Duration],1):wh_table[[#This Row],[Duration]], INDEX(wh_table[Tags],1):wh_table[[#This Row],[Tags]], "&lt;&gt;[Questions]",INDEX(wh_table[Tags],1):wh_table[[#This Row],[Tags]], "&lt;&gt;[Questions][Divisions]")))</f>
        <v>18.067361111111122</v>
      </c>
    </row>
    <row r="674" spans="1:11" ht="15" customHeight="1" x14ac:dyDescent="0.25">
      <c r="A674" s="24">
        <v>113</v>
      </c>
      <c r="B674" s="20">
        <v>44643</v>
      </c>
      <c r="C674" s="21">
        <v>0.6875</v>
      </c>
      <c r="D674" s="19" t="s">
        <v>1112</v>
      </c>
      <c r="E674" s="22" t="s">
        <v>1491</v>
      </c>
      <c r="F674" s="19"/>
      <c r="G674" s="21" cm="1">
        <f t="array" ref="G67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4.0277777777777746E-2</v>
      </c>
      <c r="H674" s="21" t="str">
        <f>IF(wh_table[[#This Row],[Subject 1]]&lt;&gt;"Sitting Adjourned", "", SUMIF(wh_table[Day], wh_table[[#This Row],[Day]],wh_table[Duration]))</f>
        <v/>
      </c>
      <c r="I674" s="23">
        <f>SUM(INDEX(wh_table[Duration],1):wh_table[[#This Row],[Duration]])</f>
        <v>25.129166666666674</v>
      </c>
      <c r="J674" s="21" t="str">
        <f>IF(wh_table[[#This Row],[Subject 1]]&lt;&gt;"Sitting Adjourned", "", SUMIFS(wh_table[Duration], wh_table[Day], wh_table[[#This Row],[Day]], wh_table[Tags], "&lt;&gt;[Questions]", wh_table[Tags], "&lt;&gt;[Questions][Divisions]"))</f>
        <v/>
      </c>
      <c r="K674" s="23">
        <f>IF(wh_table[[#This Row],[Tags]]="[Questions]","",IF(wh_table[[#This Row],[Tags]]="[Questions][Divisions]","",SUMIFS(INDEX(wh_table[Duration],1):wh_table[[#This Row],[Duration]], INDEX(wh_table[Tags],1):wh_table[[#This Row],[Tags]], "&lt;&gt;[Questions]",INDEX(wh_table[Tags],1):wh_table[[#This Row],[Tags]], "&lt;&gt;[Questions][Divisions]")))</f>
        <v>18.1076388888889</v>
      </c>
    </row>
    <row r="675" spans="1:11" ht="15" customHeight="1" x14ac:dyDescent="0.25">
      <c r="A675" s="24">
        <v>113</v>
      </c>
      <c r="B675" s="20">
        <v>44643</v>
      </c>
      <c r="C675" s="21">
        <v>0.72777777777777775</v>
      </c>
      <c r="D675" s="19" t="s">
        <v>1111</v>
      </c>
      <c r="E675" s="22"/>
      <c r="F675" s="19"/>
      <c r="G675" s="21" t="str" cm="1">
        <f t="array" ref="G67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75" s="21">
        <f>IF(wh_table[[#This Row],[Subject 1]]&lt;&gt;"Sitting Adjourned", "", SUMIF(wh_table[Day], wh_table[[#This Row],[Day]],wh_table[Duration]))</f>
        <v>0.33194444444444443</v>
      </c>
      <c r="I675" s="23">
        <f>SUM(INDEX(wh_table[Duration],1):wh_table[[#This Row],[Duration]])</f>
        <v>25.129166666666674</v>
      </c>
      <c r="J675" s="21">
        <f>IF(wh_table[[#This Row],[Subject 1]]&lt;&gt;"Sitting Adjourned", "", SUMIFS(wh_table[Duration], wh_table[Day], wh_table[[#This Row],[Day]], wh_table[Tags], "&lt;&gt;[Questions]", wh_table[Tags], "&lt;&gt;[Questions][Divisions]"))</f>
        <v>0.19930555555555557</v>
      </c>
      <c r="K675" s="23">
        <f>IF(wh_table[[#This Row],[Tags]]="[Questions]","",IF(wh_table[[#This Row],[Tags]]="[Questions][Divisions]","",SUMIFS(INDEX(wh_table[Duration],1):wh_table[[#This Row],[Duration]], INDEX(wh_table[Tags],1):wh_table[[#This Row],[Tags]], "&lt;&gt;[Questions]",INDEX(wh_table[Tags],1):wh_table[[#This Row],[Tags]], "&lt;&gt;[Questions][Divisions]")))</f>
        <v>18.1076388888889</v>
      </c>
    </row>
    <row r="676" spans="1:11" ht="15" customHeight="1" x14ac:dyDescent="0.25">
      <c r="A676" s="24">
        <v>114</v>
      </c>
      <c r="B676" s="20">
        <v>44644</v>
      </c>
      <c r="C676" s="21">
        <v>0.5625</v>
      </c>
      <c r="D676" s="19" t="s">
        <v>1165</v>
      </c>
      <c r="E676" s="22" t="s">
        <v>1492</v>
      </c>
      <c r="F676" s="19"/>
      <c r="G676" s="21" cm="1">
        <f t="array" ref="G67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4.5138888888888951E-2</v>
      </c>
      <c r="H676" s="21" t="str">
        <f>IF(wh_table[[#This Row],[Subject 1]]&lt;&gt;"Sitting Adjourned", "", SUMIF(wh_table[Day], wh_table[[#This Row],[Day]],wh_table[Duration]))</f>
        <v/>
      </c>
      <c r="I676" s="23">
        <f>SUM(INDEX(wh_table[Duration],1):wh_table[[#This Row],[Duration]])</f>
        <v>25.174305555555563</v>
      </c>
      <c r="J676" s="21" t="str">
        <f>IF(wh_table[[#This Row],[Subject 1]]&lt;&gt;"Sitting Adjourned", "", SUMIFS(wh_table[Duration], wh_table[Day], wh_table[[#This Row],[Day]], wh_table[Tags], "&lt;&gt;[Questions]", wh_table[Tags], "&lt;&gt;[Questions][Divisions]"))</f>
        <v/>
      </c>
      <c r="K676" s="23">
        <f>IF(wh_table[[#This Row],[Tags]]="[Questions]","",IF(wh_table[[#This Row],[Tags]]="[Questions][Divisions]","",SUMIFS(INDEX(wh_table[Duration],1):wh_table[[#This Row],[Duration]], INDEX(wh_table[Tags],1):wh_table[[#This Row],[Tags]], "&lt;&gt;[Questions]",INDEX(wh_table[Tags],1):wh_table[[#This Row],[Tags]], "&lt;&gt;[Questions][Divisions]")))</f>
        <v>18.152777777777789</v>
      </c>
    </row>
    <row r="677" spans="1:11" ht="15" customHeight="1" x14ac:dyDescent="0.25">
      <c r="A677" s="24">
        <v>114</v>
      </c>
      <c r="B677" s="20">
        <v>44644</v>
      </c>
      <c r="C677" s="21">
        <v>0.60763888888888895</v>
      </c>
      <c r="D677" s="19" t="s">
        <v>1111</v>
      </c>
      <c r="E677" s="22"/>
      <c r="F677" s="19"/>
      <c r="G677" s="21" t="str" cm="1">
        <f t="array" ref="G67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77" s="21">
        <f>IF(wh_table[[#This Row],[Subject 1]]&lt;&gt;"Sitting Adjourned", "", SUMIF(wh_table[Day], wh_table[[#This Row],[Day]],wh_table[Duration]))</f>
        <v>4.5138888888888951E-2</v>
      </c>
      <c r="I677" s="23">
        <f>SUM(INDEX(wh_table[Duration],1):wh_table[[#This Row],[Duration]])</f>
        <v>25.174305555555563</v>
      </c>
      <c r="J677" s="21">
        <f>IF(wh_table[[#This Row],[Subject 1]]&lt;&gt;"Sitting Adjourned", "", SUMIFS(wh_table[Duration], wh_table[Day], wh_table[[#This Row],[Day]], wh_table[Tags], "&lt;&gt;[Questions]", wh_table[Tags], "&lt;&gt;[Questions][Divisions]"))</f>
        <v>4.5138888888888951E-2</v>
      </c>
      <c r="K677" s="23">
        <f>IF(wh_table[[#This Row],[Tags]]="[Questions]","",IF(wh_table[[#This Row],[Tags]]="[Questions][Divisions]","",SUMIFS(INDEX(wh_table[Duration],1):wh_table[[#This Row],[Duration]], INDEX(wh_table[Tags],1):wh_table[[#This Row],[Tags]], "&lt;&gt;[Questions]",INDEX(wh_table[Tags],1):wh_table[[#This Row],[Tags]], "&lt;&gt;[Questions][Divisions]")))</f>
        <v>18.152777777777789</v>
      </c>
    </row>
    <row r="678" spans="1:11" ht="15" customHeight="1" x14ac:dyDescent="0.25">
      <c r="A678" s="24">
        <v>115</v>
      </c>
      <c r="B678" s="20">
        <v>44648</v>
      </c>
      <c r="C678" s="21">
        <v>0.6875</v>
      </c>
      <c r="D678" s="19" t="s">
        <v>1107</v>
      </c>
      <c r="E678" s="22" t="s">
        <v>1493</v>
      </c>
      <c r="F678" s="19"/>
      <c r="G678" s="21" cm="1">
        <f t="array" ref="G67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6.25E-2</v>
      </c>
      <c r="H678" s="21" t="str">
        <f>IF(wh_table[[#This Row],[Subject 1]]&lt;&gt;"Sitting Adjourned", "", SUMIF(wh_table[Day], wh_table[[#This Row],[Day]],wh_table[Duration]))</f>
        <v/>
      </c>
      <c r="I678" s="23">
        <f>SUM(INDEX(wh_table[Duration],1):wh_table[[#This Row],[Duration]])</f>
        <v>25.236805555555563</v>
      </c>
      <c r="J678" s="21" t="str">
        <f>IF(wh_table[[#This Row],[Subject 1]]&lt;&gt;"Sitting Adjourned", "", SUMIFS(wh_table[Duration], wh_table[Day], wh_table[[#This Row],[Day]], wh_table[Tags], "&lt;&gt;[Questions]", wh_table[Tags], "&lt;&gt;[Questions][Divisions]"))</f>
        <v/>
      </c>
      <c r="K678" s="23">
        <f>IF(wh_table[[#This Row],[Tags]]="[Questions]","",IF(wh_table[[#This Row],[Tags]]="[Questions][Divisions]","",SUMIFS(INDEX(wh_table[Duration],1):wh_table[[#This Row],[Duration]], INDEX(wh_table[Tags],1):wh_table[[#This Row],[Tags]], "&lt;&gt;[Questions]",INDEX(wh_table[Tags],1):wh_table[[#This Row],[Tags]], "&lt;&gt;[Questions][Divisions]")))</f>
        <v>18.215277777777789</v>
      </c>
    </row>
    <row r="679" spans="1:11" ht="15" customHeight="1" x14ac:dyDescent="0.25">
      <c r="A679" s="24">
        <v>115</v>
      </c>
      <c r="B679" s="20">
        <v>44648</v>
      </c>
      <c r="C679" s="21">
        <v>0.75</v>
      </c>
      <c r="D679" s="19" t="s">
        <v>1107</v>
      </c>
      <c r="E679" s="22" t="s">
        <v>1494</v>
      </c>
      <c r="F679" s="19"/>
      <c r="G679" s="21" cm="1">
        <f t="array" ref="G67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6.6666666666666763E-2</v>
      </c>
      <c r="H679" s="21" t="str">
        <f>IF(wh_table[[#This Row],[Subject 1]]&lt;&gt;"Sitting Adjourned", "", SUMIF(wh_table[Day], wh_table[[#This Row],[Day]],wh_table[Duration]))</f>
        <v/>
      </c>
      <c r="I679" s="23">
        <f>SUM(INDEX(wh_table[Duration],1):wh_table[[#This Row],[Duration]])</f>
        <v>25.303472222222229</v>
      </c>
      <c r="J679" s="21" t="str">
        <f>IF(wh_table[[#This Row],[Subject 1]]&lt;&gt;"Sitting Adjourned", "", SUMIFS(wh_table[Duration], wh_table[Day], wh_table[[#This Row],[Day]], wh_table[Tags], "&lt;&gt;[Questions]", wh_table[Tags], "&lt;&gt;[Questions][Divisions]"))</f>
        <v/>
      </c>
      <c r="K679" s="23">
        <f>IF(wh_table[[#This Row],[Tags]]="[Questions]","",IF(wh_table[[#This Row],[Tags]]="[Questions][Divisions]","",SUMIFS(INDEX(wh_table[Duration],1):wh_table[[#This Row],[Duration]], INDEX(wh_table[Tags],1):wh_table[[#This Row],[Tags]], "&lt;&gt;[Questions]",INDEX(wh_table[Tags],1):wh_table[[#This Row],[Tags]], "&lt;&gt;[Questions][Divisions]")))</f>
        <v>18.281944444444456</v>
      </c>
    </row>
    <row r="680" spans="1:11" ht="15" customHeight="1" x14ac:dyDescent="0.25">
      <c r="A680" s="24">
        <v>115</v>
      </c>
      <c r="B680" s="20">
        <v>44648</v>
      </c>
      <c r="C680" s="21">
        <v>0.81666666666666676</v>
      </c>
      <c r="D680" s="19" t="s">
        <v>1111</v>
      </c>
      <c r="E680" s="22"/>
      <c r="F680" s="19"/>
      <c r="G680" s="21" t="str" cm="1">
        <f t="array" ref="G68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80" s="21">
        <f>IF(wh_table[[#This Row],[Subject 1]]&lt;&gt;"Sitting Adjourned", "", SUMIF(wh_table[Day], wh_table[[#This Row],[Day]],wh_table[Duration]))</f>
        <v>0.12916666666666676</v>
      </c>
      <c r="I680" s="23">
        <f>SUM(INDEX(wh_table[Duration],1):wh_table[[#This Row],[Duration]])</f>
        <v>25.303472222222229</v>
      </c>
      <c r="J680" s="21">
        <f>IF(wh_table[[#This Row],[Subject 1]]&lt;&gt;"Sitting Adjourned", "", SUMIFS(wh_table[Duration], wh_table[Day], wh_table[[#This Row],[Day]], wh_table[Tags], "&lt;&gt;[Questions]", wh_table[Tags], "&lt;&gt;[Questions][Divisions]"))</f>
        <v>0.12916666666666676</v>
      </c>
      <c r="K680" s="23">
        <f>IF(wh_table[[#This Row],[Tags]]="[Questions]","",IF(wh_table[[#This Row],[Tags]]="[Questions][Divisions]","",SUMIFS(INDEX(wh_table[Duration],1):wh_table[[#This Row],[Duration]], INDEX(wh_table[Tags],1):wh_table[[#This Row],[Tags]], "&lt;&gt;[Questions]",INDEX(wh_table[Tags],1):wh_table[[#This Row],[Tags]], "&lt;&gt;[Questions][Divisions]")))</f>
        <v>18.281944444444456</v>
      </c>
    </row>
    <row r="681" spans="1:11" ht="15" customHeight="1" x14ac:dyDescent="0.25">
      <c r="A681" s="24">
        <v>116</v>
      </c>
      <c r="B681" s="20">
        <v>44649</v>
      </c>
      <c r="C681" s="21">
        <v>0.39583333333333331</v>
      </c>
      <c r="D681" s="19" t="s">
        <v>1112</v>
      </c>
      <c r="E681" s="22" t="s">
        <v>1495</v>
      </c>
      <c r="F681" s="19"/>
      <c r="G681" s="21" cm="1">
        <f t="array" ref="G68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681" s="21" t="str">
        <f>IF(wh_table[[#This Row],[Subject 1]]&lt;&gt;"Sitting Adjourned", "", SUMIF(wh_table[Day], wh_table[[#This Row],[Day]],wh_table[Duration]))</f>
        <v/>
      </c>
      <c r="I681" s="23">
        <f>SUM(INDEX(wh_table[Duration],1):wh_table[[#This Row],[Duration]])</f>
        <v>25.365277777777784</v>
      </c>
      <c r="J681" s="21" t="str">
        <f>IF(wh_table[[#This Row],[Subject 1]]&lt;&gt;"Sitting Adjourned", "", SUMIFS(wh_table[Duration], wh_table[Day], wh_table[[#This Row],[Day]], wh_table[Tags], "&lt;&gt;[Questions]", wh_table[Tags], "&lt;&gt;[Questions][Divisions]"))</f>
        <v/>
      </c>
      <c r="K681" s="23">
        <f>IF(wh_table[[#This Row],[Tags]]="[Questions]","",IF(wh_table[[#This Row],[Tags]]="[Questions][Divisions]","",SUMIFS(INDEX(wh_table[Duration],1):wh_table[[#This Row],[Duration]], INDEX(wh_table[Tags],1):wh_table[[#This Row],[Tags]], "&lt;&gt;[Questions]",INDEX(wh_table[Tags],1):wh_table[[#This Row],[Tags]], "&lt;&gt;[Questions][Divisions]")))</f>
        <v>18.343750000000011</v>
      </c>
    </row>
    <row r="682" spans="1:11" ht="15" customHeight="1" x14ac:dyDescent="0.25">
      <c r="A682" s="24">
        <v>116</v>
      </c>
      <c r="B682" s="20">
        <v>44649</v>
      </c>
      <c r="C682" s="21">
        <v>0.45763888888888887</v>
      </c>
      <c r="D682" s="19" t="s">
        <v>16</v>
      </c>
      <c r="E682" s="22"/>
      <c r="F682" s="19" t="s">
        <v>1115</v>
      </c>
      <c r="G682" s="21" cm="1">
        <f t="array" ref="G68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0.14652777777777776</v>
      </c>
      <c r="H682" s="21" t="str">
        <f>IF(wh_table[[#This Row],[Subject 1]]&lt;&gt;"Sitting Adjourned", "", SUMIF(wh_table[Day], wh_table[[#This Row],[Day]],wh_table[Duration]))</f>
        <v/>
      </c>
      <c r="I682" s="23">
        <f>SUM(INDEX(wh_table[Duration],1):wh_table[[#This Row],[Duration]])</f>
        <v>25.511805555555561</v>
      </c>
      <c r="J682" s="21" t="str">
        <f>IF(wh_table[[#This Row],[Subject 1]]&lt;&gt;"Sitting Adjourned", "", SUMIFS(wh_table[Duration], wh_table[Day], wh_table[[#This Row],[Day]], wh_table[Tags], "&lt;&gt;[Questions]", wh_table[Tags], "&lt;&gt;[Questions][Divisions]"))</f>
        <v/>
      </c>
      <c r="K682" s="23" t="str">
        <f>IF(wh_table[[#This Row],[Tags]]="[Questions]","",IF(wh_table[[#This Row],[Tags]]="[Questions][Divisions]","",SUMIFS(INDEX(wh_table[Duration],1):wh_table[[#This Row],[Duration]], INDEX(wh_table[Tags],1):wh_table[[#This Row],[Tags]], "&lt;&gt;[Questions]",INDEX(wh_table[Tags],1):wh_table[[#This Row],[Tags]], "&lt;&gt;[Questions][Divisions]")))</f>
        <v/>
      </c>
    </row>
    <row r="683" spans="1:11" ht="15" customHeight="1" x14ac:dyDescent="0.25">
      <c r="A683" s="24">
        <v>116</v>
      </c>
      <c r="B683" s="20">
        <v>44649</v>
      </c>
      <c r="C683" s="21">
        <v>0.60416666666666663</v>
      </c>
      <c r="D683" s="19" t="s">
        <v>1112</v>
      </c>
      <c r="E683" s="22" t="s">
        <v>1496</v>
      </c>
      <c r="F683" s="19"/>
      <c r="G683" s="21" cm="1">
        <f t="array" ref="G68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6.0416666666666674E-2</v>
      </c>
      <c r="H683" s="21" t="str">
        <f>IF(wh_table[[#This Row],[Subject 1]]&lt;&gt;"Sitting Adjourned", "", SUMIF(wh_table[Day], wh_table[[#This Row],[Day]],wh_table[Duration]))</f>
        <v/>
      </c>
      <c r="I683" s="23">
        <f>SUM(INDEX(wh_table[Duration],1):wh_table[[#This Row],[Duration]])</f>
        <v>25.572222222222226</v>
      </c>
      <c r="J683" s="21" t="str">
        <f>IF(wh_table[[#This Row],[Subject 1]]&lt;&gt;"Sitting Adjourned", "", SUMIFS(wh_table[Duration], wh_table[Day], wh_table[[#This Row],[Day]], wh_table[Tags], "&lt;&gt;[Questions]", wh_table[Tags], "&lt;&gt;[Questions][Divisions]"))</f>
        <v/>
      </c>
      <c r="K683" s="23">
        <f>IF(wh_table[[#This Row],[Tags]]="[Questions]","",IF(wh_table[[#This Row],[Tags]]="[Questions][Divisions]","",SUMIFS(INDEX(wh_table[Duration],1):wh_table[[#This Row],[Duration]], INDEX(wh_table[Tags],1):wh_table[[#This Row],[Tags]], "&lt;&gt;[Questions]",INDEX(wh_table[Tags],1):wh_table[[#This Row],[Tags]], "&lt;&gt;[Questions][Divisions]")))</f>
        <v>18.404166666666676</v>
      </c>
    </row>
    <row r="684" spans="1:11" ht="15" customHeight="1" x14ac:dyDescent="0.25">
      <c r="A684" s="24">
        <v>116</v>
      </c>
      <c r="B684" s="20">
        <v>44649</v>
      </c>
      <c r="C684" s="21">
        <v>0.6645833333333333</v>
      </c>
      <c r="D684" s="19" t="s">
        <v>1112</v>
      </c>
      <c r="E684" s="22" t="s">
        <v>1497</v>
      </c>
      <c r="F684" s="19"/>
      <c r="G684" s="21" cm="1">
        <f t="array" ref="G68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684" s="21" t="str">
        <f>IF(wh_table[[#This Row],[Subject 1]]&lt;&gt;"Sitting Adjourned", "", SUMIF(wh_table[Day], wh_table[[#This Row],[Day]],wh_table[Duration]))</f>
        <v/>
      </c>
      <c r="I684" s="23">
        <f>SUM(INDEX(wh_table[Duration],1):wh_table[[#This Row],[Duration]])</f>
        <v>25.592361111111117</v>
      </c>
      <c r="J684" s="21" t="str">
        <f>IF(wh_table[[#This Row],[Subject 1]]&lt;&gt;"Sitting Adjourned", "", SUMIFS(wh_table[Duration], wh_table[Day], wh_table[[#This Row],[Day]], wh_table[Tags], "&lt;&gt;[Questions]", wh_table[Tags], "&lt;&gt;[Questions][Divisions]"))</f>
        <v/>
      </c>
      <c r="K684" s="23">
        <f>IF(wh_table[[#This Row],[Tags]]="[Questions]","",IF(wh_table[[#This Row],[Tags]]="[Questions][Divisions]","",SUMIFS(INDEX(wh_table[Duration],1):wh_table[[#This Row],[Duration]], INDEX(wh_table[Tags],1):wh_table[[#This Row],[Tags]], "&lt;&gt;[Questions]",INDEX(wh_table[Tags],1):wh_table[[#This Row],[Tags]], "&lt;&gt;[Questions][Divisions]")))</f>
        <v>18.424305555555563</v>
      </c>
    </row>
    <row r="685" spans="1:11" ht="15" customHeight="1" x14ac:dyDescent="0.25">
      <c r="A685" s="24">
        <v>116</v>
      </c>
      <c r="B685" s="20">
        <v>44649</v>
      </c>
      <c r="C685" s="21">
        <v>0.68472222222222223</v>
      </c>
      <c r="D685" s="19" t="s">
        <v>16</v>
      </c>
      <c r="E685" s="22"/>
      <c r="F685" s="19"/>
      <c r="G685" s="21" cm="1">
        <f t="array" ref="G68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2.7777777777777679E-3</v>
      </c>
      <c r="H685" s="21" t="str">
        <f>IF(wh_table[[#This Row],[Subject 1]]&lt;&gt;"Sitting Adjourned", "", SUMIF(wh_table[Day], wh_table[[#This Row],[Day]],wh_table[Duration]))</f>
        <v/>
      </c>
      <c r="I685" s="23">
        <f>SUM(INDEX(wh_table[Duration],1):wh_table[[#This Row],[Duration]])</f>
        <v>25.595138888888894</v>
      </c>
      <c r="J685" s="21" t="str">
        <f>IF(wh_table[[#This Row],[Subject 1]]&lt;&gt;"Sitting Adjourned", "", SUMIFS(wh_table[Duration], wh_table[Day], wh_table[[#This Row],[Day]], wh_table[Tags], "&lt;&gt;[Questions]", wh_table[Tags], "&lt;&gt;[Questions][Divisions]"))</f>
        <v/>
      </c>
      <c r="K685" s="23">
        <f>IF(wh_table[[#This Row],[Tags]]="[Questions]","",IF(wh_table[[#This Row],[Tags]]="[Questions][Divisions]","",SUMIFS(INDEX(wh_table[Duration],1):wh_table[[#This Row],[Duration]], INDEX(wh_table[Tags],1):wh_table[[#This Row],[Tags]], "&lt;&gt;[Questions]",INDEX(wh_table[Tags],1):wh_table[[#This Row],[Tags]], "&lt;&gt;[Questions][Divisions]")))</f>
        <v>18.427083333333339</v>
      </c>
    </row>
    <row r="686" spans="1:11" ht="15" customHeight="1" x14ac:dyDescent="0.25">
      <c r="A686" s="24">
        <v>116</v>
      </c>
      <c r="B686" s="20">
        <v>44649</v>
      </c>
      <c r="C686" s="21">
        <v>0.6875</v>
      </c>
      <c r="D686" s="19" t="s">
        <v>1112</v>
      </c>
      <c r="E686" s="22" t="s">
        <v>1498</v>
      </c>
      <c r="F686" s="19"/>
      <c r="G686" s="21" cm="1">
        <f t="array" ref="G68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2.9861111111111005E-2</v>
      </c>
      <c r="H686" s="21" t="str">
        <f>IF(wh_table[[#This Row],[Subject 1]]&lt;&gt;"Sitting Adjourned", "", SUMIF(wh_table[Day], wh_table[[#This Row],[Day]],wh_table[Duration]))</f>
        <v/>
      </c>
      <c r="I686" s="23">
        <f>SUM(INDEX(wh_table[Duration],1):wh_table[[#This Row],[Duration]])</f>
        <v>25.625000000000004</v>
      </c>
      <c r="J686" s="21" t="str">
        <f>IF(wh_table[[#This Row],[Subject 1]]&lt;&gt;"Sitting Adjourned", "", SUMIFS(wh_table[Duration], wh_table[Day], wh_table[[#This Row],[Day]], wh_table[Tags], "&lt;&gt;[Questions]", wh_table[Tags], "&lt;&gt;[Questions][Divisions]"))</f>
        <v/>
      </c>
      <c r="K686" s="23">
        <f>IF(wh_table[[#This Row],[Tags]]="[Questions]","",IF(wh_table[[#This Row],[Tags]]="[Questions][Divisions]","",SUMIFS(INDEX(wh_table[Duration],1):wh_table[[#This Row],[Duration]], INDEX(wh_table[Tags],1):wh_table[[#This Row],[Tags]], "&lt;&gt;[Questions]",INDEX(wh_table[Tags],1):wh_table[[#This Row],[Tags]], "&lt;&gt;[Questions][Divisions]")))</f>
        <v>18.456944444444449</v>
      </c>
    </row>
    <row r="687" spans="1:11" ht="15" customHeight="1" x14ac:dyDescent="0.25">
      <c r="A687" s="24">
        <v>116</v>
      </c>
      <c r="B687" s="20">
        <v>44649</v>
      </c>
      <c r="C687" s="21">
        <v>0.71736111111111101</v>
      </c>
      <c r="D687" s="19" t="s">
        <v>1111</v>
      </c>
      <c r="E687" s="22"/>
      <c r="F687" s="19"/>
      <c r="G687" s="21" t="str" cm="1">
        <f t="array" ref="G68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87" s="21">
        <f>IF(wh_table[[#This Row],[Subject 1]]&lt;&gt;"Sitting Adjourned", "", SUMIF(wh_table[Day], wh_table[[#This Row],[Day]],wh_table[Duration]))</f>
        <v>0.32152777777777769</v>
      </c>
      <c r="I687" s="23">
        <f>SUM(INDEX(wh_table[Duration],1):wh_table[[#This Row],[Duration]])</f>
        <v>25.625000000000004</v>
      </c>
      <c r="J687" s="21">
        <f>IF(wh_table[[#This Row],[Subject 1]]&lt;&gt;"Sitting Adjourned", "", SUMIFS(wh_table[Duration], wh_table[Day], wh_table[[#This Row],[Day]], wh_table[Tags], "&lt;&gt;[Questions]", wh_table[Tags], "&lt;&gt;[Questions][Divisions]"))</f>
        <v>0.17499999999999993</v>
      </c>
      <c r="K687" s="23">
        <f>IF(wh_table[[#This Row],[Tags]]="[Questions]","",IF(wh_table[[#This Row],[Tags]]="[Questions][Divisions]","",SUMIFS(INDEX(wh_table[Duration],1):wh_table[[#This Row],[Duration]], INDEX(wh_table[Tags],1):wh_table[[#This Row],[Tags]], "&lt;&gt;[Questions]",INDEX(wh_table[Tags],1):wh_table[[#This Row],[Tags]], "&lt;&gt;[Questions][Divisions]")))</f>
        <v>18.456944444444449</v>
      </c>
    </row>
    <row r="688" spans="1:11" ht="15" customHeight="1" x14ac:dyDescent="0.25">
      <c r="A688" s="24">
        <v>117</v>
      </c>
      <c r="B688" s="20">
        <v>44650</v>
      </c>
      <c r="C688" s="21">
        <v>0.39583333333333331</v>
      </c>
      <c r="D688" s="19" t="s">
        <v>1112</v>
      </c>
      <c r="E688" s="22" t="s">
        <v>1499</v>
      </c>
      <c r="F688" s="19"/>
      <c r="G688" s="21" cm="1">
        <f t="array" ref="G68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688" s="21" t="str">
        <f>IF(wh_table[[#This Row],[Subject 1]]&lt;&gt;"Sitting Adjourned", "", SUMIF(wh_table[Day], wh_table[[#This Row],[Day]],wh_table[Duration]))</f>
        <v/>
      </c>
      <c r="I688" s="23">
        <f>SUM(INDEX(wh_table[Duration],1):wh_table[[#This Row],[Duration]])</f>
        <v>25.671527777777783</v>
      </c>
      <c r="J688" s="21" t="str">
        <f>IF(wh_table[[#This Row],[Subject 1]]&lt;&gt;"Sitting Adjourned", "", SUMIFS(wh_table[Duration], wh_table[Day], wh_table[[#This Row],[Day]], wh_table[Tags], "&lt;&gt;[Questions]", wh_table[Tags], "&lt;&gt;[Questions][Divisions]"))</f>
        <v/>
      </c>
      <c r="K688" s="23">
        <f>IF(wh_table[[#This Row],[Tags]]="[Questions]","",IF(wh_table[[#This Row],[Tags]]="[Questions][Divisions]","",SUMIFS(INDEX(wh_table[Duration],1):wh_table[[#This Row],[Duration]], INDEX(wh_table[Tags],1):wh_table[[#This Row],[Tags]], "&lt;&gt;[Questions]",INDEX(wh_table[Tags],1):wh_table[[#This Row],[Tags]], "&lt;&gt;[Questions][Divisions]")))</f>
        <v>18.503472222222229</v>
      </c>
    </row>
    <row r="689" spans="1:11" ht="15" customHeight="1" x14ac:dyDescent="0.25">
      <c r="A689" s="24">
        <v>117</v>
      </c>
      <c r="B689" s="20">
        <v>44650</v>
      </c>
      <c r="C689" s="21">
        <v>0.44236111111111115</v>
      </c>
      <c r="D689" s="19" t="s">
        <v>16</v>
      </c>
      <c r="E689" s="22"/>
      <c r="F689" s="19"/>
      <c r="G689" s="21" cm="1">
        <f t="array" ref="G68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689" s="21" t="str">
        <f>IF(wh_table[[#This Row],[Subject 1]]&lt;&gt;"Sitting Adjourned", "", SUMIF(wh_table[Day], wh_table[[#This Row],[Day]],wh_table[Duration]))</f>
        <v/>
      </c>
      <c r="I689" s="23">
        <f>SUM(INDEX(wh_table[Duration],1):wh_table[[#This Row],[Duration]])</f>
        <v>25.687500000000004</v>
      </c>
      <c r="J689" s="21" t="str">
        <f>IF(wh_table[[#This Row],[Subject 1]]&lt;&gt;"Sitting Adjourned", "", SUMIFS(wh_table[Duration], wh_table[Day], wh_table[[#This Row],[Day]], wh_table[Tags], "&lt;&gt;[Questions]", wh_table[Tags], "&lt;&gt;[Questions][Divisions]"))</f>
        <v/>
      </c>
      <c r="K689" s="23">
        <f>IF(wh_table[[#This Row],[Tags]]="[Questions]","",IF(wh_table[[#This Row],[Tags]]="[Questions][Divisions]","",SUMIFS(INDEX(wh_table[Duration],1):wh_table[[#This Row],[Duration]], INDEX(wh_table[Tags],1):wh_table[[#This Row],[Tags]], "&lt;&gt;[Questions]",INDEX(wh_table[Tags],1):wh_table[[#This Row],[Tags]], "&lt;&gt;[Questions][Divisions]")))</f>
        <v>18.519444444444449</v>
      </c>
    </row>
    <row r="690" spans="1:11" ht="15" customHeight="1" x14ac:dyDescent="0.25">
      <c r="A690" s="24">
        <v>117</v>
      </c>
      <c r="B690" s="20">
        <v>44650</v>
      </c>
      <c r="C690" s="21">
        <v>0.45833333333333331</v>
      </c>
      <c r="D690" s="19" t="s">
        <v>1112</v>
      </c>
      <c r="E690" s="22" t="s">
        <v>1500</v>
      </c>
      <c r="F690" s="19"/>
      <c r="G690" s="21" cm="1">
        <f t="array" ref="G69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1.3888888888888951E-2</v>
      </c>
      <c r="H690" s="21" t="str">
        <f>IF(wh_table[[#This Row],[Subject 1]]&lt;&gt;"Sitting Adjourned", "", SUMIF(wh_table[Day], wh_table[[#This Row],[Day]],wh_table[Duration]))</f>
        <v/>
      </c>
      <c r="I690" s="23">
        <f>SUM(INDEX(wh_table[Duration],1):wh_table[[#This Row],[Duration]])</f>
        <v>25.701388888888893</v>
      </c>
      <c r="J690" s="21" t="str">
        <f>IF(wh_table[[#This Row],[Subject 1]]&lt;&gt;"Sitting Adjourned", "", SUMIFS(wh_table[Duration], wh_table[Day], wh_table[[#This Row],[Day]], wh_table[Tags], "&lt;&gt;[Questions]", wh_table[Tags], "&lt;&gt;[Questions][Divisions]"))</f>
        <v/>
      </c>
      <c r="K690" s="23">
        <f>IF(wh_table[[#This Row],[Tags]]="[Questions]","",IF(wh_table[[#This Row],[Tags]]="[Questions][Divisions]","",SUMIFS(INDEX(wh_table[Duration],1):wh_table[[#This Row],[Duration]], INDEX(wh_table[Tags],1):wh_table[[#This Row],[Tags]], "&lt;&gt;[Questions]",INDEX(wh_table[Tags],1):wh_table[[#This Row],[Tags]], "&lt;&gt;[Questions][Divisions]")))</f>
        <v>18.533333333333339</v>
      </c>
    </row>
    <row r="691" spans="1:11" ht="15" customHeight="1" x14ac:dyDescent="0.25">
      <c r="A691" s="24">
        <v>117</v>
      </c>
      <c r="B691" s="20">
        <v>44650</v>
      </c>
      <c r="C691" s="21">
        <v>0.47222222222222227</v>
      </c>
      <c r="D691" s="19" t="s">
        <v>16</v>
      </c>
      <c r="E691" s="22"/>
      <c r="F691" s="19" t="s">
        <v>1115</v>
      </c>
      <c r="G691" s="21" cm="1">
        <f t="array" ref="G69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0.13194444444444436</v>
      </c>
      <c r="H691" s="21" t="str">
        <f>IF(wh_table[[#This Row],[Subject 1]]&lt;&gt;"Sitting Adjourned", "", SUMIF(wh_table[Day], wh_table[[#This Row],[Day]],wh_table[Duration]))</f>
        <v/>
      </c>
      <c r="I691" s="23">
        <f>SUM(INDEX(wh_table[Duration],1):wh_table[[#This Row],[Duration]])</f>
        <v>25.833333333333336</v>
      </c>
      <c r="J691" s="21" t="str">
        <f>IF(wh_table[[#This Row],[Subject 1]]&lt;&gt;"Sitting Adjourned", "", SUMIFS(wh_table[Duration], wh_table[Day], wh_table[[#This Row],[Day]], wh_table[Tags], "&lt;&gt;[Questions]", wh_table[Tags], "&lt;&gt;[Questions][Divisions]"))</f>
        <v/>
      </c>
      <c r="K691" s="23" t="str">
        <f>IF(wh_table[[#This Row],[Tags]]="[Questions]","",IF(wh_table[[#This Row],[Tags]]="[Questions][Divisions]","",SUMIFS(INDEX(wh_table[Duration],1):wh_table[[#This Row],[Duration]], INDEX(wh_table[Tags],1):wh_table[[#This Row],[Tags]], "&lt;&gt;[Questions]",INDEX(wh_table[Tags],1):wh_table[[#This Row],[Tags]], "&lt;&gt;[Questions][Divisions]")))</f>
        <v/>
      </c>
    </row>
    <row r="692" spans="1:11" ht="15" customHeight="1" x14ac:dyDescent="0.25">
      <c r="A692" s="24">
        <v>117</v>
      </c>
      <c r="B692" s="20">
        <v>44650</v>
      </c>
      <c r="C692" s="21">
        <v>0.60416666666666663</v>
      </c>
      <c r="D692" s="19" t="s">
        <v>1112</v>
      </c>
      <c r="E692" s="22" t="s">
        <v>1501</v>
      </c>
      <c r="F692" s="19"/>
      <c r="G692" s="21" cm="1">
        <f t="array" ref="G69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5.9722222222222232E-2</v>
      </c>
      <c r="H692" s="21" t="str">
        <f>IF(wh_table[[#This Row],[Subject 1]]&lt;&gt;"Sitting Adjourned", "", SUMIF(wh_table[Day], wh_table[[#This Row],[Day]],wh_table[Duration]))</f>
        <v/>
      </c>
      <c r="I692" s="23">
        <f>SUM(INDEX(wh_table[Duration],1):wh_table[[#This Row],[Duration]])</f>
        <v>25.893055555555559</v>
      </c>
      <c r="J692" s="21" t="str">
        <f>IF(wh_table[[#This Row],[Subject 1]]&lt;&gt;"Sitting Adjourned", "", SUMIFS(wh_table[Duration], wh_table[Day], wh_table[[#This Row],[Day]], wh_table[Tags], "&lt;&gt;[Questions]", wh_table[Tags], "&lt;&gt;[Questions][Divisions]"))</f>
        <v/>
      </c>
      <c r="K692" s="23">
        <f>IF(wh_table[[#This Row],[Tags]]="[Questions]","",IF(wh_table[[#This Row],[Tags]]="[Questions][Divisions]","",SUMIFS(INDEX(wh_table[Duration],1):wh_table[[#This Row],[Duration]], INDEX(wh_table[Tags],1):wh_table[[#This Row],[Tags]], "&lt;&gt;[Questions]",INDEX(wh_table[Tags],1):wh_table[[#This Row],[Tags]], "&lt;&gt;[Questions][Divisions]")))</f>
        <v>18.593055555555562</v>
      </c>
    </row>
    <row r="693" spans="1:11" ht="15" customHeight="1" x14ac:dyDescent="0.25">
      <c r="A693" s="24">
        <v>117</v>
      </c>
      <c r="B693" s="20">
        <v>44650</v>
      </c>
      <c r="C693" s="21">
        <v>0.66388888888888886</v>
      </c>
      <c r="D693" s="19" t="s">
        <v>16</v>
      </c>
      <c r="E693" s="22"/>
      <c r="F693" s="19"/>
      <c r="G693" s="21" cm="1">
        <f t="array" ref="G69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2.0833333333333259E-3</v>
      </c>
      <c r="H693" s="21" t="str">
        <f>IF(wh_table[[#This Row],[Subject 1]]&lt;&gt;"Sitting Adjourned", "", SUMIF(wh_table[Day], wh_table[[#This Row],[Day]],wh_table[Duration]))</f>
        <v/>
      </c>
      <c r="I693" s="23">
        <f>SUM(INDEX(wh_table[Duration],1):wh_table[[#This Row],[Duration]])</f>
        <v>25.895138888888894</v>
      </c>
      <c r="J693" s="21" t="str">
        <f>IF(wh_table[[#This Row],[Subject 1]]&lt;&gt;"Sitting Adjourned", "", SUMIFS(wh_table[Duration], wh_table[Day], wh_table[[#This Row],[Day]], wh_table[Tags], "&lt;&gt;[Questions]", wh_table[Tags], "&lt;&gt;[Questions][Divisions]"))</f>
        <v/>
      </c>
      <c r="K693" s="23">
        <f>IF(wh_table[[#This Row],[Tags]]="[Questions]","",IF(wh_table[[#This Row],[Tags]]="[Questions][Divisions]","",SUMIFS(INDEX(wh_table[Duration],1):wh_table[[#This Row],[Duration]], INDEX(wh_table[Tags],1):wh_table[[#This Row],[Tags]], "&lt;&gt;[Questions]",INDEX(wh_table[Tags],1):wh_table[[#This Row],[Tags]], "&lt;&gt;[Questions][Divisions]")))</f>
        <v>18.595138888888897</v>
      </c>
    </row>
    <row r="694" spans="1:11" ht="15" customHeight="1" x14ac:dyDescent="0.25">
      <c r="A694" s="24">
        <v>117</v>
      </c>
      <c r="B694" s="20">
        <v>44650</v>
      </c>
      <c r="C694" s="21">
        <v>0.66597222222222219</v>
      </c>
      <c r="D694" s="19" t="s">
        <v>1112</v>
      </c>
      <c r="E694" s="22" t="s">
        <v>1502</v>
      </c>
      <c r="F694" s="19"/>
      <c r="G694" s="21" cm="1">
        <f t="array" ref="G69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1.7361111111111049E-2</v>
      </c>
      <c r="H694" s="21" t="str">
        <f>IF(wh_table[[#This Row],[Subject 1]]&lt;&gt;"Sitting Adjourned", "", SUMIF(wh_table[Day], wh_table[[#This Row],[Day]],wh_table[Duration]))</f>
        <v/>
      </c>
      <c r="I694" s="23">
        <f>SUM(INDEX(wh_table[Duration],1):wh_table[[#This Row],[Duration]])</f>
        <v>25.912500000000005</v>
      </c>
      <c r="J694" s="21" t="str">
        <f>IF(wh_table[[#This Row],[Subject 1]]&lt;&gt;"Sitting Adjourned", "", SUMIFS(wh_table[Duration], wh_table[Day], wh_table[[#This Row],[Day]], wh_table[Tags], "&lt;&gt;[Questions]", wh_table[Tags], "&lt;&gt;[Questions][Divisions]"))</f>
        <v/>
      </c>
      <c r="K694" s="23">
        <f>IF(wh_table[[#This Row],[Tags]]="[Questions]","",IF(wh_table[[#This Row],[Tags]]="[Questions][Divisions]","",SUMIFS(INDEX(wh_table[Duration],1):wh_table[[#This Row],[Duration]], INDEX(wh_table[Tags],1):wh_table[[#This Row],[Tags]], "&lt;&gt;[Questions]",INDEX(wh_table[Tags],1):wh_table[[#This Row],[Tags]], "&lt;&gt;[Questions][Divisions]")))</f>
        <v>18.612500000000008</v>
      </c>
    </row>
    <row r="695" spans="1:11" ht="15" customHeight="1" x14ac:dyDescent="0.25">
      <c r="A695" s="24">
        <v>117</v>
      </c>
      <c r="B695" s="20">
        <v>44650</v>
      </c>
      <c r="C695" s="21">
        <v>0.68333333333333324</v>
      </c>
      <c r="D695" s="19" t="s">
        <v>16</v>
      </c>
      <c r="E695" s="22"/>
      <c r="F695" s="19"/>
      <c r="G695" s="21" cm="1">
        <f t="array" ref="G69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4.1666666666667629E-3</v>
      </c>
      <c r="H695" s="21" t="str">
        <f>IF(wh_table[[#This Row],[Subject 1]]&lt;&gt;"Sitting Adjourned", "", SUMIF(wh_table[Day], wh_table[[#This Row],[Day]],wh_table[Duration]))</f>
        <v/>
      </c>
      <c r="I695" s="23">
        <f>SUM(INDEX(wh_table[Duration],1):wh_table[[#This Row],[Duration]])</f>
        <v>25.916666666666671</v>
      </c>
      <c r="J695" s="21" t="str">
        <f>IF(wh_table[[#This Row],[Subject 1]]&lt;&gt;"Sitting Adjourned", "", SUMIFS(wh_table[Duration], wh_table[Day], wh_table[[#This Row],[Day]], wh_table[Tags], "&lt;&gt;[Questions]", wh_table[Tags], "&lt;&gt;[Questions][Divisions]"))</f>
        <v/>
      </c>
      <c r="K695" s="23">
        <f>IF(wh_table[[#This Row],[Tags]]="[Questions]","",IF(wh_table[[#This Row],[Tags]]="[Questions][Divisions]","",SUMIFS(INDEX(wh_table[Duration],1):wh_table[[#This Row],[Duration]], INDEX(wh_table[Tags],1):wh_table[[#This Row],[Tags]], "&lt;&gt;[Questions]",INDEX(wh_table[Tags],1):wh_table[[#This Row],[Tags]], "&lt;&gt;[Questions][Divisions]")))</f>
        <v>18.616666666666674</v>
      </c>
    </row>
    <row r="696" spans="1:11" ht="15" customHeight="1" x14ac:dyDescent="0.25">
      <c r="A696" s="24">
        <v>117</v>
      </c>
      <c r="B696" s="20">
        <v>44650</v>
      </c>
      <c r="C696" s="21">
        <v>0.6875</v>
      </c>
      <c r="D696" s="19" t="s">
        <v>1112</v>
      </c>
      <c r="E696" s="22" t="s">
        <v>1503</v>
      </c>
      <c r="F696" s="19"/>
      <c r="G696" s="21" cm="1">
        <f t="array" ref="G69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2.083333333333337E-2</v>
      </c>
      <c r="H696" s="21" t="str">
        <f>IF(wh_table[[#This Row],[Subject 1]]&lt;&gt;"Sitting Adjourned", "", SUMIF(wh_table[Day], wh_table[[#This Row],[Day]],wh_table[Duration]))</f>
        <v/>
      </c>
      <c r="I696" s="23">
        <f>SUM(INDEX(wh_table[Duration],1):wh_table[[#This Row],[Duration]])</f>
        <v>25.937500000000004</v>
      </c>
      <c r="J696" s="21" t="str">
        <f>IF(wh_table[[#This Row],[Subject 1]]&lt;&gt;"Sitting Adjourned", "", SUMIFS(wh_table[Duration], wh_table[Day], wh_table[[#This Row],[Day]], wh_table[Tags], "&lt;&gt;[Questions]", wh_table[Tags], "&lt;&gt;[Questions][Divisions]"))</f>
        <v/>
      </c>
      <c r="K696" s="23">
        <f>IF(wh_table[[#This Row],[Tags]]="[Questions]","",IF(wh_table[[#This Row],[Tags]]="[Questions][Divisions]","",SUMIFS(INDEX(wh_table[Duration],1):wh_table[[#This Row],[Duration]], INDEX(wh_table[Tags],1):wh_table[[#This Row],[Tags]], "&lt;&gt;[Questions]",INDEX(wh_table[Tags],1):wh_table[[#This Row],[Tags]], "&lt;&gt;[Questions][Divisions]")))</f>
        <v>18.637500000000006</v>
      </c>
    </row>
    <row r="697" spans="1:11" ht="15" customHeight="1" x14ac:dyDescent="0.25">
      <c r="A697" s="24">
        <v>117</v>
      </c>
      <c r="B697" s="20">
        <v>44650</v>
      </c>
      <c r="C697" s="21">
        <v>0.70833333333333337</v>
      </c>
      <c r="D697" s="19" t="s">
        <v>1111</v>
      </c>
      <c r="E697" s="22"/>
      <c r="F697" s="19"/>
      <c r="G697" s="21" t="str" cm="1">
        <f t="array" ref="G69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697" s="21">
        <f>IF(wh_table[[#This Row],[Subject 1]]&lt;&gt;"Sitting Adjourned", "", SUMIF(wh_table[Day], wh_table[[#This Row],[Day]],wh_table[Duration]))</f>
        <v>0.31250000000000006</v>
      </c>
      <c r="I697" s="23">
        <f>SUM(INDEX(wh_table[Duration],1):wh_table[[#This Row],[Duration]])</f>
        <v>25.937500000000004</v>
      </c>
      <c r="J697" s="21">
        <f>IF(wh_table[[#This Row],[Subject 1]]&lt;&gt;"Sitting Adjourned", "", SUMIFS(wh_table[Duration], wh_table[Day], wh_table[[#This Row],[Day]], wh_table[Tags], "&lt;&gt;[Questions]", wh_table[Tags], "&lt;&gt;[Questions][Divisions]"))</f>
        <v>0.18055555555555569</v>
      </c>
      <c r="K697" s="23">
        <f>IF(wh_table[[#This Row],[Tags]]="[Questions]","",IF(wh_table[[#This Row],[Tags]]="[Questions][Divisions]","",SUMIFS(INDEX(wh_table[Duration],1):wh_table[[#This Row],[Duration]], INDEX(wh_table[Tags],1):wh_table[[#This Row],[Tags]], "&lt;&gt;[Questions]",INDEX(wh_table[Tags],1):wh_table[[#This Row],[Tags]], "&lt;&gt;[Questions][Divisions]")))</f>
        <v>18.637500000000006</v>
      </c>
    </row>
    <row r="698" spans="1:11" ht="15" customHeight="1" x14ac:dyDescent="0.25">
      <c r="A698" s="24">
        <v>118</v>
      </c>
      <c r="B698" s="20">
        <v>44651</v>
      </c>
      <c r="C698" s="21">
        <v>0.5625</v>
      </c>
      <c r="D698" s="19" t="s">
        <v>1165</v>
      </c>
      <c r="E698" s="22" t="s">
        <v>1504</v>
      </c>
      <c r="F698" s="19"/>
      <c r="G698" s="21" cm="1">
        <f t="array" ref="G69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4.6527777777777835E-2</v>
      </c>
      <c r="H698" s="21" t="str">
        <f>IF(wh_table[[#This Row],[Subject 1]]&lt;&gt;"Sitting Adjourned", "", SUMIF(wh_table[Day], wh_table[[#This Row],[Day]],wh_table[Duration]))</f>
        <v/>
      </c>
      <c r="I698" s="23">
        <f>SUM(INDEX(wh_table[Duration],1):wh_table[[#This Row],[Duration]])</f>
        <v>25.984027777777783</v>
      </c>
      <c r="J698" s="21" t="str">
        <f>IF(wh_table[[#This Row],[Subject 1]]&lt;&gt;"Sitting Adjourned", "", SUMIFS(wh_table[Duration], wh_table[Day], wh_table[[#This Row],[Day]], wh_table[Tags], "&lt;&gt;[Questions]", wh_table[Tags], "&lt;&gt;[Questions][Divisions]"))</f>
        <v/>
      </c>
      <c r="K698" s="23">
        <f>IF(wh_table[[#This Row],[Tags]]="[Questions]","",IF(wh_table[[#This Row],[Tags]]="[Questions][Divisions]","",SUMIFS(INDEX(wh_table[Duration],1):wh_table[[#This Row],[Duration]], INDEX(wh_table[Tags],1):wh_table[[#This Row],[Tags]], "&lt;&gt;[Questions]",INDEX(wh_table[Tags],1):wh_table[[#This Row],[Tags]], "&lt;&gt;[Questions][Divisions]")))</f>
        <v>18.684027777777786</v>
      </c>
    </row>
    <row r="699" spans="1:11" ht="15" customHeight="1" x14ac:dyDescent="0.25">
      <c r="A699" s="24">
        <v>118</v>
      </c>
      <c r="B699" s="20">
        <v>44651</v>
      </c>
      <c r="C699" s="21">
        <v>0.60902777777777783</v>
      </c>
      <c r="D699" s="19" t="s">
        <v>16</v>
      </c>
      <c r="E699" s="22"/>
      <c r="F699" s="19"/>
      <c r="G699" s="21" cm="1">
        <f t="array" ref="G69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699" s="21" t="str">
        <f>IF(wh_table[[#This Row],[Subject 1]]&lt;&gt;"Sitting Adjourned", "", SUMIF(wh_table[Day], wh_table[[#This Row],[Day]],wh_table[Duration]))</f>
        <v/>
      </c>
      <c r="I699" s="23">
        <f>SUM(INDEX(wh_table[Duration],1):wh_table[[#This Row],[Duration]])</f>
        <v>26.000000000000004</v>
      </c>
      <c r="J699" s="21" t="str">
        <f>IF(wh_table[[#This Row],[Subject 1]]&lt;&gt;"Sitting Adjourned", "", SUMIFS(wh_table[Duration], wh_table[Day], wh_table[[#This Row],[Day]], wh_table[Tags], "&lt;&gt;[Questions]", wh_table[Tags], "&lt;&gt;[Questions][Divisions]"))</f>
        <v/>
      </c>
      <c r="K699" s="23">
        <f>IF(wh_table[[#This Row],[Tags]]="[Questions]","",IF(wh_table[[#This Row],[Tags]]="[Questions][Divisions]","",SUMIFS(INDEX(wh_table[Duration],1):wh_table[[#This Row],[Duration]], INDEX(wh_table[Tags],1):wh_table[[#This Row],[Tags]], "&lt;&gt;[Questions]",INDEX(wh_table[Tags],1):wh_table[[#This Row],[Tags]], "&lt;&gt;[Questions][Divisions]")))</f>
        <v>18.700000000000006</v>
      </c>
    </row>
    <row r="700" spans="1:11" ht="15" customHeight="1" x14ac:dyDescent="0.25">
      <c r="A700" s="24">
        <v>118</v>
      </c>
      <c r="B700" s="20">
        <v>44651</v>
      </c>
      <c r="C700" s="21">
        <v>0.625</v>
      </c>
      <c r="D700" s="19" t="s">
        <v>1165</v>
      </c>
      <c r="E700" s="22" t="s">
        <v>1505</v>
      </c>
      <c r="F700" s="19"/>
      <c r="G700" s="21" cm="1">
        <f t="array" ref="G70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9.7222222222221877E-3</v>
      </c>
      <c r="H700" s="21" t="str">
        <f>IF(wh_table[[#This Row],[Subject 1]]&lt;&gt;"Sitting Adjourned", "", SUMIF(wh_table[Day], wh_table[[#This Row],[Day]],wh_table[Duration]))</f>
        <v/>
      </c>
      <c r="I700" s="23">
        <f>SUM(INDEX(wh_table[Duration],1):wh_table[[#This Row],[Duration]])</f>
        <v>26.009722222222226</v>
      </c>
      <c r="J700" s="21" t="str">
        <f>IF(wh_table[[#This Row],[Subject 1]]&lt;&gt;"Sitting Adjourned", "", SUMIFS(wh_table[Duration], wh_table[Day], wh_table[[#This Row],[Day]], wh_table[Tags], "&lt;&gt;[Questions]", wh_table[Tags], "&lt;&gt;[Questions][Divisions]"))</f>
        <v/>
      </c>
      <c r="K700" s="23">
        <f>IF(wh_table[[#This Row],[Tags]]="[Questions]","",IF(wh_table[[#This Row],[Tags]]="[Questions][Divisions]","",SUMIFS(INDEX(wh_table[Duration],1):wh_table[[#This Row],[Duration]], INDEX(wh_table[Tags],1):wh_table[[#This Row],[Tags]], "&lt;&gt;[Questions]",INDEX(wh_table[Tags],1):wh_table[[#This Row],[Tags]], "&lt;&gt;[Questions][Divisions]")))</f>
        <v>18.709722222222229</v>
      </c>
    </row>
    <row r="701" spans="1:11" ht="15" customHeight="1" x14ac:dyDescent="0.25">
      <c r="A701" s="24">
        <v>118</v>
      </c>
      <c r="B701" s="20">
        <v>44651</v>
      </c>
      <c r="C701" s="21">
        <v>0.63472222222222219</v>
      </c>
      <c r="D701" s="19" t="s">
        <v>1136</v>
      </c>
      <c r="E701" s="22" t="s">
        <v>1506</v>
      </c>
      <c r="F701" s="19"/>
      <c r="G701" s="21" cm="1">
        <f t="array" ref="G70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6.9444444444444198E-4</v>
      </c>
      <c r="H701" s="21" t="str">
        <f>IF(wh_table[[#This Row],[Subject 1]]&lt;&gt;"Sitting Adjourned", "", SUMIF(wh_table[Day], wh_table[[#This Row],[Day]],wh_table[Duration]))</f>
        <v/>
      </c>
      <c r="I701" s="23">
        <f>SUM(INDEX(wh_table[Duration],1):wh_table[[#This Row],[Duration]])</f>
        <v>26.010416666666671</v>
      </c>
      <c r="J701" s="21" t="str">
        <f>IF(wh_table[[#This Row],[Subject 1]]&lt;&gt;"Sitting Adjourned", "", SUMIFS(wh_table[Duration], wh_table[Day], wh_table[[#This Row],[Day]], wh_table[Tags], "&lt;&gt;[Questions]", wh_table[Tags], "&lt;&gt;[Questions][Divisions]"))</f>
        <v/>
      </c>
      <c r="K701" s="23">
        <f>IF(wh_table[[#This Row],[Tags]]="[Questions]","",IF(wh_table[[#This Row],[Tags]]="[Questions][Divisions]","",SUMIFS(INDEX(wh_table[Duration],1):wh_table[[#This Row],[Duration]], INDEX(wh_table[Tags],1):wh_table[[#This Row],[Tags]], "&lt;&gt;[Questions]",INDEX(wh_table[Tags],1):wh_table[[#This Row],[Tags]], "&lt;&gt;[Questions][Divisions]")))</f>
        <v>18.710416666666674</v>
      </c>
    </row>
    <row r="702" spans="1:11" ht="15" customHeight="1" x14ac:dyDescent="0.25">
      <c r="A702" s="24">
        <v>118</v>
      </c>
      <c r="B702" s="20">
        <v>44651</v>
      </c>
      <c r="C702" s="21">
        <v>0.63541666666666663</v>
      </c>
      <c r="D702" s="19" t="s">
        <v>1165</v>
      </c>
      <c r="E702" s="22" t="s">
        <v>1507</v>
      </c>
      <c r="F702" s="19"/>
      <c r="G702" s="21" cm="1">
        <f t="array" ref="G70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5.0694444444444375E-2</v>
      </c>
      <c r="H702" s="21" t="str">
        <f>IF(wh_table[[#This Row],[Subject 1]]&lt;&gt;"Sitting Adjourned", "", SUMIF(wh_table[Day], wh_table[[#This Row],[Day]],wh_table[Duration]))</f>
        <v/>
      </c>
      <c r="I702" s="23">
        <f>SUM(INDEX(wh_table[Duration],1):wh_table[[#This Row],[Duration]])</f>
        <v>26.061111111111117</v>
      </c>
      <c r="J702" s="21" t="str">
        <f>IF(wh_table[[#This Row],[Subject 1]]&lt;&gt;"Sitting Adjourned", "", SUMIFS(wh_table[Duration], wh_table[Day], wh_table[[#This Row],[Day]], wh_table[Tags], "&lt;&gt;[Questions]", wh_table[Tags], "&lt;&gt;[Questions][Divisions]"))</f>
        <v/>
      </c>
      <c r="K702" s="23">
        <f>IF(wh_table[[#This Row],[Tags]]="[Questions]","",IF(wh_table[[#This Row],[Tags]]="[Questions][Divisions]","",SUMIFS(INDEX(wh_table[Duration],1):wh_table[[#This Row],[Duration]], INDEX(wh_table[Tags],1):wh_table[[#This Row],[Tags]], "&lt;&gt;[Questions]",INDEX(wh_table[Tags],1):wh_table[[#This Row],[Tags]], "&lt;&gt;[Questions][Divisions]")))</f>
        <v>18.76111111111112</v>
      </c>
    </row>
    <row r="703" spans="1:11" ht="15" customHeight="1" x14ac:dyDescent="0.25">
      <c r="A703" s="24">
        <v>118</v>
      </c>
      <c r="B703" s="20">
        <v>44651</v>
      </c>
      <c r="C703" s="21">
        <v>0.68611111111111101</v>
      </c>
      <c r="D703" s="19" t="s">
        <v>1111</v>
      </c>
      <c r="E703" s="22"/>
      <c r="F703" s="19"/>
      <c r="G703" s="21" t="str" cm="1">
        <f t="array" ref="G70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03" s="21">
        <f>IF(wh_table[[#This Row],[Subject 1]]&lt;&gt;"Sitting Adjourned", "", SUMIF(wh_table[Day], wh_table[[#This Row],[Day]],wh_table[Duration]))</f>
        <v>0.12361111111111101</v>
      </c>
      <c r="I703" s="23">
        <f>SUM(INDEX(wh_table[Duration],1):wh_table[[#This Row],[Duration]])</f>
        <v>26.061111111111117</v>
      </c>
      <c r="J703" s="21">
        <f>IF(wh_table[[#This Row],[Subject 1]]&lt;&gt;"Sitting Adjourned", "", SUMIFS(wh_table[Duration], wh_table[Day], wh_table[[#This Row],[Day]], wh_table[Tags], "&lt;&gt;[Questions]", wh_table[Tags], "&lt;&gt;[Questions][Divisions]"))</f>
        <v>0.12361111111111101</v>
      </c>
      <c r="K703" s="23">
        <f>IF(wh_table[[#This Row],[Tags]]="[Questions]","",IF(wh_table[[#This Row],[Tags]]="[Questions][Divisions]","",SUMIFS(INDEX(wh_table[Duration],1):wh_table[[#This Row],[Duration]], INDEX(wh_table[Tags],1):wh_table[[#This Row],[Tags]], "&lt;&gt;[Questions]",INDEX(wh_table[Tags],1):wh_table[[#This Row],[Tags]], "&lt;&gt;[Questions][Divisions]")))</f>
        <v>18.76111111111112</v>
      </c>
    </row>
    <row r="704" spans="1:11" ht="15" customHeight="1" x14ac:dyDescent="0.25">
      <c r="A704" s="24">
        <v>119</v>
      </c>
      <c r="B704" s="20">
        <v>44670</v>
      </c>
      <c r="C704" s="21">
        <v>0.47916666666666669</v>
      </c>
      <c r="D704" s="19" t="s">
        <v>1112</v>
      </c>
      <c r="E704" s="22" t="s">
        <v>1508</v>
      </c>
      <c r="F704" s="19"/>
      <c r="G704" s="21" cm="1">
        <f t="array" ref="G70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5.0694444444444431E-2</v>
      </c>
      <c r="H704" s="21" t="str">
        <f>IF(wh_table[[#This Row],[Subject 1]]&lt;&gt;"Sitting Adjourned", "", SUMIF(wh_table[Day], wh_table[[#This Row],[Day]],wh_table[Duration]))</f>
        <v/>
      </c>
      <c r="I704" s="23">
        <f>SUM(INDEX(wh_table[Duration],1):wh_table[[#This Row],[Duration]])</f>
        <v>26.111805555555563</v>
      </c>
      <c r="J704" s="21" t="str">
        <f>IF(wh_table[[#This Row],[Subject 1]]&lt;&gt;"Sitting Adjourned", "", SUMIFS(wh_table[Duration], wh_table[Day], wh_table[[#This Row],[Day]], wh_table[Tags], "&lt;&gt;[Questions]", wh_table[Tags], "&lt;&gt;[Questions][Divisions]"))</f>
        <v/>
      </c>
      <c r="K704" s="23">
        <f>IF(wh_table[[#This Row],[Tags]]="[Questions]","",IF(wh_table[[#This Row],[Tags]]="[Questions][Divisions]","",SUMIFS(INDEX(wh_table[Duration],1):wh_table[[#This Row],[Duration]], INDEX(wh_table[Tags],1):wh_table[[#This Row],[Tags]], "&lt;&gt;[Questions]",INDEX(wh_table[Tags],1):wh_table[[#This Row],[Tags]], "&lt;&gt;[Questions][Divisions]")))</f>
        <v>18.811805555555566</v>
      </c>
    </row>
    <row r="705" spans="1:11" ht="15" customHeight="1" x14ac:dyDescent="0.25">
      <c r="A705" s="24">
        <v>119</v>
      </c>
      <c r="B705" s="20">
        <v>44670</v>
      </c>
      <c r="C705" s="21">
        <v>0.52986111111111112</v>
      </c>
      <c r="D705" s="19" t="s">
        <v>16</v>
      </c>
      <c r="E705" s="22"/>
      <c r="F705" s="19"/>
      <c r="G705" s="21" cm="1">
        <f t="array" ref="G70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1.1805555555555514E-2</v>
      </c>
      <c r="H705" s="21" t="str">
        <f>IF(wh_table[[#This Row],[Subject 1]]&lt;&gt;"Sitting Adjourned", "", SUMIF(wh_table[Day], wh_table[[#This Row],[Day]],wh_table[Duration]))</f>
        <v/>
      </c>
      <c r="I705" s="23">
        <f>SUM(INDEX(wh_table[Duration],1):wh_table[[#This Row],[Duration]])</f>
        <v>26.123611111111117</v>
      </c>
      <c r="J705" s="21" t="str">
        <f>IF(wh_table[[#This Row],[Subject 1]]&lt;&gt;"Sitting Adjourned", "", SUMIFS(wh_table[Duration], wh_table[Day], wh_table[[#This Row],[Day]], wh_table[Tags], "&lt;&gt;[Questions]", wh_table[Tags], "&lt;&gt;[Questions][Divisions]"))</f>
        <v/>
      </c>
      <c r="K705" s="23">
        <f>IF(wh_table[[#This Row],[Tags]]="[Questions]","",IF(wh_table[[#This Row],[Tags]]="[Questions][Divisions]","",SUMIFS(INDEX(wh_table[Duration],1):wh_table[[#This Row],[Duration]], INDEX(wh_table[Tags],1):wh_table[[#This Row],[Tags]], "&lt;&gt;[Questions]",INDEX(wh_table[Tags],1):wh_table[[#This Row],[Tags]], "&lt;&gt;[Questions][Divisions]")))</f>
        <v>18.82361111111112</v>
      </c>
    </row>
    <row r="706" spans="1:11" ht="15" customHeight="1" x14ac:dyDescent="0.25">
      <c r="A706" s="24">
        <v>119</v>
      </c>
      <c r="B706" s="20">
        <v>44670</v>
      </c>
      <c r="C706" s="21">
        <v>0.54166666666666663</v>
      </c>
      <c r="D706" s="19" t="s">
        <v>1112</v>
      </c>
      <c r="E706" s="22" t="s">
        <v>1509</v>
      </c>
      <c r="F706" s="19"/>
      <c r="G706" s="21" cm="1">
        <f t="array" ref="G70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2.0138888888888928E-2</v>
      </c>
      <c r="H706" s="21" t="str">
        <f>IF(wh_table[[#This Row],[Subject 1]]&lt;&gt;"Sitting Adjourned", "", SUMIF(wh_table[Day], wh_table[[#This Row],[Day]],wh_table[Duration]))</f>
        <v/>
      </c>
      <c r="I706" s="23">
        <f>SUM(INDEX(wh_table[Duration],1):wh_table[[#This Row],[Duration]])</f>
        <v>26.143750000000004</v>
      </c>
      <c r="J706" s="21" t="str">
        <f>IF(wh_table[[#This Row],[Subject 1]]&lt;&gt;"Sitting Adjourned", "", SUMIFS(wh_table[Duration], wh_table[Day], wh_table[[#This Row],[Day]], wh_table[Tags], "&lt;&gt;[Questions]", wh_table[Tags], "&lt;&gt;[Questions][Divisions]"))</f>
        <v/>
      </c>
      <c r="K706" s="23">
        <f>IF(wh_table[[#This Row],[Tags]]="[Questions]","",IF(wh_table[[#This Row],[Tags]]="[Questions][Divisions]","",SUMIFS(INDEX(wh_table[Duration],1):wh_table[[#This Row],[Duration]], INDEX(wh_table[Tags],1):wh_table[[#This Row],[Tags]], "&lt;&gt;[Questions]",INDEX(wh_table[Tags],1):wh_table[[#This Row],[Tags]], "&lt;&gt;[Questions][Divisions]")))</f>
        <v>18.843750000000007</v>
      </c>
    </row>
    <row r="707" spans="1:11" ht="15" customHeight="1" x14ac:dyDescent="0.25">
      <c r="A707" s="24">
        <v>119</v>
      </c>
      <c r="B707" s="20">
        <v>44670</v>
      </c>
      <c r="C707" s="21">
        <v>0.56180555555555556</v>
      </c>
      <c r="D707" s="19" t="s">
        <v>16</v>
      </c>
      <c r="E707" s="22"/>
      <c r="F707" s="19"/>
      <c r="G707" s="21" cm="1">
        <f t="array" ref="G70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707" s="21" t="str">
        <f>IF(wh_table[[#This Row],[Subject 1]]&lt;&gt;"Sitting Adjourned", "", SUMIF(wh_table[Day], wh_table[[#This Row],[Day]],wh_table[Duration]))</f>
        <v/>
      </c>
      <c r="I707" s="23">
        <f>SUM(INDEX(wh_table[Duration],1):wh_table[[#This Row],[Duration]])</f>
        <v>26.269444444444449</v>
      </c>
      <c r="J707" s="21" t="str">
        <f>IF(wh_table[[#This Row],[Subject 1]]&lt;&gt;"Sitting Adjourned", "", SUMIFS(wh_table[Duration], wh_table[Day], wh_table[[#This Row],[Day]], wh_table[Tags], "&lt;&gt;[Questions]", wh_table[Tags], "&lt;&gt;[Questions][Divisions]"))</f>
        <v/>
      </c>
      <c r="K707" s="23">
        <f>IF(wh_table[[#This Row],[Tags]]="[Questions]","",IF(wh_table[[#This Row],[Tags]]="[Questions][Divisions]","",SUMIFS(INDEX(wh_table[Duration],1):wh_table[[#This Row],[Duration]], INDEX(wh_table[Tags],1):wh_table[[#This Row],[Tags]], "&lt;&gt;[Questions]",INDEX(wh_table[Tags],1):wh_table[[#This Row],[Tags]], "&lt;&gt;[Questions][Divisions]")))</f>
        <v>18.969444444444452</v>
      </c>
    </row>
    <row r="708" spans="1:11" ht="15" customHeight="1" x14ac:dyDescent="0.25">
      <c r="A708" s="24">
        <v>119</v>
      </c>
      <c r="B708" s="20">
        <v>44670</v>
      </c>
      <c r="C708" s="21">
        <v>0.6875</v>
      </c>
      <c r="D708" s="19" t="s">
        <v>1112</v>
      </c>
      <c r="E708" s="22" t="s">
        <v>1510</v>
      </c>
      <c r="F708" s="19"/>
      <c r="G708" s="21" cm="1">
        <f t="array" ref="G70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3.8888888888888862E-2</v>
      </c>
      <c r="H708" s="21" t="str">
        <f>IF(wh_table[[#This Row],[Subject 1]]&lt;&gt;"Sitting Adjourned", "", SUMIF(wh_table[Day], wh_table[[#This Row],[Day]],wh_table[Duration]))</f>
        <v/>
      </c>
      <c r="I708" s="23">
        <f>SUM(INDEX(wh_table[Duration],1):wh_table[[#This Row],[Duration]])</f>
        <v>26.308333333333337</v>
      </c>
      <c r="J708" s="21" t="str">
        <f>IF(wh_table[[#This Row],[Subject 1]]&lt;&gt;"Sitting Adjourned", "", SUMIFS(wh_table[Duration], wh_table[Day], wh_table[[#This Row],[Day]], wh_table[Tags], "&lt;&gt;[Questions]", wh_table[Tags], "&lt;&gt;[Questions][Divisions]"))</f>
        <v/>
      </c>
      <c r="K708" s="23">
        <f>IF(wh_table[[#This Row],[Tags]]="[Questions]","",IF(wh_table[[#This Row],[Tags]]="[Questions][Divisions]","",SUMIFS(INDEX(wh_table[Duration],1):wh_table[[#This Row],[Duration]], INDEX(wh_table[Tags],1):wh_table[[#This Row],[Tags]], "&lt;&gt;[Questions]",INDEX(wh_table[Tags],1):wh_table[[#This Row],[Tags]], "&lt;&gt;[Questions][Divisions]")))</f>
        <v>19.00833333333334</v>
      </c>
    </row>
    <row r="709" spans="1:11" ht="15" customHeight="1" x14ac:dyDescent="0.25">
      <c r="A709" s="24">
        <v>119</v>
      </c>
      <c r="B709" s="20">
        <v>44670</v>
      </c>
      <c r="C709" s="21">
        <v>0.72638888888888886</v>
      </c>
      <c r="D709" s="19" t="s">
        <v>16</v>
      </c>
      <c r="E709" s="22"/>
      <c r="F709" s="19"/>
      <c r="G709" s="21" cm="1">
        <f t="array" ref="G70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2.3611111111111138E-2</v>
      </c>
      <c r="H709" s="21" t="str">
        <f>IF(wh_table[[#This Row],[Subject 1]]&lt;&gt;"Sitting Adjourned", "", SUMIF(wh_table[Day], wh_table[[#This Row],[Day]],wh_table[Duration]))</f>
        <v/>
      </c>
      <c r="I709" s="23">
        <f>SUM(INDEX(wh_table[Duration],1):wh_table[[#This Row],[Duration]])</f>
        <v>26.331944444444449</v>
      </c>
      <c r="J709" s="21" t="str">
        <f>IF(wh_table[[#This Row],[Subject 1]]&lt;&gt;"Sitting Adjourned", "", SUMIFS(wh_table[Duration], wh_table[Day], wh_table[[#This Row],[Day]], wh_table[Tags], "&lt;&gt;[Questions]", wh_table[Tags], "&lt;&gt;[Questions][Divisions]"))</f>
        <v/>
      </c>
      <c r="K709" s="23">
        <f>IF(wh_table[[#This Row],[Tags]]="[Questions]","",IF(wh_table[[#This Row],[Tags]]="[Questions][Divisions]","",SUMIFS(INDEX(wh_table[Duration],1):wh_table[[#This Row],[Duration]], INDEX(wh_table[Tags],1):wh_table[[#This Row],[Tags]], "&lt;&gt;[Questions]",INDEX(wh_table[Tags],1):wh_table[[#This Row],[Tags]], "&lt;&gt;[Questions][Divisions]")))</f>
        <v>19.031944444444452</v>
      </c>
    </row>
    <row r="710" spans="1:11" ht="15" customHeight="1" x14ac:dyDescent="0.25">
      <c r="A710" s="24">
        <v>119</v>
      </c>
      <c r="B710" s="20">
        <v>44670</v>
      </c>
      <c r="C710" s="21">
        <v>0.75</v>
      </c>
      <c r="D710" s="19" t="s">
        <v>1112</v>
      </c>
      <c r="E710" s="22" t="s">
        <v>1511</v>
      </c>
      <c r="F710" s="19"/>
      <c r="G710" s="21" cm="1">
        <f t="array" ref="G71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1.9444444444444375E-2</v>
      </c>
      <c r="H710" s="21" t="str">
        <f>IF(wh_table[[#This Row],[Subject 1]]&lt;&gt;"Sitting Adjourned", "", SUMIF(wh_table[Day], wh_table[[#This Row],[Day]],wh_table[Duration]))</f>
        <v/>
      </c>
      <c r="I710" s="23">
        <f>SUM(INDEX(wh_table[Duration],1):wh_table[[#This Row],[Duration]])</f>
        <v>26.351388888888895</v>
      </c>
      <c r="J710" s="21" t="str">
        <f>IF(wh_table[[#This Row],[Subject 1]]&lt;&gt;"Sitting Adjourned", "", SUMIFS(wh_table[Duration], wh_table[Day], wh_table[[#This Row],[Day]], wh_table[Tags], "&lt;&gt;[Questions]", wh_table[Tags], "&lt;&gt;[Questions][Divisions]"))</f>
        <v/>
      </c>
      <c r="K710" s="23">
        <f>IF(wh_table[[#This Row],[Tags]]="[Questions]","",IF(wh_table[[#This Row],[Tags]]="[Questions][Divisions]","",SUMIFS(INDEX(wh_table[Duration],1):wh_table[[#This Row],[Duration]], INDEX(wh_table[Tags],1):wh_table[[#This Row],[Tags]], "&lt;&gt;[Questions]",INDEX(wh_table[Tags],1):wh_table[[#This Row],[Tags]], "&lt;&gt;[Questions][Divisions]")))</f>
        <v>19.051388888888898</v>
      </c>
    </row>
    <row r="711" spans="1:11" ht="15" customHeight="1" x14ac:dyDescent="0.25">
      <c r="A711" s="24">
        <v>119</v>
      </c>
      <c r="B711" s="20">
        <v>44670</v>
      </c>
      <c r="C711" s="21">
        <v>0.76944444444444438</v>
      </c>
      <c r="D711" s="19" t="s">
        <v>1111</v>
      </c>
      <c r="E711" s="22"/>
      <c r="F711" s="19"/>
      <c r="G711" s="21" t="str" cm="1">
        <f t="array" ref="G71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11" s="21">
        <f>IF(wh_table[[#This Row],[Subject 1]]&lt;&gt;"Sitting Adjourned", "", SUMIF(wh_table[Day], wh_table[[#This Row],[Day]],wh_table[Duration]))</f>
        <v>0.29027777777777769</v>
      </c>
      <c r="I711" s="23">
        <f>SUM(INDEX(wh_table[Duration],1):wh_table[[#This Row],[Duration]])</f>
        <v>26.351388888888895</v>
      </c>
      <c r="J711" s="21">
        <f>IF(wh_table[[#This Row],[Subject 1]]&lt;&gt;"Sitting Adjourned", "", SUMIFS(wh_table[Duration], wh_table[Day], wh_table[[#This Row],[Day]], wh_table[Tags], "&lt;&gt;[Questions]", wh_table[Tags], "&lt;&gt;[Questions][Divisions]"))</f>
        <v>0.29027777777777769</v>
      </c>
      <c r="K711" s="23">
        <f>IF(wh_table[[#This Row],[Tags]]="[Questions]","",IF(wh_table[[#This Row],[Tags]]="[Questions][Divisions]","",SUMIFS(INDEX(wh_table[Duration],1):wh_table[[#This Row],[Duration]], INDEX(wh_table[Tags],1):wh_table[[#This Row],[Tags]], "&lt;&gt;[Questions]",INDEX(wh_table[Tags],1):wh_table[[#This Row],[Tags]], "&lt;&gt;[Questions][Divisions]")))</f>
        <v>19.051388888888898</v>
      </c>
    </row>
    <row r="712" spans="1:11" ht="15" customHeight="1" x14ac:dyDescent="0.25">
      <c r="A712" s="24">
        <v>120</v>
      </c>
      <c r="B712" s="20">
        <v>44671</v>
      </c>
      <c r="C712" s="21">
        <v>0.39583333333333331</v>
      </c>
      <c r="D712" s="19" t="s">
        <v>1112</v>
      </c>
      <c r="E712" s="22" t="s">
        <v>1512</v>
      </c>
      <c r="F712" s="19"/>
      <c r="G712" s="21" cm="1">
        <f t="array" ref="G71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6.3194444444444497E-2</v>
      </c>
      <c r="H712" s="21" t="str">
        <f>IF(wh_table[[#This Row],[Subject 1]]&lt;&gt;"Sitting Adjourned", "", SUMIF(wh_table[Day], wh_table[[#This Row],[Day]],wh_table[Duration]))</f>
        <v/>
      </c>
      <c r="I712" s="23">
        <f>SUM(INDEX(wh_table[Duration],1):wh_table[[#This Row],[Duration]])</f>
        <v>26.41458333333334</v>
      </c>
      <c r="J712" s="21" t="str">
        <f>IF(wh_table[[#This Row],[Subject 1]]&lt;&gt;"Sitting Adjourned", "", SUMIFS(wh_table[Duration], wh_table[Day], wh_table[[#This Row],[Day]], wh_table[Tags], "&lt;&gt;[Questions]", wh_table[Tags], "&lt;&gt;[Questions][Divisions]"))</f>
        <v/>
      </c>
      <c r="K712" s="23">
        <f>IF(wh_table[[#This Row],[Tags]]="[Questions]","",IF(wh_table[[#This Row],[Tags]]="[Questions][Divisions]","",SUMIFS(INDEX(wh_table[Duration],1):wh_table[[#This Row],[Duration]], INDEX(wh_table[Tags],1):wh_table[[#This Row],[Tags]], "&lt;&gt;[Questions]",INDEX(wh_table[Tags],1):wh_table[[#This Row],[Tags]], "&lt;&gt;[Questions][Divisions]")))</f>
        <v>19.114583333333343</v>
      </c>
    </row>
    <row r="713" spans="1:11" ht="15" customHeight="1" x14ac:dyDescent="0.25">
      <c r="A713" s="24">
        <v>120</v>
      </c>
      <c r="B713" s="20">
        <v>44671</v>
      </c>
      <c r="C713" s="21">
        <v>0.45902777777777781</v>
      </c>
      <c r="D713" s="19" t="s">
        <v>1112</v>
      </c>
      <c r="E713" s="22" t="s">
        <v>1513</v>
      </c>
      <c r="F713" s="19"/>
      <c r="G713" s="21" cm="1">
        <f t="array" ref="G71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713" s="21" t="str">
        <f>IF(wh_table[[#This Row],[Subject 1]]&lt;&gt;"Sitting Adjourned", "", SUMIF(wh_table[Day], wh_table[[#This Row],[Day]],wh_table[Duration]))</f>
        <v/>
      </c>
      <c r="I713" s="23">
        <f>SUM(INDEX(wh_table[Duration],1):wh_table[[#This Row],[Duration]])</f>
        <v>26.434722222222227</v>
      </c>
      <c r="J713" s="21" t="str">
        <f>IF(wh_table[[#This Row],[Subject 1]]&lt;&gt;"Sitting Adjourned", "", SUMIFS(wh_table[Duration], wh_table[Day], wh_table[[#This Row],[Day]], wh_table[Tags], "&lt;&gt;[Questions]", wh_table[Tags], "&lt;&gt;[Questions][Divisions]"))</f>
        <v/>
      </c>
      <c r="K713" s="23">
        <f>IF(wh_table[[#This Row],[Tags]]="[Questions]","",IF(wh_table[[#This Row],[Tags]]="[Questions][Divisions]","",SUMIFS(INDEX(wh_table[Duration],1):wh_table[[#This Row],[Duration]], INDEX(wh_table[Tags],1):wh_table[[#This Row],[Tags]], "&lt;&gt;[Questions]",INDEX(wh_table[Tags],1):wh_table[[#This Row],[Tags]], "&lt;&gt;[Questions][Divisions]")))</f>
        <v>19.13472222222223</v>
      </c>
    </row>
    <row r="714" spans="1:11" ht="15" customHeight="1" x14ac:dyDescent="0.25">
      <c r="A714" s="24">
        <v>120</v>
      </c>
      <c r="B714" s="20">
        <v>44671</v>
      </c>
      <c r="C714" s="21">
        <v>0.47916666666666669</v>
      </c>
      <c r="D714" s="19" t="s">
        <v>16</v>
      </c>
      <c r="E714" s="22"/>
      <c r="F714" s="19" t="s">
        <v>1115</v>
      </c>
      <c r="G714" s="21" cm="1">
        <f t="array" ref="G71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0.12499999999999994</v>
      </c>
      <c r="H714" s="21" t="str">
        <f>IF(wh_table[[#This Row],[Subject 1]]&lt;&gt;"Sitting Adjourned", "", SUMIF(wh_table[Day], wh_table[[#This Row],[Day]],wh_table[Duration]))</f>
        <v/>
      </c>
      <c r="I714" s="23">
        <f>SUM(INDEX(wh_table[Duration],1):wh_table[[#This Row],[Duration]])</f>
        <v>26.559722222222227</v>
      </c>
      <c r="J714" s="21" t="str">
        <f>IF(wh_table[[#This Row],[Subject 1]]&lt;&gt;"Sitting Adjourned", "", SUMIFS(wh_table[Duration], wh_table[Day], wh_table[[#This Row],[Day]], wh_table[Tags], "&lt;&gt;[Questions]", wh_table[Tags], "&lt;&gt;[Questions][Divisions]"))</f>
        <v/>
      </c>
      <c r="K714" s="23" t="str">
        <f>IF(wh_table[[#This Row],[Tags]]="[Questions]","",IF(wh_table[[#This Row],[Tags]]="[Questions][Divisions]","",SUMIFS(INDEX(wh_table[Duration],1):wh_table[[#This Row],[Duration]], INDEX(wh_table[Tags],1):wh_table[[#This Row],[Tags]], "&lt;&gt;[Questions]",INDEX(wh_table[Tags],1):wh_table[[#This Row],[Tags]], "&lt;&gt;[Questions][Divisions]")))</f>
        <v/>
      </c>
    </row>
    <row r="715" spans="1:11" ht="15" customHeight="1" x14ac:dyDescent="0.25">
      <c r="A715" s="24">
        <v>120</v>
      </c>
      <c r="B715" s="20">
        <v>44671</v>
      </c>
      <c r="C715" s="21">
        <v>0.60416666666666663</v>
      </c>
      <c r="D715" s="19" t="s">
        <v>1112</v>
      </c>
      <c r="E715" s="22" t="s">
        <v>1514</v>
      </c>
      <c r="F715" s="19"/>
      <c r="G715" s="21" cm="1">
        <f t="array" ref="G71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0.10277777777777775</v>
      </c>
      <c r="H715" s="21" t="str">
        <f>IF(wh_table[[#This Row],[Subject 1]]&lt;&gt;"Sitting Adjourned", "", SUMIF(wh_table[Day], wh_table[[#This Row],[Day]],wh_table[Duration]))</f>
        <v/>
      </c>
      <c r="I715" s="23">
        <f>SUM(INDEX(wh_table[Duration],1):wh_table[[#This Row],[Duration]])</f>
        <v>26.662500000000005</v>
      </c>
      <c r="J715" s="21" t="str">
        <f>IF(wh_table[[#This Row],[Subject 1]]&lt;&gt;"Sitting Adjourned", "", SUMIFS(wh_table[Duration], wh_table[Day], wh_table[[#This Row],[Day]], wh_table[Tags], "&lt;&gt;[Questions]", wh_table[Tags], "&lt;&gt;[Questions][Divisions]"))</f>
        <v/>
      </c>
      <c r="K715" s="23">
        <f>IF(wh_table[[#This Row],[Tags]]="[Questions]","",IF(wh_table[[#This Row],[Tags]]="[Questions][Divisions]","",SUMIFS(INDEX(wh_table[Duration],1):wh_table[[#This Row],[Duration]], INDEX(wh_table[Tags],1):wh_table[[#This Row],[Tags]], "&lt;&gt;[Questions]",INDEX(wh_table[Tags],1):wh_table[[#This Row],[Tags]], "&lt;&gt;[Questions][Divisions]")))</f>
        <v>19.237500000000008</v>
      </c>
    </row>
    <row r="716" spans="1:11" ht="15" customHeight="1" x14ac:dyDescent="0.25">
      <c r="A716" s="24">
        <v>120</v>
      </c>
      <c r="B716" s="20">
        <v>44671</v>
      </c>
      <c r="C716" s="21">
        <v>0.70694444444444438</v>
      </c>
      <c r="D716" s="19" t="s">
        <v>1112</v>
      </c>
      <c r="E716" s="22" t="s">
        <v>1515</v>
      </c>
      <c r="F716" s="19"/>
      <c r="G716" s="21" cm="1">
        <f t="array" ref="G71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1.8055555555555602E-2</v>
      </c>
      <c r="H716" s="21" t="str">
        <f>IF(wh_table[[#This Row],[Subject 1]]&lt;&gt;"Sitting Adjourned", "", SUMIF(wh_table[Day], wh_table[[#This Row],[Day]],wh_table[Duration]))</f>
        <v/>
      </c>
      <c r="I716" s="23">
        <f>SUM(INDEX(wh_table[Duration],1):wh_table[[#This Row],[Duration]])</f>
        <v>26.680555555555561</v>
      </c>
      <c r="J716" s="21" t="str">
        <f>IF(wh_table[[#This Row],[Subject 1]]&lt;&gt;"Sitting Adjourned", "", SUMIFS(wh_table[Duration], wh_table[Day], wh_table[[#This Row],[Day]], wh_table[Tags], "&lt;&gt;[Questions]", wh_table[Tags], "&lt;&gt;[Questions][Divisions]"))</f>
        <v/>
      </c>
      <c r="K716" s="23">
        <f>IF(wh_table[[#This Row],[Tags]]="[Questions]","",IF(wh_table[[#This Row],[Tags]]="[Questions][Divisions]","",SUMIFS(INDEX(wh_table[Duration],1):wh_table[[#This Row],[Duration]], INDEX(wh_table[Tags],1):wh_table[[#This Row],[Tags]], "&lt;&gt;[Questions]",INDEX(wh_table[Tags],1):wh_table[[#This Row],[Tags]], "&lt;&gt;[Questions][Divisions]")))</f>
        <v>19.255555555555564</v>
      </c>
    </row>
    <row r="717" spans="1:11" ht="15" customHeight="1" x14ac:dyDescent="0.25">
      <c r="A717" s="24">
        <v>120</v>
      </c>
      <c r="B717" s="20">
        <v>44671</v>
      </c>
      <c r="C717" s="21">
        <v>0.72499999999999998</v>
      </c>
      <c r="D717" s="19" t="s">
        <v>1112</v>
      </c>
      <c r="E717" s="22" t="s">
        <v>1516</v>
      </c>
      <c r="F717" s="19"/>
      <c r="G717" s="21" cm="1">
        <f t="array" ref="G71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0.14513888888888893</v>
      </c>
      <c r="H717" s="21" t="str">
        <f>IF(wh_table[[#This Row],[Subject 1]]&lt;&gt;"Sitting Adjourned", "", SUMIF(wh_table[Day], wh_table[[#This Row],[Day]],wh_table[Duration]))</f>
        <v/>
      </c>
      <c r="I717" s="23">
        <f>SUM(INDEX(wh_table[Duration],1):wh_table[[#This Row],[Duration]])</f>
        <v>26.825694444444451</v>
      </c>
      <c r="J717" s="21" t="str">
        <f>IF(wh_table[[#This Row],[Subject 1]]&lt;&gt;"Sitting Adjourned", "", SUMIFS(wh_table[Duration], wh_table[Day], wh_table[[#This Row],[Day]], wh_table[Tags], "&lt;&gt;[Questions]", wh_table[Tags], "&lt;&gt;[Questions][Divisions]"))</f>
        <v/>
      </c>
      <c r="K717" s="23">
        <f>IF(wh_table[[#This Row],[Tags]]="[Questions]","",IF(wh_table[[#This Row],[Tags]]="[Questions][Divisions]","",SUMIFS(INDEX(wh_table[Duration],1):wh_table[[#This Row],[Duration]], INDEX(wh_table[Tags],1):wh_table[[#This Row],[Tags]], "&lt;&gt;[Questions]",INDEX(wh_table[Tags],1):wh_table[[#This Row],[Tags]], "&lt;&gt;[Questions][Divisions]")))</f>
        <v>19.400694444444454</v>
      </c>
    </row>
    <row r="718" spans="1:11" ht="15" customHeight="1" x14ac:dyDescent="0.25">
      <c r="A718" s="24">
        <v>120</v>
      </c>
      <c r="B718" s="20">
        <v>44671</v>
      </c>
      <c r="C718" s="21">
        <v>0.87013888888888891</v>
      </c>
      <c r="D718" s="19" t="s">
        <v>1111</v>
      </c>
      <c r="E718" s="22"/>
      <c r="F718" s="19"/>
      <c r="G718" s="21" t="str" cm="1">
        <f t="array" ref="G71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18" s="21">
        <f>IF(wh_table[[#This Row],[Subject 1]]&lt;&gt;"Sitting Adjourned", "", SUMIF(wh_table[Day], wh_table[[#This Row],[Day]],wh_table[Duration]))</f>
        <v>0.47430555555555559</v>
      </c>
      <c r="I718" s="23">
        <f>SUM(INDEX(wh_table[Duration],1):wh_table[[#This Row],[Duration]])</f>
        <v>26.825694444444451</v>
      </c>
      <c r="J718" s="21">
        <f>IF(wh_table[[#This Row],[Subject 1]]&lt;&gt;"Sitting Adjourned", "", SUMIFS(wh_table[Duration], wh_table[Day], wh_table[[#This Row],[Day]], wh_table[Tags], "&lt;&gt;[Questions]", wh_table[Tags], "&lt;&gt;[Questions][Divisions]"))</f>
        <v>0.34930555555555565</v>
      </c>
      <c r="K718" s="23">
        <f>IF(wh_table[[#This Row],[Tags]]="[Questions]","",IF(wh_table[[#This Row],[Tags]]="[Questions][Divisions]","",SUMIFS(INDEX(wh_table[Duration],1):wh_table[[#This Row],[Duration]], INDEX(wh_table[Tags],1):wh_table[[#This Row],[Tags]], "&lt;&gt;[Questions]",INDEX(wh_table[Tags],1):wh_table[[#This Row],[Tags]], "&lt;&gt;[Questions][Divisions]")))</f>
        <v>19.400694444444454</v>
      </c>
    </row>
    <row r="719" spans="1:11" ht="15" customHeight="1" x14ac:dyDescent="0.25">
      <c r="A719" s="24">
        <v>121</v>
      </c>
      <c r="B719" s="20">
        <v>44672</v>
      </c>
      <c r="C719" s="21">
        <v>0.5625</v>
      </c>
      <c r="D719" s="19" t="s">
        <v>1165</v>
      </c>
      <c r="E719" s="22" t="s">
        <v>1517</v>
      </c>
      <c r="F719" s="19"/>
      <c r="G719" s="21" cm="1">
        <f t="array" ref="G71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5.902777777777779E-2</v>
      </c>
      <c r="H719" s="21" t="str">
        <f>IF(wh_table[[#This Row],[Subject 1]]&lt;&gt;"Sitting Adjourned", "", SUMIF(wh_table[Day], wh_table[[#This Row],[Day]],wh_table[Duration]))</f>
        <v/>
      </c>
      <c r="I719" s="23">
        <f>SUM(INDEX(wh_table[Duration],1):wh_table[[#This Row],[Duration]])</f>
        <v>26.88472222222223</v>
      </c>
      <c r="J719" s="21" t="str">
        <f>IF(wh_table[[#This Row],[Subject 1]]&lt;&gt;"Sitting Adjourned", "", SUMIFS(wh_table[Duration], wh_table[Day], wh_table[[#This Row],[Day]], wh_table[Tags], "&lt;&gt;[Questions]", wh_table[Tags], "&lt;&gt;[Questions][Divisions]"))</f>
        <v/>
      </c>
      <c r="K719" s="23">
        <f>IF(wh_table[[#This Row],[Tags]]="[Questions]","",IF(wh_table[[#This Row],[Tags]]="[Questions][Divisions]","",SUMIFS(INDEX(wh_table[Duration],1):wh_table[[#This Row],[Duration]], INDEX(wh_table[Tags],1):wh_table[[#This Row],[Tags]], "&lt;&gt;[Questions]",INDEX(wh_table[Tags],1):wh_table[[#This Row],[Tags]], "&lt;&gt;[Questions][Divisions]")))</f>
        <v>19.459722222222233</v>
      </c>
    </row>
    <row r="720" spans="1:11" ht="15" customHeight="1" x14ac:dyDescent="0.25">
      <c r="A720" s="24">
        <v>121</v>
      </c>
      <c r="B720" s="20">
        <v>44672</v>
      </c>
      <c r="C720" s="21">
        <v>0.62152777777777779</v>
      </c>
      <c r="D720" s="19" t="s">
        <v>16</v>
      </c>
      <c r="E720" s="22"/>
      <c r="F720" s="19"/>
      <c r="G720" s="21" cm="1">
        <f t="array" ref="G72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3.4722222222222099E-3</v>
      </c>
      <c r="H720" s="21" t="str">
        <f>IF(wh_table[[#This Row],[Subject 1]]&lt;&gt;"Sitting Adjourned", "", SUMIF(wh_table[Day], wh_table[[#This Row],[Day]],wh_table[Duration]))</f>
        <v/>
      </c>
      <c r="I720" s="23">
        <f>SUM(INDEX(wh_table[Duration],1):wh_table[[#This Row],[Duration]])</f>
        <v>26.888194444444451</v>
      </c>
      <c r="J720" s="21" t="str">
        <f>IF(wh_table[[#This Row],[Subject 1]]&lt;&gt;"Sitting Adjourned", "", SUMIFS(wh_table[Duration], wh_table[Day], wh_table[[#This Row],[Day]], wh_table[Tags], "&lt;&gt;[Questions]", wh_table[Tags], "&lt;&gt;[Questions][Divisions]"))</f>
        <v/>
      </c>
      <c r="K720" s="23">
        <f>IF(wh_table[[#This Row],[Tags]]="[Questions]","",IF(wh_table[[#This Row],[Tags]]="[Questions][Divisions]","",SUMIFS(INDEX(wh_table[Duration],1):wh_table[[#This Row],[Duration]], INDEX(wh_table[Tags],1):wh_table[[#This Row],[Tags]], "&lt;&gt;[Questions]",INDEX(wh_table[Tags],1):wh_table[[#This Row],[Tags]], "&lt;&gt;[Questions][Divisions]")))</f>
        <v>19.463194444444454</v>
      </c>
    </row>
    <row r="721" spans="1:11" ht="15" customHeight="1" x14ac:dyDescent="0.25">
      <c r="A721" s="24">
        <v>121</v>
      </c>
      <c r="B721" s="20">
        <v>44672</v>
      </c>
      <c r="C721" s="21">
        <v>0.625</v>
      </c>
      <c r="D721" s="19" t="s">
        <v>1112</v>
      </c>
      <c r="E721" s="22" t="s">
        <v>1518</v>
      </c>
      <c r="F721" s="19"/>
      <c r="G721" s="21" cm="1">
        <f t="array" ref="G72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6.1111111111111005E-2</v>
      </c>
      <c r="H721" s="21" t="str">
        <f>IF(wh_table[[#This Row],[Subject 1]]&lt;&gt;"Sitting Adjourned", "", SUMIF(wh_table[Day], wh_table[[#This Row],[Day]],wh_table[Duration]))</f>
        <v/>
      </c>
      <c r="I721" s="23">
        <f>SUM(INDEX(wh_table[Duration],1):wh_table[[#This Row],[Duration]])</f>
        <v>26.949305555555561</v>
      </c>
      <c r="J721" s="21" t="str">
        <f>IF(wh_table[[#This Row],[Subject 1]]&lt;&gt;"Sitting Adjourned", "", SUMIFS(wh_table[Duration], wh_table[Day], wh_table[[#This Row],[Day]], wh_table[Tags], "&lt;&gt;[Questions]", wh_table[Tags], "&lt;&gt;[Questions][Divisions]"))</f>
        <v/>
      </c>
      <c r="K721" s="23">
        <f>IF(wh_table[[#This Row],[Tags]]="[Questions]","",IF(wh_table[[#This Row],[Tags]]="[Questions][Divisions]","",SUMIFS(INDEX(wh_table[Duration],1):wh_table[[#This Row],[Duration]], INDEX(wh_table[Tags],1):wh_table[[#This Row],[Tags]], "&lt;&gt;[Questions]",INDEX(wh_table[Tags],1):wh_table[[#This Row],[Tags]], "&lt;&gt;[Questions][Divisions]")))</f>
        <v>19.524305555555564</v>
      </c>
    </row>
    <row r="722" spans="1:11" ht="15" customHeight="1" x14ac:dyDescent="0.25">
      <c r="A722" s="24">
        <v>121</v>
      </c>
      <c r="B722" s="20">
        <v>44672</v>
      </c>
      <c r="C722" s="21">
        <v>0.68611111111111101</v>
      </c>
      <c r="D722" s="19" t="s">
        <v>1111</v>
      </c>
      <c r="E722" s="22"/>
      <c r="F722" s="19"/>
      <c r="G722" s="21" t="str" cm="1">
        <f t="array" ref="G72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22" s="21">
        <f>IF(wh_table[[#This Row],[Subject 1]]&lt;&gt;"Sitting Adjourned", "", SUMIF(wh_table[Day], wh_table[[#This Row],[Day]],wh_table[Duration]))</f>
        <v>0.12361111111111101</v>
      </c>
      <c r="I722" s="23">
        <f>SUM(INDEX(wh_table[Duration],1):wh_table[[#This Row],[Duration]])</f>
        <v>26.949305555555561</v>
      </c>
      <c r="J722" s="21">
        <f>IF(wh_table[[#This Row],[Subject 1]]&lt;&gt;"Sitting Adjourned", "", SUMIFS(wh_table[Duration], wh_table[Day], wh_table[[#This Row],[Day]], wh_table[Tags], "&lt;&gt;[Questions]", wh_table[Tags], "&lt;&gt;[Questions][Divisions]"))</f>
        <v>0.12361111111111101</v>
      </c>
      <c r="K722" s="23">
        <f>IF(wh_table[[#This Row],[Tags]]="[Questions]","",IF(wh_table[[#This Row],[Tags]]="[Questions][Divisions]","",SUMIFS(INDEX(wh_table[Duration],1):wh_table[[#This Row],[Duration]], INDEX(wh_table[Tags],1):wh_table[[#This Row],[Tags]], "&lt;&gt;[Questions]",INDEX(wh_table[Tags],1):wh_table[[#This Row],[Tags]], "&lt;&gt;[Questions][Divisions]")))</f>
        <v>19.524305555555564</v>
      </c>
    </row>
    <row r="723" spans="1:11" ht="15" customHeight="1" x14ac:dyDescent="0.25">
      <c r="A723" s="24">
        <v>122</v>
      </c>
      <c r="B723" s="20">
        <v>44676</v>
      </c>
      <c r="C723" s="21">
        <v>0.6875</v>
      </c>
      <c r="D723" s="19" t="s">
        <v>1107</v>
      </c>
      <c r="E723" s="22" t="s">
        <v>1519</v>
      </c>
      <c r="F723" s="19"/>
      <c r="G723" s="21" cm="1">
        <f t="array" ref="G72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3.2638888888888995E-2</v>
      </c>
      <c r="H723" s="21" t="str">
        <f>IF(wh_table[[#This Row],[Subject 1]]&lt;&gt;"Sitting Adjourned", "", SUMIF(wh_table[Day], wh_table[[#This Row],[Day]],wh_table[Duration]))</f>
        <v/>
      </c>
      <c r="I723" s="23">
        <f>SUM(INDEX(wh_table[Duration],1):wh_table[[#This Row],[Duration]])</f>
        <v>26.981944444444451</v>
      </c>
      <c r="J723" s="21" t="str">
        <f>IF(wh_table[[#This Row],[Subject 1]]&lt;&gt;"Sitting Adjourned", "", SUMIFS(wh_table[Duration], wh_table[Day], wh_table[[#This Row],[Day]], wh_table[Tags], "&lt;&gt;[Questions]", wh_table[Tags], "&lt;&gt;[Questions][Divisions]"))</f>
        <v/>
      </c>
      <c r="K723" s="23">
        <f>IF(wh_table[[#This Row],[Tags]]="[Questions]","",IF(wh_table[[#This Row],[Tags]]="[Questions][Divisions]","",SUMIFS(INDEX(wh_table[Duration],1):wh_table[[#This Row],[Duration]], INDEX(wh_table[Tags],1):wh_table[[#This Row],[Tags]], "&lt;&gt;[Questions]",INDEX(wh_table[Tags],1):wh_table[[#This Row],[Tags]], "&lt;&gt;[Questions][Divisions]")))</f>
        <v>19.556944444444454</v>
      </c>
    </row>
    <row r="724" spans="1:11" ht="15" customHeight="1" x14ac:dyDescent="0.25">
      <c r="A724" s="24">
        <v>122</v>
      </c>
      <c r="B724" s="20">
        <v>44676</v>
      </c>
      <c r="C724" s="21">
        <v>0.72013888888888899</v>
      </c>
      <c r="D724" s="19" t="s">
        <v>16</v>
      </c>
      <c r="E724" s="22"/>
      <c r="F724" s="19"/>
      <c r="G724" s="21" cm="1">
        <f t="array" ref="G72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2.9861111111111005E-2</v>
      </c>
      <c r="H724" s="21" t="str">
        <f>IF(wh_table[[#This Row],[Subject 1]]&lt;&gt;"Sitting Adjourned", "", SUMIF(wh_table[Day], wh_table[[#This Row],[Day]],wh_table[Duration]))</f>
        <v/>
      </c>
      <c r="I724" s="23">
        <f>SUM(INDEX(wh_table[Duration],1):wh_table[[#This Row],[Duration]])</f>
        <v>27.011805555555561</v>
      </c>
      <c r="J724" s="21" t="str">
        <f>IF(wh_table[[#This Row],[Subject 1]]&lt;&gt;"Sitting Adjourned", "", SUMIFS(wh_table[Duration], wh_table[Day], wh_table[[#This Row],[Day]], wh_table[Tags], "&lt;&gt;[Questions]", wh_table[Tags], "&lt;&gt;[Questions][Divisions]"))</f>
        <v/>
      </c>
      <c r="K724" s="23">
        <f>IF(wh_table[[#This Row],[Tags]]="[Questions]","",IF(wh_table[[#This Row],[Tags]]="[Questions][Divisions]","",SUMIFS(INDEX(wh_table[Duration],1):wh_table[[#This Row],[Duration]], INDEX(wh_table[Tags],1):wh_table[[#This Row],[Tags]], "&lt;&gt;[Questions]",INDEX(wh_table[Tags],1):wh_table[[#This Row],[Tags]], "&lt;&gt;[Questions][Divisions]")))</f>
        <v>19.586805555555564</v>
      </c>
    </row>
    <row r="725" spans="1:11" ht="15" customHeight="1" x14ac:dyDescent="0.25">
      <c r="A725" s="24">
        <v>122</v>
      </c>
      <c r="B725" s="20">
        <v>44676</v>
      </c>
      <c r="C725" s="21">
        <v>0.75</v>
      </c>
      <c r="D725" s="19" t="s">
        <v>1107</v>
      </c>
      <c r="E725" s="22" t="s">
        <v>1520</v>
      </c>
      <c r="F725" s="19"/>
      <c r="G725" s="21" cm="1">
        <f t="array" ref="G72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4.4444444444444398E-2</v>
      </c>
      <c r="H725" s="21" t="str">
        <f>IF(wh_table[[#This Row],[Subject 1]]&lt;&gt;"Sitting Adjourned", "", SUMIF(wh_table[Day], wh_table[[#This Row],[Day]],wh_table[Duration]))</f>
        <v/>
      </c>
      <c r="I725" s="23">
        <f>SUM(INDEX(wh_table[Duration],1):wh_table[[#This Row],[Duration]])</f>
        <v>27.056250000000006</v>
      </c>
      <c r="J725" s="21" t="str">
        <f>IF(wh_table[[#This Row],[Subject 1]]&lt;&gt;"Sitting Adjourned", "", SUMIFS(wh_table[Duration], wh_table[Day], wh_table[[#This Row],[Day]], wh_table[Tags], "&lt;&gt;[Questions]", wh_table[Tags], "&lt;&gt;[Questions][Divisions]"))</f>
        <v/>
      </c>
      <c r="K725" s="23">
        <f>IF(wh_table[[#This Row],[Tags]]="[Questions]","",IF(wh_table[[#This Row],[Tags]]="[Questions][Divisions]","",SUMIFS(INDEX(wh_table[Duration],1):wh_table[[#This Row],[Duration]], INDEX(wh_table[Tags],1):wh_table[[#This Row],[Tags]], "&lt;&gt;[Questions]",INDEX(wh_table[Tags],1):wh_table[[#This Row],[Tags]], "&lt;&gt;[Questions][Divisions]")))</f>
        <v>19.631250000000009</v>
      </c>
    </row>
    <row r="726" spans="1:11" ht="15" customHeight="1" x14ac:dyDescent="0.25">
      <c r="A726" s="24">
        <v>122</v>
      </c>
      <c r="B726" s="20">
        <v>44676</v>
      </c>
      <c r="C726" s="21">
        <v>0.7944444444444444</v>
      </c>
      <c r="D726" s="19" t="s">
        <v>1111</v>
      </c>
      <c r="E726" s="22"/>
      <c r="F726" s="19"/>
      <c r="G726" s="21" t="str" cm="1">
        <f t="array" ref="G72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26" s="21">
        <f>IF(wh_table[[#This Row],[Subject 1]]&lt;&gt;"Sitting Adjourned", "", SUMIF(wh_table[Day], wh_table[[#This Row],[Day]],wh_table[Duration]))</f>
        <v>0.1069444444444444</v>
      </c>
      <c r="I726" s="23">
        <f>SUM(INDEX(wh_table[Duration],1):wh_table[[#This Row],[Duration]])</f>
        <v>27.056250000000006</v>
      </c>
      <c r="J726" s="21">
        <f>IF(wh_table[[#This Row],[Subject 1]]&lt;&gt;"Sitting Adjourned", "", SUMIFS(wh_table[Duration], wh_table[Day], wh_table[[#This Row],[Day]], wh_table[Tags], "&lt;&gt;[Questions]", wh_table[Tags], "&lt;&gt;[Questions][Divisions]"))</f>
        <v>0.1069444444444444</v>
      </c>
      <c r="K726" s="23">
        <f>IF(wh_table[[#This Row],[Tags]]="[Questions]","",IF(wh_table[[#This Row],[Tags]]="[Questions][Divisions]","",SUMIFS(INDEX(wh_table[Duration],1):wh_table[[#This Row],[Duration]], INDEX(wh_table[Tags],1):wh_table[[#This Row],[Tags]], "&lt;&gt;[Questions]",INDEX(wh_table[Tags],1):wh_table[[#This Row],[Tags]], "&lt;&gt;[Questions][Divisions]")))</f>
        <v>19.631250000000009</v>
      </c>
    </row>
    <row r="727" spans="1:11" ht="15" customHeight="1" x14ac:dyDescent="0.25">
      <c r="A727" s="24">
        <v>123</v>
      </c>
      <c r="B727" s="20">
        <v>44677</v>
      </c>
      <c r="C727" s="21">
        <v>0.39583333333333331</v>
      </c>
      <c r="D727" s="19" t="s">
        <v>1112</v>
      </c>
      <c r="E727" s="22" t="s">
        <v>1521</v>
      </c>
      <c r="F727" s="19"/>
      <c r="G727" s="21" cm="1">
        <f t="array" ref="G72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6.1805555555555558E-2</v>
      </c>
      <c r="H727" s="21" t="str">
        <f>IF(wh_table[[#This Row],[Subject 1]]&lt;&gt;"Sitting Adjourned", "", SUMIF(wh_table[Day], wh_table[[#This Row],[Day]],wh_table[Duration]))</f>
        <v/>
      </c>
      <c r="I727" s="23">
        <f>SUM(INDEX(wh_table[Duration],1):wh_table[[#This Row],[Duration]])</f>
        <v>27.118055555555561</v>
      </c>
      <c r="J727" s="21" t="str">
        <f>IF(wh_table[[#This Row],[Subject 1]]&lt;&gt;"Sitting Adjourned", "", SUMIFS(wh_table[Duration], wh_table[Day], wh_table[[#This Row],[Day]], wh_table[Tags], "&lt;&gt;[Questions]", wh_table[Tags], "&lt;&gt;[Questions][Divisions]"))</f>
        <v/>
      </c>
      <c r="K727" s="23">
        <f>IF(wh_table[[#This Row],[Tags]]="[Questions]","",IF(wh_table[[#This Row],[Tags]]="[Questions][Divisions]","",SUMIFS(INDEX(wh_table[Duration],1):wh_table[[#This Row],[Duration]], INDEX(wh_table[Tags],1):wh_table[[#This Row],[Tags]], "&lt;&gt;[Questions]",INDEX(wh_table[Tags],1):wh_table[[#This Row],[Tags]], "&lt;&gt;[Questions][Divisions]")))</f>
        <v>19.693055555555564</v>
      </c>
    </row>
    <row r="728" spans="1:11" ht="15" customHeight="1" x14ac:dyDescent="0.25">
      <c r="A728" s="24">
        <v>123</v>
      </c>
      <c r="B728" s="20">
        <v>44677</v>
      </c>
      <c r="C728" s="21">
        <v>0.45763888888888887</v>
      </c>
      <c r="D728" s="19" t="s">
        <v>1112</v>
      </c>
      <c r="E728" s="22" t="s">
        <v>1522</v>
      </c>
      <c r="F728" s="19"/>
      <c r="G728" s="21" cm="1">
        <f t="array" ref="G72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2.0833333333333315E-2</v>
      </c>
      <c r="H728" s="21" t="str">
        <f>IF(wh_table[[#This Row],[Subject 1]]&lt;&gt;"Sitting Adjourned", "", SUMIF(wh_table[Day], wh_table[[#This Row],[Day]],wh_table[Duration]))</f>
        <v/>
      </c>
      <c r="I728" s="23">
        <f>SUM(INDEX(wh_table[Duration],1):wh_table[[#This Row],[Duration]])</f>
        <v>27.138888888888893</v>
      </c>
      <c r="J728" s="21" t="str">
        <f>IF(wh_table[[#This Row],[Subject 1]]&lt;&gt;"Sitting Adjourned", "", SUMIFS(wh_table[Duration], wh_table[Day], wh_table[[#This Row],[Day]], wh_table[Tags], "&lt;&gt;[Questions]", wh_table[Tags], "&lt;&gt;[Questions][Divisions]"))</f>
        <v/>
      </c>
      <c r="K728" s="23">
        <f>IF(wh_table[[#This Row],[Tags]]="[Questions]","",IF(wh_table[[#This Row],[Tags]]="[Questions][Divisions]","",SUMIFS(INDEX(wh_table[Duration],1):wh_table[[#This Row],[Duration]], INDEX(wh_table[Tags],1):wh_table[[#This Row],[Tags]], "&lt;&gt;[Questions]",INDEX(wh_table[Tags],1):wh_table[[#This Row],[Tags]], "&lt;&gt;[Questions][Divisions]")))</f>
        <v>19.713888888888896</v>
      </c>
    </row>
    <row r="729" spans="1:11" ht="15" customHeight="1" x14ac:dyDescent="0.25">
      <c r="A729" s="24">
        <v>123</v>
      </c>
      <c r="B729" s="20">
        <v>44677</v>
      </c>
      <c r="C729" s="21">
        <v>0.47847222222222219</v>
      </c>
      <c r="D729" s="19" t="s">
        <v>16</v>
      </c>
      <c r="E729" s="22"/>
      <c r="F729" s="19" t="s">
        <v>1115</v>
      </c>
      <c r="G729" s="21" cm="1">
        <f t="array" ref="G72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729" s="21" t="str">
        <f>IF(wh_table[[#This Row],[Subject 1]]&lt;&gt;"Sitting Adjourned", "", SUMIF(wh_table[Day], wh_table[[#This Row],[Day]],wh_table[Duration]))</f>
        <v/>
      </c>
      <c r="I729" s="23">
        <f>SUM(INDEX(wh_table[Duration],1):wh_table[[#This Row],[Duration]])</f>
        <v>27.264583333333338</v>
      </c>
      <c r="J729" s="21" t="str">
        <f>IF(wh_table[[#This Row],[Subject 1]]&lt;&gt;"Sitting Adjourned", "", SUMIFS(wh_table[Duration], wh_table[Day], wh_table[[#This Row],[Day]], wh_table[Tags], "&lt;&gt;[Questions]", wh_table[Tags], "&lt;&gt;[Questions][Divisions]"))</f>
        <v/>
      </c>
      <c r="K729" s="23" t="str">
        <f>IF(wh_table[[#This Row],[Tags]]="[Questions]","",IF(wh_table[[#This Row],[Tags]]="[Questions][Divisions]","",SUMIFS(INDEX(wh_table[Duration],1):wh_table[[#This Row],[Duration]], INDEX(wh_table[Tags],1):wh_table[[#This Row],[Tags]], "&lt;&gt;[Questions]",INDEX(wh_table[Tags],1):wh_table[[#This Row],[Tags]], "&lt;&gt;[Questions][Divisions]")))</f>
        <v/>
      </c>
    </row>
    <row r="730" spans="1:11" ht="15" customHeight="1" x14ac:dyDescent="0.25">
      <c r="A730" s="24">
        <v>123</v>
      </c>
      <c r="B730" s="20">
        <v>44677</v>
      </c>
      <c r="C730" s="21">
        <v>0.60416666666666663</v>
      </c>
      <c r="D730" s="19" t="s">
        <v>1112</v>
      </c>
      <c r="E730" s="22" t="s">
        <v>1523</v>
      </c>
      <c r="F730" s="19"/>
      <c r="G730" s="21" cm="1">
        <f t="array" ref="G73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8.680555555555558E-2</v>
      </c>
      <c r="H730" s="21" t="str">
        <f>IF(wh_table[[#This Row],[Subject 1]]&lt;&gt;"Sitting Adjourned", "", SUMIF(wh_table[Day], wh_table[[#This Row],[Day]],wh_table[Duration]))</f>
        <v/>
      </c>
      <c r="I730" s="23">
        <f>SUM(INDEX(wh_table[Duration],1):wh_table[[#This Row],[Duration]])</f>
        <v>27.351388888888895</v>
      </c>
      <c r="J730" s="21" t="str">
        <f>IF(wh_table[[#This Row],[Subject 1]]&lt;&gt;"Sitting Adjourned", "", SUMIFS(wh_table[Duration], wh_table[Day], wh_table[[#This Row],[Day]], wh_table[Tags], "&lt;&gt;[Questions]", wh_table[Tags], "&lt;&gt;[Questions][Divisions]"))</f>
        <v/>
      </c>
      <c r="K730" s="23">
        <f>IF(wh_table[[#This Row],[Tags]]="[Questions]","",IF(wh_table[[#This Row],[Tags]]="[Questions][Divisions]","",SUMIFS(INDEX(wh_table[Duration],1):wh_table[[#This Row],[Duration]], INDEX(wh_table[Tags],1):wh_table[[#This Row],[Tags]], "&lt;&gt;[Questions]",INDEX(wh_table[Tags],1):wh_table[[#This Row],[Tags]], "&lt;&gt;[Questions][Divisions]")))</f>
        <v>19.800694444444453</v>
      </c>
    </row>
    <row r="731" spans="1:11" ht="15" customHeight="1" x14ac:dyDescent="0.25">
      <c r="A731" s="24">
        <v>123</v>
      </c>
      <c r="B731" s="20">
        <v>44677</v>
      </c>
      <c r="C731" s="21">
        <v>0.69097222222222221</v>
      </c>
      <c r="D731" s="19" t="s">
        <v>1112</v>
      </c>
      <c r="E731" s="22" t="s">
        <v>1524</v>
      </c>
      <c r="F731" s="19"/>
      <c r="G731" s="21" cm="1">
        <f t="array" ref="G73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1.5972222222222165E-2</v>
      </c>
      <c r="H731" s="21" t="str">
        <f>IF(wh_table[[#This Row],[Subject 1]]&lt;&gt;"Sitting Adjourned", "", SUMIF(wh_table[Day], wh_table[[#This Row],[Day]],wh_table[Duration]))</f>
        <v/>
      </c>
      <c r="I731" s="23">
        <f>SUM(INDEX(wh_table[Duration],1):wh_table[[#This Row],[Duration]])</f>
        <v>27.367361111111116</v>
      </c>
      <c r="J731" s="21" t="str">
        <f>IF(wh_table[[#This Row],[Subject 1]]&lt;&gt;"Sitting Adjourned", "", SUMIFS(wh_table[Duration], wh_table[Day], wh_table[[#This Row],[Day]], wh_table[Tags], "&lt;&gt;[Questions]", wh_table[Tags], "&lt;&gt;[Questions][Divisions]"))</f>
        <v/>
      </c>
      <c r="K731" s="23">
        <f>IF(wh_table[[#This Row],[Tags]]="[Questions]","",IF(wh_table[[#This Row],[Tags]]="[Questions][Divisions]","",SUMIFS(INDEX(wh_table[Duration],1):wh_table[[#This Row],[Duration]], INDEX(wh_table[Tags],1):wh_table[[#This Row],[Tags]], "&lt;&gt;[Questions]",INDEX(wh_table[Tags],1):wh_table[[#This Row],[Tags]], "&lt;&gt;[Questions][Divisions]")))</f>
        <v>19.816666666666674</v>
      </c>
    </row>
    <row r="732" spans="1:11" ht="15" customHeight="1" x14ac:dyDescent="0.25">
      <c r="A732" s="24">
        <v>123</v>
      </c>
      <c r="B732" s="20">
        <v>44677</v>
      </c>
      <c r="C732" s="21">
        <v>0.70694444444444438</v>
      </c>
      <c r="D732" s="19" t="s">
        <v>1112</v>
      </c>
      <c r="E732" s="22" t="s">
        <v>1525</v>
      </c>
      <c r="F732" s="19"/>
      <c r="G732" s="21" cm="1">
        <f t="array" ref="G73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3.6805555555555647E-2</v>
      </c>
      <c r="H732" s="21" t="str">
        <f>IF(wh_table[[#This Row],[Subject 1]]&lt;&gt;"Sitting Adjourned", "", SUMIF(wh_table[Day], wh_table[[#This Row],[Day]],wh_table[Duration]))</f>
        <v/>
      </c>
      <c r="I732" s="23">
        <f>SUM(INDEX(wh_table[Duration],1):wh_table[[#This Row],[Duration]])</f>
        <v>27.404166666666672</v>
      </c>
      <c r="J732" s="21" t="str">
        <f>IF(wh_table[[#This Row],[Subject 1]]&lt;&gt;"Sitting Adjourned", "", SUMIFS(wh_table[Duration], wh_table[Day], wh_table[[#This Row],[Day]], wh_table[Tags], "&lt;&gt;[Questions]", wh_table[Tags], "&lt;&gt;[Questions][Divisions]"))</f>
        <v/>
      </c>
      <c r="K732" s="23">
        <f>IF(wh_table[[#This Row],[Tags]]="[Questions]","",IF(wh_table[[#This Row],[Tags]]="[Questions][Divisions]","",SUMIFS(INDEX(wh_table[Duration],1):wh_table[[#This Row],[Duration]], INDEX(wh_table[Tags],1):wh_table[[#This Row],[Tags]], "&lt;&gt;[Questions]",INDEX(wh_table[Tags],1):wh_table[[#This Row],[Tags]], "&lt;&gt;[Questions][Divisions]")))</f>
        <v>19.85347222222223</v>
      </c>
    </row>
    <row r="733" spans="1:11" ht="15" customHeight="1" x14ac:dyDescent="0.25">
      <c r="A733" s="24">
        <v>123</v>
      </c>
      <c r="B733" s="20">
        <v>44677</v>
      </c>
      <c r="C733" s="21">
        <v>0.74375000000000002</v>
      </c>
      <c r="D733" s="19" t="s">
        <v>1111</v>
      </c>
      <c r="E733" s="22"/>
      <c r="F733" s="19"/>
      <c r="G733" s="21" t="str" cm="1">
        <f t="array" ref="G733">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33" s="21">
        <f>IF(wh_table[[#This Row],[Subject 1]]&lt;&gt;"Sitting Adjourned", "", SUMIF(wh_table[Day], wh_table[[#This Row],[Day]],wh_table[Duration]))</f>
        <v>0.34791666666666671</v>
      </c>
      <c r="I733" s="23">
        <f>SUM(INDEX(wh_table[Duration],1):wh_table[[#This Row],[Duration]])</f>
        <v>27.404166666666672</v>
      </c>
      <c r="J733" s="21">
        <f>IF(wh_table[[#This Row],[Subject 1]]&lt;&gt;"Sitting Adjourned", "", SUMIFS(wh_table[Duration], wh_table[Day], wh_table[[#This Row],[Day]], wh_table[Tags], "&lt;&gt;[Questions]", wh_table[Tags], "&lt;&gt;[Questions][Divisions]"))</f>
        <v>0.22222222222222227</v>
      </c>
      <c r="K733" s="23">
        <f>IF(wh_table[[#This Row],[Tags]]="[Questions]","",IF(wh_table[[#This Row],[Tags]]="[Questions][Divisions]","",SUMIFS(INDEX(wh_table[Duration],1):wh_table[[#This Row],[Duration]], INDEX(wh_table[Tags],1):wh_table[[#This Row],[Tags]], "&lt;&gt;[Questions]",INDEX(wh_table[Tags],1):wh_table[[#This Row],[Tags]], "&lt;&gt;[Questions][Divisions]")))</f>
        <v>19.85347222222223</v>
      </c>
    </row>
    <row r="734" spans="1:11" ht="15" customHeight="1" x14ac:dyDescent="0.25">
      <c r="A734" s="24">
        <v>124</v>
      </c>
      <c r="B734" s="20">
        <v>44678</v>
      </c>
      <c r="C734" s="21">
        <v>0.39583333333333331</v>
      </c>
      <c r="D734" s="19" t="s">
        <v>1112</v>
      </c>
      <c r="E734" s="22" t="s">
        <v>1526</v>
      </c>
      <c r="F734" s="19"/>
      <c r="G734" s="21" cm="1">
        <f t="array" ref="G734">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4.1666666666666685E-2</v>
      </c>
      <c r="H734" s="21" t="str">
        <f>IF(wh_table[[#This Row],[Subject 1]]&lt;&gt;"Sitting Adjourned", "", SUMIF(wh_table[Day], wh_table[[#This Row],[Day]],wh_table[Duration]))</f>
        <v/>
      </c>
      <c r="I734" s="23">
        <f>SUM(INDEX(wh_table[Duration],1):wh_table[[#This Row],[Duration]])</f>
        <v>27.44583333333334</v>
      </c>
      <c r="J734" s="21" t="str">
        <f>IF(wh_table[[#This Row],[Subject 1]]&lt;&gt;"Sitting Adjourned", "", SUMIFS(wh_table[Duration], wh_table[Day], wh_table[[#This Row],[Day]], wh_table[Tags], "&lt;&gt;[Questions]", wh_table[Tags], "&lt;&gt;[Questions][Divisions]"))</f>
        <v/>
      </c>
      <c r="K734" s="23">
        <f>IF(wh_table[[#This Row],[Tags]]="[Questions]","",IF(wh_table[[#This Row],[Tags]]="[Questions][Divisions]","",SUMIFS(INDEX(wh_table[Duration],1):wh_table[[#This Row],[Duration]], INDEX(wh_table[Tags],1):wh_table[[#This Row],[Tags]], "&lt;&gt;[Questions]",INDEX(wh_table[Tags],1):wh_table[[#This Row],[Tags]], "&lt;&gt;[Questions][Divisions]")))</f>
        <v>19.895138888888898</v>
      </c>
    </row>
    <row r="735" spans="1:11" ht="15" customHeight="1" x14ac:dyDescent="0.25">
      <c r="A735" s="24">
        <v>124</v>
      </c>
      <c r="B735" s="20">
        <v>44678</v>
      </c>
      <c r="C735" s="21">
        <v>0.4375</v>
      </c>
      <c r="D735" s="19" t="s">
        <v>16</v>
      </c>
      <c r="E735" s="22"/>
      <c r="F735" s="19"/>
      <c r="G735" s="21" cm="1">
        <f t="array" ref="G735">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2.0833333333333315E-2</v>
      </c>
      <c r="H735" s="21" t="str">
        <f>IF(wh_table[[#This Row],[Subject 1]]&lt;&gt;"Sitting Adjourned", "", SUMIF(wh_table[Day], wh_table[[#This Row],[Day]],wh_table[Duration]))</f>
        <v/>
      </c>
      <c r="I735" s="23">
        <f>SUM(INDEX(wh_table[Duration],1):wh_table[[#This Row],[Duration]])</f>
        <v>27.466666666666672</v>
      </c>
      <c r="J735" s="21" t="str">
        <f>IF(wh_table[[#This Row],[Subject 1]]&lt;&gt;"Sitting Adjourned", "", SUMIFS(wh_table[Duration], wh_table[Day], wh_table[[#This Row],[Day]], wh_table[Tags], "&lt;&gt;[Questions]", wh_table[Tags], "&lt;&gt;[Questions][Divisions]"))</f>
        <v/>
      </c>
      <c r="K735" s="23">
        <f>IF(wh_table[[#This Row],[Tags]]="[Questions]","",IF(wh_table[[#This Row],[Tags]]="[Questions][Divisions]","",SUMIFS(INDEX(wh_table[Duration],1):wh_table[[#This Row],[Duration]], INDEX(wh_table[Tags],1):wh_table[[#This Row],[Tags]], "&lt;&gt;[Questions]",INDEX(wh_table[Tags],1):wh_table[[#This Row],[Tags]], "&lt;&gt;[Questions][Divisions]")))</f>
        <v>19.91597222222223</v>
      </c>
    </row>
    <row r="736" spans="1:11" ht="15" customHeight="1" x14ac:dyDescent="0.25">
      <c r="A736" s="24">
        <v>124</v>
      </c>
      <c r="B736" s="20">
        <v>44678</v>
      </c>
      <c r="C736" s="21">
        <v>0.45833333333333331</v>
      </c>
      <c r="D736" s="19" t="s">
        <v>1112</v>
      </c>
      <c r="E736" s="22" t="s">
        <v>1527</v>
      </c>
      <c r="F736" s="19"/>
      <c r="G736" s="21" cm="1">
        <f t="array" ref="G736">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2.0138888888888873E-2</v>
      </c>
      <c r="H736" s="21" t="str">
        <f>IF(wh_table[[#This Row],[Subject 1]]&lt;&gt;"Sitting Adjourned", "", SUMIF(wh_table[Day], wh_table[[#This Row],[Day]],wh_table[Duration]))</f>
        <v/>
      </c>
      <c r="I736" s="23">
        <f>SUM(INDEX(wh_table[Duration],1):wh_table[[#This Row],[Duration]])</f>
        <v>27.486805555555559</v>
      </c>
      <c r="J736" s="21" t="str">
        <f>IF(wh_table[[#This Row],[Subject 1]]&lt;&gt;"Sitting Adjourned", "", SUMIFS(wh_table[Duration], wh_table[Day], wh_table[[#This Row],[Day]], wh_table[Tags], "&lt;&gt;[Questions]", wh_table[Tags], "&lt;&gt;[Questions][Divisions]"))</f>
        <v/>
      </c>
      <c r="K736" s="23">
        <f>IF(wh_table[[#This Row],[Tags]]="[Questions]","",IF(wh_table[[#This Row],[Tags]]="[Questions][Divisions]","",SUMIFS(INDEX(wh_table[Duration],1):wh_table[[#This Row],[Duration]], INDEX(wh_table[Tags],1):wh_table[[#This Row],[Tags]], "&lt;&gt;[Questions]",INDEX(wh_table[Tags],1):wh_table[[#This Row],[Tags]], "&lt;&gt;[Questions][Divisions]")))</f>
        <v>19.936111111111117</v>
      </c>
    </row>
    <row r="737" spans="1:11" ht="15" customHeight="1" x14ac:dyDescent="0.25">
      <c r="A737" s="24">
        <v>124</v>
      </c>
      <c r="B737" s="20">
        <v>44678</v>
      </c>
      <c r="C737" s="21">
        <v>0.47847222222222219</v>
      </c>
      <c r="D737" s="19" t="s">
        <v>16</v>
      </c>
      <c r="E737" s="22"/>
      <c r="F737" s="19" t="s">
        <v>1115</v>
      </c>
      <c r="G737" s="21" cm="1">
        <f t="array" ref="G737">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0.12569444444444444</v>
      </c>
      <c r="H737" s="21" t="str">
        <f>IF(wh_table[[#This Row],[Subject 1]]&lt;&gt;"Sitting Adjourned", "", SUMIF(wh_table[Day], wh_table[[#This Row],[Day]],wh_table[Duration]))</f>
        <v/>
      </c>
      <c r="I737" s="23">
        <f>SUM(INDEX(wh_table[Duration],1):wh_table[[#This Row],[Duration]])</f>
        <v>27.612500000000004</v>
      </c>
      <c r="J737" s="21" t="str">
        <f>IF(wh_table[[#This Row],[Subject 1]]&lt;&gt;"Sitting Adjourned", "", SUMIFS(wh_table[Duration], wh_table[Day], wh_table[[#This Row],[Day]], wh_table[Tags], "&lt;&gt;[Questions]", wh_table[Tags], "&lt;&gt;[Questions][Divisions]"))</f>
        <v/>
      </c>
      <c r="K737" s="23" t="str">
        <f>IF(wh_table[[#This Row],[Tags]]="[Questions]","",IF(wh_table[[#This Row],[Tags]]="[Questions][Divisions]","",SUMIFS(INDEX(wh_table[Duration],1):wh_table[[#This Row],[Duration]], INDEX(wh_table[Tags],1):wh_table[[#This Row],[Tags]], "&lt;&gt;[Questions]",INDEX(wh_table[Tags],1):wh_table[[#This Row],[Tags]], "&lt;&gt;[Questions][Divisions]")))</f>
        <v/>
      </c>
    </row>
    <row r="738" spans="1:11" ht="15" customHeight="1" x14ac:dyDescent="0.25">
      <c r="A738" s="24">
        <v>124</v>
      </c>
      <c r="B738" s="20">
        <v>44678</v>
      </c>
      <c r="C738" s="21">
        <v>0.60416666666666663</v>
      </c>
      <c r="D738" s="19" t="s">
        <v>1112</v>
      </c>
      <c r="E738" s="22" t="s">
        <v>1528</v>
      </c>
      <c r="F738" s="19"/>
      <c r="G738" s="21" cm="1">
        <f t="array" ref="G738">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5.3472222222222254E-2</v>
      </c>
      <c r="H738" s="21" t="str">
        <f>IF(wh_table[[#This Row],[Subject 1]]&lt;&gt;"Sitting Adjourned", "", SUMIF(wh_table[Day], wh_table[[#This Row],[Day]],wh_table[Duration]))</f>
        <v/>
      </c>
      <c r="I738" s="23">
        <f>SUM(INDEX(wh_table[Duration],1):wh_table[[#This Row],[Duration]])</f>
        <v>27.665972222222226</v>
      </c>
      <c r="J738" s="21" t="str">
        <f>IF(wh_table[[#This Row],[Subject 1]]&lt;&gt;"Sitting Adjourned", "", SUMIFS(wh_table[Duration], wh_table[Day], wh_table[[#This Row],[Day]], wh_table[Tags], "&lt;&gt;[Questions]", wh_table[Tags], "&lt;&gt;[Questions][Divisions]"))</f>
        <v/>
      </c>
      <c r="K738" s="23">
        <f>IF(wh_table[[#This Row],[Tags]]="[Questions]","",IF(wh_table[[#This Row],[Tags]]="[Questions][Divisions]","",SUMIFS(INDEX(wh_table[Duration],1):wh_table[[#This Row],[Duration]], INDEX(wh_table[Tags],1):wh_table[[#This Row],[Tags]], "&lt;&gt;[Questions]",INDEX(wh_table[Tags],1):wh_table[[#This Row],[Tags]], "&lt;&gt;[Questions][Divisions]")))</f>
        <v>19.989583333333339</v>
      </c>
    </row>
    <row r="739" spans="1:11" ht="15" customHeight="1" x14ac:dyDescent="0.25">
      <c r="A739" s="24">
        <v>124</v>
      </c>
      <c r="B739" s="20">
        <v>44678</v>
      </c>
      <c r="C739" s="21">
        <v>0.65763888888888888</v>
      </c>
      <c r="D739" s="19" t="s">
        <v>16</v>
      </c>
      <c r="E739" s="22"/>
      <c r="F739" s="19"/>
      <c r="G739" s="21" cm="1">
        <f t="array" ref="G739">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9.0277777777777457E-3</v>
      </c>
      <c r="H739" s="21" t="str">
        <f>IF(wh_table[[#This Row],[Subject 1]]&lt;&gt;"Sitting Adjourned", "", SUMIF(wh_table[Day], wh_table[[#This Row],[Day]],wh_table[Duration]))</f>
        <v/>
      </c>
      <c r="I739" s="23">
        <f>SUM(INDEX(wh_table[Duration],1):wh_table[[#This Row],[Duration]])</f>
        <v>27.675000000000004</v>
      </c>
      <c r="J739" s="21" t="str">
        <f>IF(wh_table[[#This Row],[Subject 1]]&lt;&gt;"Sitting Adjourned", "", SUMIFS(wh_table[Duration], wh_table[Day], wh_table[[#This Row],[Day]], wh_table[Tags], "&lt;&gt;[Questions]", wh_table[Tags], "&lt;&gt;[Questions][Divisions]"))</f>
        <v/>
      </c>
      <c r="K739" s="23">
        <f>IF(wh_table[[#This Row],[Tags]]="[Questions]","",IF(wh_table[[#This Row],[Tags]]="[Questions][Divisions]","",SUMIFS(INDEX(wh_table[Duration],1):wh_table[[#This Row],[Duration]], INDEX(wh_table[Tags],1):wh_table[[#This Row],[Tags]], "&lt;&gt;[Questions]",INDEX(wh_table[Tags],1):wh_table[[#This Row],[Tags]], "&lt;&gt;[Questions][Divisions]")))</f>
        <v>19.998611111111117</v>
      </c>
    </row>
    <row r="740" spans="1:11" ht="15" customHeight="1" x14ac:dyDescent="0.25">
      <c r="A740" s="24">
        <v>124</v>
      </c>
      <c r="B740" s="20">
        <v>44678</v>
      </c>
      <c r="C740" s="21">
        <v>0.66666666666666663</v>
      </c>
      <c r="D740" s="19" t="s">
        <v>1112</v>
      </c>
      <c r="E740" s="22" t="s">
        <v>1529</v>
      </c>
      <c r="F740" s="19"/>
      <c r="G740" s="21" cm="1">
        <f t="array" ref="G740">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3.9583333333333304E-2</v>
      </c>
      <c r="H740" s="21" t="str">
        <f>IF(wh_table[[#This Row],[Subject 1]]&lt;&gt;"Sitting Adjourned", "", SUMIF(wh_table[Day], wh_table[[#This Row],[Day]],wh_table[Duration]))</f>
        <v/>
      </c>
      <c r="I740" s="23">
        <f>SUM(INDEX(wh_table[Duration],1):wh_table[[#This Row],[Duration]])</f>
        <v>27.714583333333337</v>
      </c>
      <c r="J740" s="21" t="str">
        <f>IF(wh_table[[#This Row],[Subject 1]]&lt;&gt;"Sitting Adjourned", "", SUMIFS(wh_table[Duration], wh_table[Day], wh_table[[#This Row],[Day]], wh_table[Tags], "&lt;&gt;[Questions]", wh_table[Tags], "&lt;&gt;[Questions][Divisions]"))</f>
        <v/>
      </c>
      <c r="K740" s="23">
        <f>IF(wh_table[[#This Row],[Tags]]="[Questions]","",IF(wh_table[[#This Row],[Tags]]="[Questions][Divisions]","",SUMIFS(INDEX(wh_table[Duration],1):wh_table[[#This Row],[Duration]], INDEX(wh_table[Tags],1):wh_table[[#This Row],[Tags]], "&lt;&gt;[Questions]",INDEX(wh_table[Tags],1):wh_table[[#This Row],[Tags]], "&lt;&gt;[Questions][Divisions]")))</f>
        <v>20.03819444444445</v>
      </c>
    </row>
    <row r="741" spans="1:11" ht="15" customHeight="1" x14ac:dyDescent="0.25">
      <c r="A741" s="24">
        <v>124</v>
      </c>
      <c r="B741" s="20">
        <v>44678</v>
      </c>
      <c r="C741" s="21">
        <v>0.70624999999999993</v>
      </c>
      <c r="D741" s="19" t="s">
        <v>1112</v>
      </c>
      <c r="E741" s="22" t="s">
        <v>1530</v>
      </c>
      <c r="F741" s="19"/>
      <c r="G741" s="21" cm="1">
        <f t="array" ref="G741">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3.6805555555555536E-2</v>
      </c>
      <c r="H741" s="21" t="str">
        <f>IF(wh_table[[#This Row],[Subject 1]]&lt;&gt;"Sitting Adjourned", "", SUMIF(wh_table[Day], wh_table[[#This Row],[Day]],wh_table[Duration]))</f>
        <v/>
      </c>
      <c r="I741" s="23">
        <f>SUM(INDEX(wh_table[Duration],1):wh_table[[#This Row],[Duration]])</f>
        <v>27.751388888888894</v>
      </c>
      <c r="J741" s="21" t="str">
        <f>IF(wh_table[[#This Row],[Subject 1]]&lt;&gt;"Sitting Adjourned", "", SUMIFS(wh_table[Duration], wh_table[Day], wh_table[[#This Row],[Day]], wh_table[Tags], "&lt;&gt;[Questions]", wh_table[Tags], "&lt;&gt;[Questions][Divisions]"))</f>
        <v/>
      </c>
      <c r="K741" s="23">
        <f>IF(wh_table[[#This Row],[Tags]]="[Questions]","",IF(wh_table[[#This Row],[Tags]]="[Questions][Divisions]","",SUMIFS(INDEX(wh_table[Duration],1):wh_table[[#This Row],[Duration]], INDEX(wh_table[Tags],1):wh_table[[#This Row],[Tags]], "&lt;&gt;[Questions]",INDEX(wh_table[Tags],1):wh_table[[#This Row],[Tags]], "&lt;&gt;[Questions][Divisions]")))</f>
        <v>20.075000000000006</v>
      </c>
    </row>
    <row r="742" spans="1:11" ht="15" customHeight="1" x14ac:dyDescent="0.25">
      <c r="A742" s="24">
        <v>124</v>
      </c>
      <c r="B742" s="20">
        <v>44678</v>
      </c>
      <c r="C742" s="21">
        <v>0.74305555555555547</v>
      </c>
      <c r="D742" s="19" t="s">
        <v>1111</v>
      </c>
      <c r="E742" s="22"/>
      <c r="F742" s="19"/>
      <c r="G742" s="21" t="str" cm="1">
        <f t="array" ref="G742">IF(MIN(ROW(wh_table[[Day]:[Adjusted session total (cum.)]]))+ROWS(wh_table[[Day]:[Adjusted session total (cum.)]])-1=ROW(),"",IF(wh_table[[#This Row],[Subject 1]]="Sitting Adjourned","",IF(INDEX(wh_table[[#All],[Time]],ROW()+1)="","",IF(INDEX(wh_table[[#All],[Time]],ROW()+1)&lt;wh_table[[#This Row],[Time]],INDEX(wh_table[[#All],[Time]],ROW()+1)+1,INDEX(wh_table[[#All],[Time]],ROW()+1))-wh_table[[#This Row],[Time]])))</f>
        <v/>
      </c>
      <c r="H742" s="21">
        <f>IF(wh_table[[#This Row],[Subject 1]]&lt;&gt;"Sitting Adjourned", "", SUMIF(wh_table[Day], wh_table[[#This Row],[Day]],wh_table[Duration]))</f>
        <v>0.34722222222222215</v>
      </c>
      <c r="I742" s="23">
        <f>SUM(INDEX(wh_table[Duration],1):wh_table[[#This Row],[Duration]])</f>
        <v>27.751388888888894</v>
      </c>
      <c r="J742" s="21">
        <f>IF(wh_table[[#This Row],[Subject 1]]&lt;&gt;"Sitting Adjourned", "", SUMIFS(wh_table[Duration], wh_table[Day], wh_table[[#This Row],[Day]], wh_table[Tags], "&lt;&gt;[Questions]", wh_table[Tags], "&lt;&gt;[Questions][Divisions]"))</f>
        <v>0.22152777777777771</v>
      </c>
      <c r="K742" s="23">
        <f>IF(wh_table[[#This Row],[Tags]]="[Questions]","",IF(wh_table[[#This Row],[Tags]]="[Questions][Divisions]","",SUMIFS(INDEX(wh_table[Duration],1):wh_table[[#This Row],[Duration]], INDEX(wh_table[Tags],1):wh_table[[#This Row],[Tags]], "&lt;&gt;[Questions]",INDEX(wh_table[Tags],1):wh_table[[#This Row],[Tags]], "&lt;&gt;[Questions][Divisions]")))</f>
        <v>20.075000000000006</v>
      </c>
    </row>
  </sheetData>
  <phoneticPr fontId="3" type="noConversion"/>
  <conditionalFormatting sqref="A1:K742">
    <cfRule type="expression" dxfId="23" priority="1">
      <formula>INDIRECT("wh_table[@Subject 1]")="Sitting Adjourned"</formula>
    </cfRule>
  </conditionalFormatting>
  <pageMargins left="0.7" right="0.7" top="0.75" bottom="0.75" header="0.3" footer="0.3"/>
  <pageSetup paperSize="9"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8F8E7C9-EE2F-4BC4-B241-FBA82392EBEE}">
          <x14:formula1>
            <xm:f>'Subject list - WH'!$A$2:$A$9</xm:f>
          </x14:formula1>
          <xm:sqref>D2:D742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6ADD0-543F-44F9-8304-897D93C5B24A}">
  <sheetPr codeName="Sheet3"/>
  <dimension ref="A1:A60"/>
  <sheetViews>
    <sheetView topLeftCell="A31" workbookViewId="0">
      <selection activeCell="D46" sqref="D46"/>
    </sheetView>
  </sheetViews>
  <sheetFormatPr defaultColWidth="8.85546875" defaultRowHeight="15" x14ac:dyDescent="0.25"/>
  <cols>
    <col min="1" max="1" width="46.28515625" bestFit="1" customWidth="1"/>
  </cols>
  <sheetData>
    <row r="1" spans="1:1" x14ac:dyDescent="0.25">
      <c r="A1" s="4" t="s">
        <v>1531</v>
      </c>
    </row>
    <row r="2" spans="1:1" x14ac:dyDescent="0.25">
      <c r="A2" s="1" t="s">
        <v>19</v>
      </c>
    </row>
    <row r="3" spans="1:1" x14ac:dyDescent="0.25">
      <c r="A3" s="1" t="s">
        <v>21</v>
      </c>
    </row>
    <row r="4" spans="1:1" x14ac:dyDescent="0.25">
      <c r="A4" s="1" t="s">
        <v>551</v>
      </c>
    </row>
    <row r="5" spans="1:1" x14ac:dyDescent="0.25">
      <c r="A5" s="1" t="s">
        <v>598</v>
      </c>
    </row>
    <row r="6" spans="1:1" x14ac:dyDescent="0.25">
      <c r="A6" s="1" t="s">
        <v>795</v>
      </c>
    </row>
    <row r="7" spans="1:1" x14ac:dyDescent="0.25">
      <c r="A7" s="1" t="s">
        <v>255</v>
      </c>
    </row>
    <row r="8" spans="1:1" x14ac:dyDescent="0.25">
      <c r="A8" s="1" t="s">
        <v>35</v>
      </c>
    </row>
    <row r="9" spans="1:1" x14ac:dyDescent="0.25">
      <c r="A9" s="1" t="s">
        <v>430</v>
      </c>
    </row>
    <row r="10" spans="1:1" x14ac:dyDescent="0.25">
      <c r="A10" s="1" t="s">
        <v>1532</v>
      </c>
    </row>
    <row r="11" spans="1:1" x14ac:dyDescent="0.25">
      <c r="A11" s="1" t="s">
        <v>1533</v>
      </c>
    </row>
    <row r="12" spans="1:1" x14ac:dyDescent="0.25">
      <c r="A12" s="1" t="s">
        <v>1534</v>
      </c>
    </row>
    <row r="13" spans="1:1" x14ac:dyDescent="0.25">
      <c r="A13" s="1" t="s">
        <v>959</v>
      </c>
    </row>
    <row r="14" spans="1:1" x14ac:dyDescent="0.25">
      <c r="A14" s="1" t="s">
        <v>185</v>
      </c>
    </row>
    <row r="15" spans="1:1" x14ac:dyDescent="0.25">
      <c r="A15" s="1" t="s">
        <v>85</v>
      </c>
    </row>
    <row r="16" spans="1:1" x14ac:dyDescent="0.25">
      <c r="A16" s="1" t="s">
        <v>1535</v>
      </c>
    </row>
    <row r="17" spans="1:1" x14ac:dyDescent="0.25">
      <c r="A17" s="1" t="s">
        <v>1536</v>
      </c>
    </row>
    <row r="18" spans="1:1" x14ac:dyDescent="0.25">
      <c r="A18" s="1" t="s">
        <v>557</v>
      </c>
    </row>
    <row r="19" spans="1:1" x14ac:dyDescent="0.25">
      <c r="A19" s="1" t="s">
        <v>232</v>
      </c>
    </row>
    <row r="20" spans="1:1" x14ac:dyDescent="0.25">
      <c r="A20" s="1" t="s">
        <v>513</v>
      </c>
    </row>
    <row r="21" spans="1:1" x14ac:dyDescent="0.25">
      <c r="A21" s="1" t="s">
        <v>77</v>
      </c>
    </row>
    <row r="22" spans="1:1" x14ac:dyDescent="0.25">
      <c r="A22" s="1" t="s">
        <v>1089</v>
      </c>
    </row>
    <row r="23" spans="1:1" x14ac:dyDescent="0.25">
      <c r="A23" s="1" t="s">
        <v>125</v>
      </c>
    </row>
    <row r="24" spans="1:1" x14ac:dyDescent="0.25">
      <c r="A24" s="1" t="s">
        <v>23</v>
      </c>
    </row>
    <row r="25" spans="1:1" x14ac:dyDescent="0.25">
      <c r="A25" s="1" t="s">
        <v>440</v>
      </c>
    </row>
    <row r="26" spans="1:1" x14ac:dyDescent="0.25">
      <c r="A26" s="1" t="s">
        <v>1537</v>
      </c>
    </row>
    <row r="27" spans="1:1" x14ac:dyDescent="0.25">
      <c r="A27" s="1" t="s">
        <v>1538</v>
      </c>
    </row>
    <row r="28" spans="1:1" x14ac:dyDescent="0.25">
      <c r="A28" s="1" t="s">
        <v>476</v>
      </c>
    </row>
    <row r="29" spans="1:1" x14ac:dyDescent="0.25">
      <c r="A29" s="1" t="s">
        <v>192</v>
      </c>
    </row>
    <row r="30" spans="1:1" x14ac:dyDescent="0.25">
      <c r="A30" s="1" t="s">
        <v>1539</v>
      </c>
    </row>
    <row r="31" spans="1:1" x14ac:dyDescent="0.25">
      <c r="A31" s="1" t="s">
        <v>13</v>
      </c>
    </row>
    <row r="32" spans="1:1" x14ac:dyDescent="0.25">
      <c r="A32" s="1" t="s">
        <v>1540</v>
      </c>
    </row>
    <row r="33" spans="1:1" x14ac:dyDescent="0.25">
      <c r="A33" s="1" t="s">
        <v>423</v>
      </c>
    </row>
    <row r="34" spans="1:1" x14ac:dyDescent="0.25">
      <c r="A34" s="1" t="s">
        <v>1083</v>
      </c>
    </row>
    <row r="35" spans="1:1" x14ac:dyDescent="0.25">
      <c r="A35" s="1" t="s">
        <v>356</v>
      </c>
    </row>
    <row r="36" spans="1:1" x14ac:dyDescent="0.25">
      <c r="A36" s="1" t="s">
        <v>1107</v>
      </c>
    </row>
    <row r="37" spans="1:1" x14ac:dyDescent="0.25">
      <c r="A37" s="1" t="s">
        <v>1541</v>
      </c>
    </row>
    <row r="38" spans="1:1" x14ac:dyDescent="0.25">
      <c r="A38" s="1" t="s">
        <v>31</v>
      </c>
    </row>
    <row r="39" spans="1:1" x14ac:dyDescent="0.25">
      <c r="A39" s="1" t="s">
        <v>92</v>
      </c>
    </row>
    <row r="40" spans="1:1" x14ac:dyDescent="0.25">
      <c r="A40" s="1" t="s">
        <v>24</v>
      </c>
    </row>
    <row r="41" spans="1:1" x14ac:dyDescent="0.25">
      <c r="A41" s="1" t="s">
        <v>1542</v>
      </c>
    </row>
    <row r="42" spans="1:1" x14ac:dyDescent="0.25">
      <c r="A42" s="1" t="s">
        <v>1543</v>
      </c>
    </row>
    <row r="43" spans="1:1" x14ac:dyDescent="0.25">
      <c r="A43" s="1" t="s">
        <v>489</v>
      </c>
    </row>
    <row r="44" spans="1:1" x14ac:dyDescent="0.25">
      <c r="A44" s="1" t="s">
        <v>61</v>
      </c>
    </row>
    <row r="45" spans="1:1" x14ac:dyDescent="0.25">
      <c r="A45" s="1" t="s">
        <v>44</v>
      </c>
    </row>
    <row r="46" spans="1:1" x14ac:dyDescent="0.25">
      <c r="A46" s="1" t="s">
        <v>111</v>
      </c>
    </row>
    <row r="47" spans="1:1" x14ac:dyDescent="0.25">
      <c r="A47" s="1" t="s">
        <v>121</v>
      </c>
    </row>
    <row r="48" spans="1:1" x14ac:dyDescent="0.25">
      <c r="A48" s="1" t="s">
        <v>1544</v>
      </c>
    </row>
    <row r="49" spans="1:1" x14ac:dyDescent="0.25">
      <c r="A49" s="1" t="s">
        <v>123</v>
      </c>
    </row>
    <row r="50" spans="1:1" x14ac:dyDescent="0.25">
      <c r="A50" s="1" t="s">
        <v>359</v>
      </c>
    </row>
    <row r="51" spans="1:1" x14ac:dyDescent="0.25">
      <c r="A51" s="1" t="s">
        <v>17</v>
      </c>
    </row>
    <row r="52" spans="1:1" x14ac:dyDescent="0.25">
      <c r="A52" s="1" t="s">
        <v>1136</v>
      </c>
    </row>
    <row r="53" spans="1:1" x14ac:dyDescent="0.25">
      <c r="A53" s="1" t="s">
        <v>545</v>
      </c>
    </row>
    <row r="54" spans="1:1" x14ac:dyDescent="0.25">
      <c r="A54" s="1" t="s">
        <v>29</v>
      </c>
    </row>
    <row r="55" spans="1:1" x14ac:dyDescent="0.25">
      <c r="A55" s="1" t="s">
        <v>16</v>
      </c>
    </row>
    <row r="56" spans="1:1" x14ac:dyDescent="0.25">
      <c r="A56" s="1" t="s">
        <v>1545</v>
      </c>
    </row>
    <row r="57" spans="1:1" x14ac:dyDescent="0.25">
      <c r="A57" s="1" t="s">
        <v>259</v>
      </c>
    </row>
    <row r="58" spans="1:1" x14ac:dyDescent="0.25">
      <c r="A58" s="1" t="s">
        <v>53</v>
      </c>
    </row>
    <row r="59" spans="1:1" x14ac:dyDescent="0.25">
      <c r="A59" s="1" t="s">
        <v>27</v>
      </c>
    </row>
    <row r="60" spans="1:1" x14ac:dyDescent="0.25">
      <c r="A60" s="1" t="s">
        <v>515</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6326-0C3F-44EF-9690-B0D7B42AC200}">
  <sheetPr codeName="Sheet4"/>
  <dimension ref="A1:A9"/>
  <sheetViews>
    <sheetView workbookViewId="0">
      <selection activeCell="D10" sqref="D10"/>
    </sheetView>
  </sheetViews>
  <sheetFormatPr defaultRowHeight="15" x14ac:dyDescent="0.25"/>
  <cols>
    <col min="1" max="1" width="29.7109375" bestFit="1" customWidth="1"/>
  </cols>
  <sheetData>
    <row r="1" spans="1:1" x14ac:dyDescent="0.25">
      <c r="A1" t="s">
        <v>1531</v>
      </c>
    </row>
    <row r="2" spans="1:1" x14ac:dyDescent="0.25">
      <c r="A2" s="19" t="s">
        <v>1112</v>
      </c>
    </row>
    <row r="3" spans="1:1" x14ac:dyDescent="0.25">
      <c r="A3" s="19" t="s">
        <v>1274</v>
      </c>
    </row>
    <row r="4" spans="1:1" x14ac:dyDescent="0.25">
      <c r="A4" s="19" t="s">
        <v>16</v>
      </c>
    </row>
    <row r="5" spans="1:1" x14ac:dyDescent="0.25">
      <c r="A5" s="19" t="s">
        <v>1136</v>
      </c>
    </row>
    <row r="6" spans="1:1" x14ac:dyDescent="0.25">
      <c r="A6" s="19" t="s">
        <v>1546</v>
      </c>
    </row>
    <row r="7" spans="1:1" x14ac:dyDescent="0.25">
      <c r="A7" s="19" t="s">
        <v>1107</v>
      </c>
    </row>
    <row r="8" spans="1:1" x14ac:dyDescent="0.25">
      <c r="A8" s="19" t="s">
        <v>1165</v>
      </c>
    </row>
    <row r="9" spans="1:1" x14ac:dyDescent="0.25">
      <c r="A9" s="19" t="s">
        <v>185</v>
      </c>
    </row>
  </sheetData>
  <conditionalFormatting sqref="A2:A9">
    <cfRule type="expression" dxfId="5" priority="1">
      <formula>$D2="Sitting Adjourned"</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636F-9E5B-4E62-B845-CC7441C0864C}">
  <sheetPr codeName="Sheet5"/>
  <dimension ref="A1:B8"/>
  <sheetViews>
    <sheetView workbookViewId="0">
      <selection activeCell="A2" sqref="A2"/>
    </sheetView>
  </sheetViews>
  <sheetFormatPr defaultColWidth="8.85546875" defaultRowHeight="15" x14ac:dyDescent="0.25"/>
  <cols>
    <col min="1" max="1" width="17.7109375" style="37" customWidth="1"/>
    <col min="2" max="2" width="15" style="35" customWidth="1"/>
  </cols>
  <sheetData>
    <row r="1" spans="1:2" x14ac:dyDescent="0.25">
      <c r="A1" s="36" t="s">
        <v>1547</v>
      </c>
      <c r="B1" s="34" t="s">
        <v>1548</v>
      </c>
    </row>
    <row r="2" spans="1:2" x14ac:dyDescent="0.25">
      <c r="A2" s="37">
        <v>0.375</v>
      </c>
      <c r="B2" s="35" t="s">
        <v>1549</v>
      </c>
    </row>
    <row r="3" spans="1:2" x14ac:dyDescent="0.25">
      <c r="A3" s="37">
        <v>0.39583333333333331</v>
      </c>
      <c r="B3" s="35" t="s">
        <v>1549</v>
      </c>
    </row>
    <row r="4" spans="1:2" x14ac:dyDescent="0.25">
      <c r="A4" s="37">
        <v>0.47916666666666669</v>
      </c>
      <c r="B4" s="35" t="s">
        <v>1549</v>
      </c>
    </row>
    <row r="5" spans="1:2" x14ac:dyDescent="0.25">
      <c r="A5" s="37">
        <v>0.60416666666666696</v>
      </c>
      <c r="B5" s="35" t="s">
        <v>1549</v>
      </c>
    </row>
    <row r="6" spans="1:2" x14ac:dyDescent="0.25">
      <c r="A6" s="37">
        <v>0.70833333333333337</v>
      </c>
      <c r="B6" s="35" t="s">
        <v>1549</v>
      </c>
    </row>
    <row r="7" spans="1:2" x14ac:dyDescent="0.25">
      <c r="A7" s="37">
        <v>0.79166666666666663</v>
      </c>
      <c r="B7" s="35" t="s">
        <v>1549</v>
      </c>
    </row>
    <row r="8" spans="1:2" x14ac:dyDescent="0.25">
      <c r="A8" s="37">
        <v>0.91666666666666663</v>
      </c>
      <c r="B8" s="35" t="s">
        <v>1549</v>
      </c>
    </row>
  </sheetData>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4ACC6FB49AB2DE4486C2E26B3CCB9F9B" ma:contentTypeVersion="339" ma:contentTypeDescription="Create a new document." ma:contentTypeScope="" ma:versionID="a09e7844a679cd6d002c24012bdf8aff">
  <xsd:schema xmlns:xsd="http://www.w3.org/2001/XMLSchema" xmlns:xs="http://www.w3.org/2001/XMLSchema" xmlns:p="http://schemas.microsoft.com/office/2006/metadata/properties" xmlns:ns2="f1e32dea-8082-46f0-be40-fdd6500ad773" xmlns:ns3="4600776d-0a3c-44b4-bff2-0ceaafb13046" xmlns:ns4="45e11828-0de0-4109-926d-f17a3193fde5" targetNamespace="http://schemas.microsoft.com/office/2006/metadata/properties" ma:root="true" ma:fieldsID="729e6bac64e82c4f9ebb0e46ef69e071" ns2:_="" ns3:_="" ns4:_="">
    <xsd:import namespace="f1e32dea-8082-46f0-be40-fdd6500ad773"/>
    <xsd:import namespace="4600776d-0a3c-44b4-bff2-0ceaafb13046"/>
    <xsd:import namespace="45e11828-0de0-4109-926d-f17a3193fde5"/>
    <xsd:element name="properties">
      <xsd:complexType>
        <xsd:sequence>
          <xsd:element name="documentManagement">
            <xsd:complexType>
              <xsd:all>
                <xsd:element ref="ns2:Session"/>
                <xsd:element ref="ns2:Function"/>
                <xsd:element ref="ns2:Function_x0020__x0028_additional_x0020_detail_x0029_" minOccurs="0"/>
                <xsd:element ref="ns3:TransfertoArchives" minOccurs="0"/>
                <xsd:element ref="ns4:_dlc_DocId" minOccurs="0"/>
                <xsd:element ref="ns4:_dlc_DocIdUrl" minOccurs="0"/>
                <xsd:element ref="ns4:_dlc_DocIdPersistId" minOccurs="0"/>
                <xsd:element ref="ns3:c4838c65c76546ae93d5703426802f7f" minOccurs="0"/>
                <xsd:element ref="ns3:TaxCatchAll" minOccurs="0"/>
                <xsd:element ref="ns3:TaxCatchAllLabel" minOccurs="0"/>
                <xsd:element ref="ns3:j6c5b17cd04246da82e5604daf08bc68" minOccurs="0"/>
                <xsd:element ref="ns3:g3ef09377e3444258679b6035a1ff93a" minOccurs="0"/>
                <xsd:element ref="ns3:cd0fc526a5c840319a97fd94028e9904" minOccurs="0"/>
                <xsd:element ref="ns3:k5b153ee974a4a57a7568e533217f2cb" minOccurs="0"/>
                <xsd:element ref="ns3:RetentionTriggerDate" minOccurs="0"/>
                <xsd:element ref="ns3:RecordNumber" minOccurs="0"/>
                <xsd:element ref="ns2:MediaServiceMetadata" minOccurs="0"/>
                <xsd:element ref="ns2:MediaServiceFastMetadata" minOccurs="0"/>
                <xsd:element ref="ns2:MediaServiceDateTaken" minOccurs="0"/>
                <xsd:element ref="ns2:MediaServiceAutoTags" minOccurs="0"/>
                <xsd:element ref="ns2:MediaServiceOCR" minOccurs="0"/>
                <xsd:element ref="ns4:SharedWithUsers" minOccurs="0"/>
                <xsd:element ref="ns4: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e32dea-8082-46f0-be40-fdd6500ad773" elementFormDefault="qualified">
    <xsd:import namespace="http://schemas.microsoft.com/office/2006/documentManagement/types"/>
    <xsd:import namespace="http://schemas.microsoft.com/office/infopath/2007/PartnerControls"/>
    <xsd:element name="Session" ma:index="1" ma:displayName="Session" ma:description="Session to which the document relates" ma:format="Dropdown" ma:indexed="true" ma:internalName="Session">
      <xsd:simpleType>
        <xsd:restriction base="dms:Choice">
          <xsd:enumeration value="n/a"/>
          <xsd:enumeration value="2022–23"/>
          <xsd:enumeration value="2021-22"/>
          <xsd:enumeration value="2019-21"/>
          <xsd:enumeration value="2019"/>
          <xsd:enumeration value="2017-19"/>
          <xsd:enumeration value="2016-17"/>
          <xsd:enumeration value="2015-16"/>
          <xsd:enumeration value="2014-15"/>
          <xsd:enumeration value="2013-14"/>
          <xsd:enumeration value="2012-13"/>
          <xsd:enumeration value="2010-12"/>
          <xsd:enumeration value="2009-10"/>
          <xsd:enumeration value="2008-09"/>
          <xsd:enumeration value="2007-08"/>
          <xsd:enumeration value="2006-07"/>
          <xsd:enumeration value="2005-06"/>
          <xsd:enumeration value="2004-05"/>
          <xsd:enumeration value="2003-04"/>
          <xsd:enumeration value="2002-03"/>
          <xsd:enumeration value="2001-02"/>
          <xsd:enumeration value="2000-01"/>
          <xsd:enumeration value="pre-2000"/>
          <xsd:enumeration value="1999-00"/>
          <xsd:enumeration value="1998-99"/>
          <xsd:enumeration value="1997-98"/>
          <xsd:enumeration value="1996-97"/>
          <xsd:enumeration value="1995-96"/>
          <xsd:enumeration value="1994-95"/>
          <xsd:enumeration value="1993-94"/>
          <xsd:enumeration value="1992-93"/>
          <xsd:enumeration value="1991-92"/>
          <xsd:enumeration value="1990-91"/>
          <xsd:enumeration value="1989-90"/>
          <xsd:enumeration value="1988-89"/>
        </xsd:restriction>
      </xsd:simpleType>
    </xsd:element>
    <xsd:element name="Function" ma:index="2" ma:displayName="Function" ma:description="Basic use for the information" ma:format="Dropdown" ma:indexed="true" ma:internalName="Function">
      <xsd:simpleType>
        <xsd:restriction base="dms:Choice">
          <xsd:enumeration value="Votes and Proceedings"/>
          <xsd:enumeration value="Journal"/>
          <xsd:enumeration value="Laid Papers"/>
          <xsd:enumeration value="Addresses"/>
          <xsd:enumeration value="Research and Precedents"/>
          <xsd:enumeration value="Statistics"/>
          <xsd:enumeration value="Office Admin"/>
          <xsd:enumeration value="Personal"/>
        </xsd:restriction>
      </xsd:simpleType>
    </xsd:element>
    <xsd:element name="Function_x0020__x0028_additional_x0020_detail_x0029_" ma:index="3" nillable="true" ma:displayName="Function (additional detail)" ma:internalName="Function_x0020__x0028_additional_x0020_detail_x0029_">
      <xsd:simpleType>
        <xsd:restriction base="dms:Text">
          <xsd:maxLength value="255"/>
        </xsd:restriction>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Tags" ma:index="29" nillable="true" ma:displayName="MediaServiceAutoTags" ma:internalName="MediaServiceAutoTags" ma:readOnly="true">
      <xsd:simpleType>
        <xsd:restriction base="dms:Text"/>
      </xsd:simpleType>
    </xsd:element>
    <xsd:element name="MediaServiceOCR" ma:index="30" nillable="true" ma:displayName="MediaServiceOCR" ma:internalName="MediaServiceOCR" ma:readOnly="true">
      <xsd:simpleType>
        <xsd:restriction base="dms:Note">
          <xsd:maxLength value="255"/>
        </xsd:restriction>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00776d-0a3c-44b4-bff2-0ceaafb13046" elementFormDefault="qualified">
    <xsd:import namespace="http://schemas.microsoft.com/office/2006/documentManagement/types"/>
    <xsd:import namespace="http://schemas.microsoft.com/office/infopath/2007/PartnerControls"/>
    <xsd:element name="TransfertoArchives" ma:index="4" nillable="true" ma:displayName="Transfer to Archives" ma:default="1" ma:indexed="true" ma:internalName="TransfertoArchives">
      <xsd:simpleType>
        <xsd:restriction base="dms:Boolean"/>
      </xsd:simpleType>
    </xsd:element>
    <xsd:element name="c4838c65c76546ae93d5703426802f7f" ma:index="11" nillable="true" ma:taxonomy="true" ma:internalName="c4838c65c76546ae93d5703426802f7f" ma:taxonomyFieldName="RMKeyword1" ma:displayName="RM Keyword 1" ma:readOnly="false" ma:default="" ma:fieldId="{c4838c65-c765-46ae-93d5-703426802f7f}" ma:sspId="eb37f91c-4bb8-4ab3-bc5a-cd8753815459" ma:termSetId="6ce78382-c8e8-44b0-9862-0d52dc2f47b1"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3c26b91-ca67-48d4-8a3a-b85740e794b9}" ma:internalName="TaxCatchAll" ma:showField="CatchAllData" ma:web="45e11828-0de0-4109-926d-f17a3193fde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3c26b91-ca67-48d4-8a3a-b85740e794b9}" ma:internalName="TaxCatchAllLabel" ma:readOnly="true" ma:showField="CatchAllDataLabel" ma:web="45e11828-0de0-4109-926d-f17a3193fde5">
      <xsd:complexType>
        <xsd:complexContent>
          <xsd:extension base="dms:MultiChoiceLookup">
            <xsd:sequence>
              <xsd:element name="Value" type="dms:Lookup" maxOccurs="unbounded" minOccurs="0" nillable="true"/>
            </xsd:sequence>
          </xsd:extension>
        </xsd:complexContent>
      </xsd:complexType>
    </xsd:element>
    <xsd:element name="j6c5b17cd04246da82e5604daf08bc68" ma:index="15" nillable="true" ma:taxonomy="true" ma:internalName="j6c5b17cd04246da82e5604daf08bc68" ma:taxonomyFieldName="RMKeyword2" ma:displayName="RM Keyword 2" ma:readOnly="false" ma:default="10;#Minuting|a3161a40-4874-40a9-aeff-0d5659f76d76" ma:fieldId="{36c5b17c-d042-46da-82e5-604daf08bc68}" ma:sspId="eb37f91c-4bb8-4ab3-bc5a-cd8753815459" ma:termSetId="6d4083f0-4a5b-4f0d-bf61-1a7bc95d06a4" ma:anchorId="00000000-0000-0000-0000-000000000000" ma:open="false" ma:isKeyword="false">
      <xsd:complexType>
        <xsd:sequence>
          <xsd:element ref="pc:Terms" minOccurs="0" maxOccurs="1"/>
        </xsd:sequence>
      </xsd:complexType>
    </xsd:element>
    <xsd:element name="g3ef09377e3444258679b6035a1ff93a" ma:index="17" nillable="true" ma:taxonomy="true" ma:internalName="g3ef09377e3444258679b6035a1ff93a" ma:taxonomyFieldName="RMKeyword3" ma:displayName="RM Keyword 3" ma:readOnly="false" ma:default="" ma:fieldId="{03ef0937-7e34-4425-8679-b6035a1ff93a}" ma:sspId="eb37f91c-4bb8-4ab3-bc5a-cd8753815459" ma:termSetId="4114c526-84fc-4c3e-bdac-645514365e25" ma:anchorId="00000000-0000-0000-0000-000000000000" ma:open="false" ma:isKeyword="false">
      <xsd:complexType>
        <xsd:sequence>
          <xsd:element ref="pc:Terms" minOccurs="0" maxOccurs="1"/>
        </xsd:sequence>
      </xsd:complexType>
    </xsd:element>
    <xsd:element name="cd0fc526a5c840319a97fd94028e9904" ma:index="19" nillable="true" ma:taxonomy="true" ma:internalName="cd0fc526a5c840319a97fd94028e9904" ma:taxonomyFieldName="RMKeyword4" ma:displayName="RM Keyword 4" ma:readOnly="false" ma:default="" ma:fieldId="{cd0fc526-a5c8-4031-9a97-fd94028e9904}" ma:sspId="eb37f91c-4bb8-4ab3-bc5a-cd8753815459" ma:termSetId="35662a10-3587-4b3e-a59c-955899b5916d" ma:anchorId="00000000-0000-0000-0000-000000000000" ma:open="false" ma:isKeyword="false">
      <xsd:complexType>
        <xsd:sequence>
          <xsd:element ref="pc:Terms" minOccurs="0" maxOccurs="1"/>
        </xsd:sequence>
      </xsd:complexType>
    </xsd:element>
    <xsd:element name="k5b153ee974a4a57a7568e533217f2cb" ma:index="21" nillable="true" ma:taxonomy="true" ma:internalName="k5b153ee974a4a57a7568e533217f2cb" ma:taxonomyFieldName="ProtectiveMarking" ma:displayName="Protective Marking" ma:indexed="true" ma:readOnly="false" ma:default="" ma:fieldId="{45b153ee-974a-4a57-a756-8e533217f2cb}" ma:sspId="eb37f91c-4bb8-4ab3-bc5a-cd8753815459" ma:termSetId="a21652b8-fc26-4b81-81c8-686b596c9f43" ma:anchorId="00000000-0000-0000-0000-000000000000" ma:open="false" ma:isKeyword="false">
      <xsd:complexType>
        <xsd:sequence>
          <xsd:element ref="pc:Terms" minOccurs="0" maxOccurs="1"/>
        </xsd:sequence>
      </xsd:complexType>
    </xsd:element>
    <xsd:element name="RetentionTriggerDate" ma:index="24" nillable="true" ma:displayName="Retention Trigger Date" ma:format="DateOnly" ma:hidden="true" ma:internalName="RetentionTriggerDate" ma:readOnly="false">
      <xsd:simpleType>
        <xsd:restriction base="dms:DateTime"/>
      </xsd:simpleType>
    </xsd:element>
    <xsd:element name="RecordNumber" ma:index="25" nillable="true" ma:displayName="Record Number" ma:hidden="true" ma:indexed="true" ma:internalName="RecordNumbe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e11828-0de0-4109-926d-f17a3193fde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ordNumber xmlns="4600776d-0a3c-44b4-bff2-0ceaafb13046" xsi:nil="true"/>
    <TaxCatchAll xmlns="4600776d-0a3c-44b4-bff2-0ceaafb13046">
      <Value>37</Value>
    </TaxCatchAll>
    <k5b153ee974a4a57a7568e533217f2cb xmlns="4600776d-0a3c-44b4-bff2-0ceaafb13046">
      <Terms xmlns="http://schemas.microsoft.com/office/infopath/2007/PartnerControls"/>
    </k5b153ee974a4a57a7568e533217f2cb>
    <g3ef09377e3444258679b6035a1ff93a xmlns="4600776d-0a3c-44b4-bff2-0ceaafb13046">
      <Terms xmlns="http://schemas.microsoft.com/office/infopath/2007/PartnerControls"/>
    </g3ef09377e3444258679b6035a1ff93a>
    <j6c5b17cd04246da82e5604daf08bc68 xmlns="4600776d-0a3c-44b4-bff2-0ceaafb13046">
      <Terms xmlns="http://schemas.microsoft.com/office/infopath/2007/PartnerControls"/>
    </j6c5b17cd04246da82e5604daf08bc68>
    <TransfertoArchives xmlns="4600776d-0a3c-44b4-bff2-0ceaafb13046">false</TransfertoArchives>
    <cd0fc526a5c840319a97fd94028e9904 xmlns="4600776d-0a3c-44b4-bff2-0ceaafb13046">
      <Terms xmlns="http://schemas.microsoft.com/office/infopath/2007/PartnerControls"/>
    </cd0fc526a5c840319a97fd94028e9904>
    <RetentionTriggerDate xmlns="4600776d-0a3c-44b4-bff2-0ceaafb13046" xsi:nil="true"/>
    <c4838c65c76546ae93d5703426802f7f xmlns="4600776d-0a3c-44b4-bff2-0ceaafb13046">
      <Terms xmlns="http://schemas.microsoft.com/office/infopath/2007/PartnerControls">
        <TermInfo xmlns="http://schemas.microsoft.com/office/infopath/2007/PartnerControls">
          <TermName xmlns="http://schemas.microsoft.com/office/infopath/2007/PartnerControls">Reference</TermName>
          <TermId xmlns="http://schemas.microsoft.com/office/infopath/2007/PartnerControls">ad22617a-963b-491d-a2eb-c3769e33aae3</TermId>
        </TermInfo>
      </Terms>
    </c4838c65c76546ae93d5703426802f7f>
    <Function_x0020__x0028_additional_x0020_detail_x0029_ xmlns="f1e32dea-8082-46f0-be40-fdd6500ad773" xsi:nil="true"/>
    <Function xmlns="f1e32dea-8082-46f0-be40-fdd6500ad773">Statistics</Function>
    <Session xmlns="f1e32dea-8082-46f0-be40-fdd6500ad773">2021-22</Session>
    <_dlc_DocId xmlns="45e11828-0de0-4109-926d-f17a3193fde5">FV3VQMSM4EJR-618717595-57356</_dlc_DocId>
    <_dlc_DocIdUrl xmlns="45e11828-0de0-4109-926d-f17a3193fde5">
      <Url>https://hopuk.sharepoint.com/sites/hct-JournalOffice/_layouts/15/DocIdRedir.aspx?ID=FV3VQMSM4EJR-618717595-57356</Url>
      <Description>FV3VQMSM4EJR-618717595-57356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CB4771-38AF-4602-A39E-29406D1A46DC}">
  <ds:schemaRefs>
    <ds:schemaRef ds:uri="http://schemas.microsoft.com/sharepoint/events"/>
  </ds:schemaRefs>
</ds:datastoreItem>
</file>

<file path=customXml/itemProps2.xml><?xml version="1.0" encoding="utf-8"?>
<ds:datastoreItem xmlns:ds="http://schemas.openxmlformats.org/officeDocument/2006/customXml" ds:itemID="{A997BEFE-D8A5-4EBD-B724-F02704E78C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e32dea-8082-46f0-be40-fdd6500ad773"/>
    <ds:schemaRef ds:uri="4600776d-0a3c-44b4-bff2-0ceaafb13046"/>
    <ds:schemaRef ds:uri="45e11828-0de0-4109-926d-f17a3193fd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5E8DB4-43F9-42D6-878E-B7B14EF1C250}">
  <ds:schemaRefs>
    <ds:schemaRef ds:uri="http://schemas.microsoft.com/office/2006/metadata/properties"/>
    <ds:schemaRef ds:uri="http://schemas.microsoft.com/office/infopath/2007/PartnerControls"/>
    <ds:schemaRef ds:uri="4600776d-0a3c-44b4-bff2-0ceaafb13046"/>
    <ds:schemaRef ds:uri="f1e32dea-8082-46f0-be40-fdd6500ad773"/>
    <ds:schemaRef ds:uri="45e11828-0de0-4109-926d-f17a3193fde5"/>
  </ds:schemaRefs>
</ds:datastoreItem>
</file>

<file path=customXml/itemProps4.xml><?xml version="1.0" encoding="utf-8"?>
<ds:datastoreItem xmlns:ds="http://schemas.openxmlformats.org/officeDocument/2006/customXml" ds:itemID="{E4BDF26A-86BB-4BC1-AF1E-2A34E3BE1D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Chamber</vt:lpstr>
      <vt:lpstr>Westminster Hall</vt:lpstr>
      <vt:lpstr>Subject list - Chamber</vt:lpstr>
      <vt:lpstr>Subject list - WH</vt:lpstr>
      <vt:lpstr>MoI</vt:lpstr>
      <vt:lpstr>'Subject list - Chamber'!subjects_val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Matt</dc:creator>
  <cp:keywords/>
  <dc:description/>
  <cp:lastModifiedBy>FAWCETT, Mark</cp:lastModifiedBy>
  <cp:revision/>
  <dcterms:created xsi:type="dcterms:W3CDTF">2021-06-11T20:18:20Z</dcterms:created>
  <dcterms:modified xsi:type="dcterms:W3CDTF">2022-07-13T16:07:52Z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0x0101004ACC6FB49AB2DE4486C2E26B3CCB9F9B</vt:lpwstr>
  </property>
  <property fmtid="{D5CDD505-2E9C-101B-9397-08002B2CF9AE}" pid="3" name="RMKeyword3">
    <vt:lpwstr/>
  </property>
  <property fmtid="{D5CDD505-2E9C-101B-9397-08002B2CF9AE}" pid="4" name="RMKeyword1">
    <vt:lpwstr>37;#Reference|ad22617a-963b-491d-a2eb-c3769e33aae3</vt:lpwstr>
  </property>
  <property fmtid="{D5CDD505-2E9C-101B-9397-08002B2CF9AE}" pid="5" name="RMKeyword4">
    <vt:lpwstr/>
  </property>
  <property fmtid="{D5CDD505-2E9C-101B-9397-08002B2CF9AE}" pid="6" name="RMKeyword2">
    <vt:lpwstr/>
  </property>
  <property fmtid="{D5CDD505-2E9C-101B-9397-08002B2CF9AE}" pid="7" name="ProtectiveMarking">
    <vt:lpwstr/>
  </property>
  <property fmtid="{D5CDD505-2E9C-101B-9397-08002B2CF9AE}" pid="8" name="MSIP_Label_a8f77787-5df4-43b6-a2a8-8d8b678a318b_Enabled">
    <vt:lpwstr>true</vt:lpwstr>
  </property>
  <property fmtid="{D5CDD505-2E9C-101B-9397-08002B2CF9AE}" pid="9" name="MSIP_Label_a8f77787-5df4-43b6-a2a8-8d8b678a318b_SetDate">
    <vt:lpwstr>2021-10-19T16:11:44Z</vt:lpwstr>
  </property>
  <property fmtid="{D5CDD505-2E9C-101B-9397-08002B2CF9AE}" pid="10" name="MSIP_Label_a8f77787-5df4-43b6-a2a8-8d8b678a318b_Method">
    <vt:lpwstr>Standard</vt:lpwstr>
  </property>
  <property fmtid="{D5CDD505-2E9C-101B-9397-08002B2CF9AE}" pid="11" name="MSIP_Label_a8f77787-5df4-43b6-a2a8-8d8b678a318b_Name">
    <vt:lpwstr>a8f77787-5df4-43b6-a2a8-8d8b678a318b</vt:lpwstr>
  </property>
  <property fmtid="{D5CDD505-2E9C-101B-9397-08002B2CF9AE}" pid="12" name="MSIP_Label_a8f77787-5df4-43b6-a2a8-8d8b678a318b_SiteId">
    <vt:lpwstr>1ce6dd9e-b337-4088-be5e-8dbbec04b34a</vt:lpwstr>
  </property>
  <property fmtid="{D5CDD505-2E9C-101B-9397-08002B2CF9AE}" pid="13" name="MSIP_Label_a8f77787-5df4-43b6-a2a8-8d8b678a318b_ActionId">
    <vt:lpwstr>9928385f-9197-42d0-b64d-3d4f6a6e1829</vt:lpwstr>
  </property>
  <property fmtid="{D5CDD505-2E9C-101B-9397-08002B2CF9AE}" pid="14" name="MSIP_Label_a8f77787-5df4-43b6-a2a8-8d8b678a318b_ContentBits">
    <vt:lpwstr>0</vt:lpwstr>
  </property>
  <property fmtid="{D5CDD505-2E9C-101B-9397-08002B2CF9AE}" pid="15" name="_dlc_DocIdItemGuid">
    <vt:lpwstr>336348e9-7fc7-4f07-8edd-8f8142322c8a</vt:lpwstr>
  </property>
</Properties>
</file>