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hidePivotFieldList="1"/>
  <xr:revisionPtr revIDLastSave="1" documentId="8_{F9C2938C-DA36-4BA2-8D70-7A444743584C}" xr6:coauthVersionLast="47" xr6:coauthVersionMax="47" xr10:uidLastSave="{660DB647-3656-472D-9746-ED1164AA2622}"/>
  <bookViews>
    <workbookView xWindow="-120" yWindow="-120" windowWidth="28080" windowHeight="18240" xr2:uid="{00000000-000D-0000-FFFF-FFFF00000000}"/>
  </bookViews>
  <sheets>
    <sheet name="Chamber" sheetId="9" r:id="rId1"/>
    <sheet name="Westminster Hall" sheetId="11" r:id="rId2"/>
    <sheet name="MoI" sheetId="5" r:id="rId3"/>
  </sheets>
  <definedNames>
    <definedName name="_xlnm._FilterDatabase" localSheetId="0" hidden="1">Chamber!$A$1:$G$299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1" l="1" a="1"/>
  <c r="G2" i="11" s="1"/>
  <c r="G3" i="11" a="1"/>
  <c r="G3" i="11" s="1"/>
  <c r="G4" i="11" a="1"/>
  <c r="G4" i="11" s="1"/>
  <c r="G5" i="11" a="1"/>
  <c r="G5" i="11" s="1"/>
  <c r="G6" i="11" a="1"/>
  <c r="G6" i="11" s="1"/>
  <c r="G7" i="11" a="1"/>
  <c r="G7" i="11" s="1"/>
  <c r="G8" i="11" a="1"/>
  <c r="G8" i="11" s="1"/>
  <c r="G9" i="11" a="1"/>
  <c r="G9" i="11" s="1"/>
  <c r="G10" i="11" a="1"/>
  <c r="G10" i="11" s="1"/>
  <c r="G11" i="11" a="1"/>
  <c r="G11" i="11" s="1"/>
  <c r="G12" i="11" a="1"/>
  <c r="G12" i="11" s="1"/>
  <c r="G13" i="11" a="1"/>
  <c r="G13" i="11" s="1"/>
  <c r="G14" i="11" a="1"/>
  <c r="G14" i="11" s="1"/>
  <c r="G15" i="11" a="1"/>
  <c r="G15" i="11" s="1"/>
  <c r="G16" i="11" a="1"/>
  <c r="G16" i="11" s="1"/>
  <c r="G17" i="11" a="1"/>
  <c r="G17" i="11" s="1"/>
  <c r="G18" i="11" a="1"/>
  <c r="G18" i="11" s="1"/>
  <c r="G19" i="11" a="1"/>
  <c r="G19" i="11" s="1"/>
  <c r="G20" i="11" a="1"/>
  <c r="G20" i="11" s="1"/>
  <c r="G21" i="11" a="1"/>
  <c r="G21" i="11" s="1"/>
  <c r="G22" i="11" a="1"/>
  <c r="G22" i="11" s="1"/>
  <c r="G23" i="11" a="1"/>
  <c r="G23" i="11" s="1"/>
  <c r="G24" i="11" a="1"/>
  <c r="G24" i="11" s="1"/>
  <c r="G25" i="11" a="1"/>
  <c r="G25" i="11" s="1"/>
  <c r="G26" i="11" a="1"/>
  <c r="G26" i="11" s="1"/>
  <c r="G27" i="11" a="1"/>
  <c r="G27" i="11" s="1"/>
  <c r="G28" i="11" a="1"/>
  <c r="G28" i="11" s="1"/>
  <c r="G29" i="11" a="1"/>
  <c r="G29" i="11" s="1"/>
  <c r="G30" i="11" a="1"/>
  <c r="G30" i="11" s="1"/>
  <c r="G31" i="11" a="1"/>
  <c r="G31" i="11" s="1"/>
  <c r="G32" i="11" a="1"/>
  <c r="G32" i="11" s="1"/>
  <c r="G33" i="11" a="1"/>
  <c r="G33" i="11" s="1"/>
  <c r="G34" i="11" a="1"/>
  <c r="G34" i="11" s="1"/>
  <c r="G35" i="11" a="1"/>
  <c r="G35" i="11" s="1"/>
  <c r="G36" i="11" a="1"/>
  <c r="G36" i="11" s="1"/>
  <c r="G37" i="11" a="1"/>
  <c r="G37" i="11" s="1"/>
  <c r="G38" i="11" a="1"/>
  <c r="G38" i="11" s="1"/>
  <c r="G39" i="11" a="1"/>
  <c r="G39" i="11" s="1"/>
  <c r="G40" i="11" a="1"/>
  <c r="G40" i="11" s="1"/>
  <c r="G41" i="11" a="1"/>
  <c r="G41" i="11" s="1"/>
  <c r="H4" i="11"/>
  <c r="H5" i="11"/>
  <c r="H6" i="11"/>
  <c r="H7" i="11"/>
  <c r="H8" i="11"/>
  <c r="H10" i="11"/>
  <c r="H11" i="11"/>
  <c r="H13" i="11"/>
  <c r="H15" i="11"/>
  <c r="H16" i="11"/>
  <c r="H17" i="11"/>
  <c r="H18" i="11"/>
  <c r="H19" i="11"/>
  <c r="H20" i="11"/>
  <c r="H21" i="11"/>
  <c r="H23" i="11"/>
  <c r="H24" i="11"/>
  <c r="H25" i="11"/>
  <c r="H26" i="11"/>
  <c r="H27" i="11"/>
  <c r="H28" i="11"/>
  <c r="H29" i="11"/>
  <c r="H31" i="11"/>
  <c r="H32" i="11"/>
  <c r="H33" i="11"/>
  <c r="H35" i="11"/>
  <c r="H36" i="11"/>
  <c r="H37" i="11"/>
  <c r="H38" i="11"/>
  <c r="H39" i="11"/>
  <c r="H40" i="11"/>
  <c r="G4" i="9" a="1"/>
  <c r="G4" i="9" s="1"/>
  <c r="G5" i="9" a="1"/>
  <c r="G5" i="9" s="1"/>
  <c r="G6" i="9" a="1"/>
  <c r="G6" i="9" s="1"/>
  <c r="G7" i="9" a="1"/>
  <c r="G7" i="9" s="1"/>
  <c r="G8" i="9" a="1"/>
  <c r="G8" i="9" s="1"/>
  <c r="G9" i="9" a="1"/>
  <c r="G9" i="9" s="1"/>
  <c r="G10" i="9" a="1"/>
  <c r="G10" i="9" s="1"/>
  <c r="G11" i="9" a="1"/>
  <c r="G11" i="9" s="1"/>
  <c r="G12" i="9" a="1"/>
  <c r="G12" i="9" s="1"/>
  <c r="G13" i="9" a="1"/>
  <c r="G13" i="9" s="1"/>
  <c r="G14" i="9" a="1"/>
  <c r="G14" i="9" s="1"/>
  <c r="G15" i="9" a="1"/>
  <c r="G15" i="9" s="1"/>
  <c r="G16" i="9" a="1"/>
  <c r="G16" i="9" s="1"/>
  <c r="G17" i="9" a="1"/>
  <c r="G17" i="9" s="1"/>
  <c r="G18" i="9" a="1"/>
  <c r="G18" i="9" s="1"/>
  <c r="G19" i="9" a="1"/>
  <c r="G19" i="9" s="1"/>
  <c r="G20" i="9" a="1"/>
  <c r="G20" i="9" s="1"/>
  <c r="G21" i="9" a="1"/>
  <c r="G21" i="9" s="1"/>
  <c r="G22" i="9" a="1"/>
  <c r="G22" i="9" s="1"/>
  <c r="G23" i="9" a="1"/>
  <c r="G23" i="9" s="1"/>
  <c r="G24" i="9" a="1"/>
  <c r="G24" i="9" s="1"/>
  <c r="G25" i="9" a="1"/>
  <c r="G25" i="9" s="1"/>
  <c r="G26" i="9" a="1"/>
  <c r="G26" i="9" s="1"/>
  <c r="G27" i="9" a="1"/>
  <c r="G27" i="9" s="1"/>
  <c r="G28" i="9" a="1"/>
  <c r="G28" i="9" s="1"/>
  <c r="G29" i="9" a="1"/>
  <c r="G29" i="9" s="1"/>
  <c r="G30" i="9" a="1"/>
  <c r="G30" i="9" s="1"/>
  <c r="G31" i="9" a="1"/>
  <c r="G31" i="9" s="1"/>
  <c r="G32" i="9" a="1"/>
  <c r="G32" i="9" s="1"/>
  <c r="G33" i="9" a="1"/>
  <c r="G33" i="9" s="1"/>
  <c r="G34" i="9" a="1"/>
  <c r="G34" i="9" s="1"/>
  <c r="G35" i="9" a="1"/>
  <c r="G35" i="9" s="1"/>
  <c r="G36" i="9" a="1"/>
  <c r="G36" i="9" s="1"/>
  <c r="G37" i="9" a="1"/>
  <c r="G37" i="9" s="1"/>
  <c r="G38" i="9" a="1"/>
  <c r="G38" i="9" s="1"/>
  <c r="G39" i="9" a="1"/>
  <c r="G39" i="9" s="1"/>
  <c r="G40" i="9" a="1"/>
  <c r="G40" i="9" s="1"/>
  <c r="G41" i="9" a="1"/>
  <c r="G41" i="9" s="1"/>
  <c r="G42" i="9" a="1"/>
  <c r="G42" i="9" s="1"/>
  <c r="G43" i="9" a="1"/>
  <c r="G43" i="9" s="1"/>
  <c r="G44" i="9" a="1"/>
  <c r="G44" i="9" s="1"/>
  <c r="G45" i="9" a="1"/>
  <c r="G45" i="9" s="1"/>
  <c r="G46" i="9" a="1"/>
  <c r="G46" i="9" s="1"/>
  <c r="G47" i="9" a="1"/>
  <c r="G47" i="9" s="1"/>
  <c r="G48" i="9" a="1"/>
  <c r="G48" i="9" s="1"/>
  <c r="G49" i="9" a="1"/>
  <c r="G49" i="9" s="1"/>
  <c r="G50" i="9" a="1"/>
  <c r="G50" i="9" s="1"/>
  <c r="G51" i="9" a="1"/>
  <c r="G51" i="9" s="1"/>
  <c r="G52" i="9" a="1"/>
  <c r="G52" i="9" s="1"/>
  <c r="G53" i="9" a="1"/>
  <c r="G53" i="9" s="1"/>
  <c r="G54" i="9" a="1"/>
  <c r="G54" i="9" s="1"/>
  <c r="G55" i="9" a="1"/>
  <c r="G55" i="9" s="1"/>
  <c r="G56" i="9" a="1"/>
  <c r="G56" i="9" s="1"/>
  <c r="G57" i="9" a="1"/>
  <c r="G57" i="9" s="1"/>
  <c r="G58" i="9" a="1"/>
  <c r="G58" i="9" s="1"/>
  <c r="G59" i="9" a="1"/>
  <c r="G59" i="9" s="1"/>
  <c r="G60" i="9" a="1"/>
  <c r="G60" i="9" s="1"/>
  <c r="G61" i="9" a="1"/>
  <c r="G61" i="9" s="1"/>
  <c r="G62" i="9" a="1"/>
  <c r="G62" i="9" s="1"/>
  <c r="G63" i="9" a="1"/>
  <c r="G63" i="9" s="1"/>
  <c r="G64" i="9" a="1"/>
  <c r="G64" i="9" s="1"/>
  <c r="G65" i="9" a="1"/>
  <c r="G65" i="9" s="1"/>
  <c r="G66" i="9" a="1"/>
  <c r="G66" i="9" s="1"/>
  <c r="G67" i="9" a="1"/>
  <c r="G67" i="9" s="1"/>
  <c r="G68" i="9" a="1"/>
  <c r="G68" i="9" s="1"/>
  <c r="G69" i="9" a="1"/>
  <c r="G69" i="9" s="1"/>
  <c r="G70" i="9" a="1"/>
  <c r="G70" i="9" s="1"/>
  <c r="G71" i="9" a="1"/>
  <c r="G71" i="9" s="1"/>
  <c r="G72" i="9" a="1"/>
  <c r="G72" i="9" s="1"/>
  <c r="G73" i="9" a="1"/>
  <c r="G73" i="9" s="1"/>
  <c r="G74" i="9" a="1"/>
  <c r="G74" i="9" s="1"/>
  <c r="G75" i="9" a="1"/>
  <c r="G75" i="9" s="1"/>
  <c r="G76" i="9" a="1"/>
  <c r="G76" i="9" s="1"/>
  <c r="G77" i="9" a="1"/>
  <c r="G77" i="9" s="1"/>
  <c r="G78" i="9" a="1"/>
  <c r="G78" i="9" s="1"/>
  <c r="G79" i="9" a="1"/>
  <c r="G79" i="9" s="1"/>
  <c r="G80" i="9" a="1"/>
  <c r="G80" i="9" s="1"/>
  <c r="G81" i="9" a="1"/>
  <c r="G81" i="9" s="1"/>
  <c r="G82" i="9" a="1"/>
  <c r="G82" i="9" s="1"/>
  <c r="G83" i="9" a="1"/>
  <c r="G83" i="9" s="1"/>
  <c r="G84" i="9" a="1"/>
  <c r="G84" i="9" s="1"/>
  <c r="G85" i="9" a="1"/>
  <c r="G85" i="9" s="1"/>
  <c r="G86" i="9" a="1"/>
  <c r="G86" i="9" s="1"/>
  <c r="G87" i="9" a="1"/>
  <c r="G87" i="9" s="1"/>
  <c r="G88" i="9" a="1"/>
  <c r="G88" i="9" s="1"/>
  <c r="G89" i="9" a="1"/>
  <c r="G89" i="9" s="1"/>
  <c r="G90" i="9" a="1"/>
  <c r="G90" i="9" s="1"/>
  <c r="G91" i="9" a="1"/>
  <c r="G91" i="9" s="1"/>
  <c r="G92" i="9" a="1"/>
  <c r="G92" i="9" s="1"/>
  <c r="G93" i="9" a="1"/>
  <c r="G93" i="9" s="1"/>
  <c r="G94" i="9" a="1"/>
  <c r="G94" i="9" s="1"/>
  <c r="G95" i="9" a="1"/>
  <c r="G95" i="9" s="1"/>
  <c r="G96" i="9" a="1"/>
  <c r="G96" i="9" s="1"/>
  <c r="G97" i="9" a="1"/>
  <c r="G97" i="9" s="1"/>
  <c r="G98" i="9" a="1"/>
  <c r="G98" i="9" s="1"/>
  <c r="G99" i="9" a="1"/>
  <c r="G99" i="9" s="1"/>
  <c r="G100" i="9" a="1"/>
  <c r="G100" i="9" s="1"/>
  <c r="G101" i="9" a="1"/>
  <c r="G101" i="9" s="1"/>
  <c r="G102" i="9" a="1"/>
  <c r="G102" i="9" s="1"/>
  <c r="G103" i="9" a="1"/>
  <c r="G103" i="9" s="1"/>
  <c r="G104" i="9" a="1"/>
  <c r="G104" i="9" s="1"/>
  <c r="G105" i="9" a="1"/>
  <c r="G105" i="9" s="1"/>
  <c r="G106" i="9" a="1"/>
  <c r="G106" i="9" s="1"/>
  <c r="G107" i="9" a="1"/>
  <c r="G107" i="9" s="1"/>
  <c r="G108" i="9" a="1"/>
  <c r="G108" i="9" s="1"/>
  <c r="G109" i="9" a="1"/>
  <c r="G109" i="9" s="1"/>
  <c r="G110" i="9" a="1"/>
  <c r="G110" i="9" s="1"/>
  <c r="G111" i="9" a="1"/>
  <c r="G111" i="9" s="1"/>
  <c r="G112" i="9" a="1"/>
  <c r="G112" i="9" s="1"/>
  <c r="G113" i="9" a="1"/>
  <c r="G113" i="9" s="1"/>
  <c r="G114" i="9" a="1"/>
  <c r="G114" i="9" s="1"/>
  <c r="G115" i="9" a="1"/>
  <c r="G115" i="9" s="1"/>
  <c r="G116" i="9" a="1"/>
  <c r="G116" i="9" s="1"/>
  <c r="G117" i="9" a="1"/>
  <c r="G117" i="9" s="1"/>
  <c r="G118" i="9" a="1"/>
  <c r="G118" i="9" s="1"/>
  <c r="G119" i="9" a="1"/>
  <c r="G119" i="9" s="1"/>
  <c r="G120" i="9" a="1"/>
  <c r="G120" i="9" s="1"/>
  <c r="G121" i="9" a="1"/>
  <c r="G121" i="9" s="1"/>
  <c r="G122" i="9" a="1"/>
  <c r="G122" i="9" s="1"/>
  <c r="G123" i="9" a="1"/>
  <c r="G123" i="9" s="1"/>
  <c r="G124" i="9" a="1"/>
  <c r="G124" i="9" s="1"/>
  <c r="G125" i="9" a="1"/>
  <c r="G125" i="9" s="1"/>
  <c r="G126" i="9" a="1"/>
  <c r="G126" i="9" s="1"/>
  <c r="G127" i="9" a="1"/>
  <c r="G127" i="9" s="1"/>
  <c r="G128" i="9" a="1"/>
  <c r="G128" i="9" s="1"/>
  <c r="G129" i="9" a="1"/>
  <c r="G129" i="9" s="1"/>
  <c r="G130" i="9" a="1"/>
  <c r="G130" i="9" s="1"/>
  <c r="G131" i="9" a="1"/>
  <c r="G131" i="9" s="1"/>
  <c r="G132" i="9" a="1"/>
  <c r="G132" i="9" s="1"/>
  <c r="G133" i="9" a="1"/>
  <c r="G133" i="9" s="1"/>
  <c r="G134" i="9" a="1"/>
  <c r="G134" i="9" s="1"/>
  <c r="G135" i="9" a="1"/>
  <c r="G135" i="9" s="1"/>
  <c r="G136" i="9" a="1"/>
  <c r="G136" i="9" s="1"/>
  <c r="G137" i="9" a="1"/>
  <c r="G137" i="9" s="1"/>
  <c r="G138" i="9" a="1"/>
  <c r="G138" i="9" s="1"/>
  <c r="G139" i="9" a="1"/>
  <c r="G139" i="9" s="1"/>
  <c r="G140" i="9" a="1"/>
  <c r="G140" i="9" s="1"/>
  <c r="G141" i="9" a="1"/>
  <c r="G141" i="9" s="1"/>
  <c r="G142" i="9" a="1"/>
  <c r="G142" i="9" s="1"/>
  <c r="G143" i="9" a="1"/>
  <c r="G143" i="9" s="1"/>
  <c r="G144" i="9" a="1"/>
  <c r="G144" i="9" s="1"/>
  <c r="G145" i="9" a="1"/>
  <c r="G145" i="9" s="1"/>
  <c r="G146" i="9" a="1"/>
  <c r="G146" i="9" s="1"/>
  <c r="G147" i="9" a="1"/>
  <c r="G147" i="9" s="1"/>
  <c r="G148" i="9" a="1"/>
  <c r="G148" i="9" s="1"/>
  <c r="G149" i="9" a="1"/>
  <c r="G149" i="9" s="1"/>
  <c r="G150" i="9" a="1"/>
  <c r="G150" i="9" s="1"/>
  <c r="G151" i="9" a="1"/>
  <c r="G151" i="9" s="1"/>
  <c r="G152" i="9" a="1"/>
  <c r="G152" i="9" s="1"/>
  <c r="G153" i="9" a="1"/>
  <c r="G153" i="9" s="1"/>
  <c r="G154" i="9" a="1"/>
  <c r="G154" i="9" s="1"/>
  <c r="G155" i="9" a="1"/>
  <c r="G155" i="9" s="1"/>
  <c r="G156" i="9" a="1"/>
  <c r="G156" i="9" s="1"/>
  <c r="G157" i="9" a="1"/>
  <c r="G157" i="9" s="1"/>
  <c r="G158" i="9" a="1"/>
  <c r="G158" i="9" s="1"/>
  <c r="G159" i="9" a="1"/>
  <c r="G159" i="9" s="1"/>
  <c r="G160" i="9" a="1"/>
  <c r="G160" i="9" s="1"/>
  <c r="G161" i="9" a="1"/>
  <c r="G161" i="9" s="1"/>
  <c r="G162" i="9" a="1"/>
  <c r="G162" i="9" s="1"/>
  <c r="G163" i="9" a="1"/>
  <c r="G163" i="9" s="1"/>
  <c r="G164" i="9" a="1"/>
  <c r="G164" i="9" s="1"/>
  <c r="G165" i="9" a="1"/>
  <c r="G165" i="9" s="1"/>
  <c r="G166" i="9" a="1"/>
  <c r="G166" i="9" s="1"/>
  <c r="G167" i="9" a="1"/>
  <c r="G167" i="9" s="1"/>
  <c r="G168" i="9" a="1"/>
  <c r="G168" i="9" s="1"/>
  <c r="G169" i="9" a="1"/>
  <c r="G169" i="9" s="1"/>
  <c r="G170" i="9" a="1"/>
  <c r="G170" i="9" s="1"/>
  <c r="G171" i="9" a="1"/>
  <c r="G171" i="9" s="1"/>
  <c r="G172" i="9" a="1"/>
  <c r="G172" i="9" s="1"/>
  <c r="G173" i="9" a="1"/>
  <c r="G173" i="9" s="1"/>
  <c r="G174" i="9" a="1"/>
  <c r="G174" i="9" s="1"/>
  <c r="G175" i="9" a="1"/>
  <c r="G175" i="9" s="1"/>
  <c r="G176" i="9" a="1"/>
  <c r="G176" i="9" s="1"/>
  <c r="G177" i="9" a="1"/>
  <c r="G177" i="9" s="1"/>
  <c r="G178" i="9" a="1"/>
  <c r="G178" i="9" s="1"/>
  <c r="G179" i="9" a="1"/>
  <c r="G179" i="9" s="1"/>
  <c r="G180" i="9" a="1"/>
  <c r="G180" i="9" s="1"/>
  <c r="G181" i="9" a="1"/>
  <c r="G181" i="9" s="1"/>
  <c r="G182" i="9" a="1"/>
  <c r="G182" i="9" s="1"/>
  <c r="G183" i="9" a="1"/>
  <c r="G183" i="9" s="1"/>
  <c r="G184" i="9" a="1"/>
  <c r="G184" i="9" s="1"/>
  <c r="G185" i="9" a="1"/>
  <c r="G185" i="9" s="1"/>
  <c r="G186" i="9" a="1"/>
  <c r="G186" i="9" s="1"/>
  <c r="G187" i="9" a="1"/>
  <c r="G187" i="9" s="1"/>
  <c r="G188" i="9" a="1"/>
  <c r="G188" i="9" s="1"/>
  <c r="G189" i="9" a="1"/>
  <c r="G189" i="9" s="1"/>
  <c r="G190" i="9" a="1"/>
  <c r="G190" i="9" s="1"/>
  <c r="G191" i="9" a="1"/>
  <c r="G191" i="9" s="1"/>
  <c r="G192" i="9" a="1"/>
  <c r="G192" i="9" s="1"/>
  <c r="G193" i="9" a="1"/>
  <c r="G193" i="9" s="1"/>
  <c r="G194" i="9" a="1"/>
  <c r="G194" i="9" s="1"/>
  <c r="G195" i="9" a="1"/>
  <c r="G195" i="9" s="1"/>
  <c r="G196" i="9" a="1"/>
  <c r="G196" i="9" s="1"/>
  <c r="G197" i="9" a="1"/>
  <c r="G197" i="9" s="1"/>
  <c r="G198" i="9" a="1"/>
  <c r="G198" i="9" s="1"/>
  <c r="G199" i="9" a="1"/>
  <c r="G199" i="9" s="1"/>
  <c r="G200" i="9" a="1"/>
  <c r="G200" i="9" s="1"/>
  <c r="G201" i="9" a="1"/>
  <c r="G201" i="9" s="1"/>
  <c r="G202" i="9" a="1"/>
  <c r="G202" i="9" s="1"/>
  <c r="G203" i="9" a="1"/>
  <c r="G203" i="9" s="1"/>
  <c r="G204" i="9" a="1"/>
  <c r="G204" i="9" s="1"/>
  <c r="G205" i="9" a="1"/>
  <c r="G205" i="9" s="1"/>
  <c r="G206" i="9" a="1"/>
  <c r="G206" i="9" s="1"/>
  <c r="G207" i="9" a="1"/>
  <c r="G207" i="9" s="1"/>
  <c r="G208" i="9" a="1"/>
  <c r="G208" i="9" s="1"/>
  <c r="G209" i="9" a="1"/>
  <c r="G209" i="9" s="1"/>
  <c r="G210" i="9" a="1"/>
  <c r="G210" i="9" s="1"/>
  <c r="G211" i="9" a="1"/>
  <c r="G211" i="9" s="1"/>
  <c r="G212" i="9" a="1"/>
  <c r="G212" i="9" s="1"/>
  <c r="G213" i="9" a="1"/>
  <c r="G213" i="9" s="1"/>
  <c r="G214" i="9" a="1"/>
  <c r="G214" i="9" s="1"/>
  <c r="G215" i="9" a="1"/>
  <c r="G215" i="9" s="1"/>
  <c r="G216" i="9" a="1"/>
  <c r="G216" i="9" s="1"/>
  <c r="G217" i="9" a="1"/>
  <c r="G217" i="9" s="1"/>
  <c r="G218" i="9" a="1"/>
  <c r="G218" i="9" s="1"/>
  <c r="G219" i="9" a="1"/>
  <c r="G219" i="9" s="1"/>
  <c r="G220" i="9" a="1"/>
  <c r="G220" i="9" s="1"/>
  <c r="G221" i="9" a="1"/>
  <c r="G221" i="9" s="1"/>
  <c r="G222" i="9" a="1"/>
  <c r="G222" i="9" s="1"/>
  <c r="G223" i="9" a="1"/>
  <c r="G223" i="9" s="1"/>
  <c r="G224" i="9" a="1"/>
  <c r="G224" i="9" s="1"/>
  <c r="G225" i="9" a="1"/>
  <c r="G225" i="9" s="1"/>
  <c r="G226" i="9" a="1"/>
  <c r="G226" i="9" s="1"/>
  <c r="G227" i="9" a="1"/>
  <c r="G227" i="9" s="1"/>
  <c r="G228" i="9" a="1"/>
  <c r="G228" i="9" s="1"/>
  <c r="G229" i="9" a="1"/>
  <c r="G229" i="9" s="1"/>
  <c r="G230" i="9" a="1"/>
  <c r="G230" i="9" s="1"/>
  <c r="G231" i="9" a="1"/>
  <c r="G231" i="9" s="1"/>
  <c r="G232" i="9" a="1"/>
  <c r="G232" i="9" s="1"/>
  <c r="G233" i="9" a="1"/>
  <c r="G233" i="9" s="1"/>
  <c r="G234" i="9" a="1"/>
  <c r="G234" i="9" s="1"/>
  <c r="G235" i="9" a="1"/>
  <c r="G235" i="9" s="1"/>
  <c r="G236" i="9" a="1"/>
  <c r="G236" i="9" s="1"/>
  <c r="G237" i="9" a="1"/>
  <c r="G237" i="9" s="1"/>
  <c r="G238" i="9" a="1"/>
  <c r="G238" i="9" s="1"/>
  <c r="G239" i="9" a="1"/>
  <c r="G239" i="9" s="1"/>
  <c r="G240" i="9" a="1"/>
  <c r="G240" i="9" s="1"/>
  <c r="G241" i="9" a="1"/>
  <c r="G241" i="9" s="1"/>
  <c r="G242" i="9" a="1"/>
  <c r="G242" i="9" s="1"/>
  <c r="G243" i="9" a="1"/>
  <c r="G243" i="9" s="1"/>
  <c r="G244" i="9" a="1"/>
  <c r="G244" i="9" s="1"/>
  <c r="G245" i="9" a="1"/>
  <c r="G245" i="9" s="1"/>
  <c r="G246" i="9" a="1"/>
  <c r="G246" i="9" s="1"/>
  <c r="G247" i="9" a="1"/>
  <c r="G247" i="9" s="1"/>
  <c r="G248" i="9" a="1"/>
  <c r="G248" i="9" s="1"/>
  <c r="G249" i="9" a="1"/>
  <c r="G249" i="9" s="1"/>
  <c r="G250" i="9" a="1"/>
  <c r="G250" i="9" s="1"/>
  <c r="G251" i="9" a="1"/>
  <c r="G251" i="9" s="1"/>
  <c r="G252" i="9" a="1"/>
  <c r="G252" i="9" s="1"/>
  <c r="G253" i="9" a="1"/>
  <c r="G253" i="9" s="1"/>
  <c r="G254" i="9" a="1"/>
  <c r="G254" i="9" s="1"/>
  <c r="G255" i="9" a="1"/>
  <c r="G255" i="9" s="1"/>
  <c r="G256" i="9" a="1"/>
  <c r="G256" i="9" s="1"/>
  <c r="G257" i="9" a="1"/>
  <c r="G257" i="9" s="1"/>
  <c r="G258" i="9" a="1"/>
  <c r="G258" i="9" s="1"/>
  <c r="G259" i="9" a="1"/>
  <c r="G259" i="9" s="1"/>
  <c r="G260" i="9" a="1"/>
  <c r="G260" i="9" s="1"/>
  <c r="G261" i="9" a="1"/>
  <c r="G261" i="9" s="1"/>
  <c r="G262" i="9" a="1"/>
  <c r="G262" i="9" s="1"/>
  <c r="G263" i="9" a="1"/>
  <c r="G263" i="9" s="1"/>
  <c r="G264" i="9" a="1"/>
  <c r="G264" i="9" s="1"/>
  <c r="G265" i="9" a="1"/>
  <c r="G265" i="9" s="1"/>
  <c r="G266" i="9" a="1"/>
  <c r="G266" i="9" s="1"/>
  <c r="G267" i="9" a="1"/>
  <c r="G267" i="9"/>
  <c r="G268" i="9" a="1"/>
  <c r="G268" i="9" s="1"/>
  <c r="G269" i="9" a="1"/>
  <c r="G269" i="9" s="1"/>
  <c r="G270" i="9" a="1"/>
  <c r="G270" i="9" s="1"/>
  <c r="G271" i="9" a="1"/>
  <c r="G271" i="9" s="1"/>
  <c r="G272" i="9" a="1"/>
  <c r="G272" i="9" s="1"/>
  <c r="G273" i="9" a="1"/>
  <c r="G273" i="9" s="1"/>
  <c r="G274" i="9" a="1"/>
  <c r="G274" i="9" s="1"/>
  <c r="G275" i="9" a="1"/>
  <c r="G275" i="9" s="1"/>
  <c r="G276" i="9" a="1"/>
  <c r="G276" i="9" s="1"/>
  <c r="G277" i="9" a="1"/>
  <c r="G277" i="9" s="1"/>
  <c r="G278" i="9" a="1"/>
  <c r="G278" i="9" s="1"/>
  <c r="G279" i="9" a="1"/>
  <c r="G279" i="9" s="1"/>
  <c r="G280" i="9" a="1"/>
  <c r="G280" i="9" s="1"/>
  <c r="G281" i="9" a="1"/>
  <c r="G281" i="9" s="1"/>
  <c r="G282" i="9" a="1"/>
  <c r="G282" i="9" s="1"/>
  <c r="G283" i="9" a="1"/>
  <c r="G283" i="9" s="1"/>
  <c r="G284" i="9" a="1"/>
  <c r="G284" i="9" s="1"/>
  <c r="G285" i="9" a="1"/>
  <c r="G285" i="9" s="1"/>
  <c r="G286" i="9" a="1"/>
  <c r="G286" i="9" s="1"/>
  <c r="G287" i="9" a="1"/>
  <c r="G287" i="9" s="1"/>
  <c r="G288" i="9" a="1"/>
  <c r="G288" i="9" s="1"/>
  <c r="G289" i="9" a="1"/>
  <c r="G289" i="9" s="1"/>
  <c r="G290" i="9" a="1"/>
  <c r="G290" i="9" s="1"/>
  <c r="G291" i="9" a="1"/>
  <c r="G291" i="9" s="1"/>
  <c r="G292" i="9" a="1"/>
  <c r="G292" i="9" s="1"/>
  <c r="G293" i="9" a="1"/>
  <c r="G293" i="9" s="1"/>
  <c r="G294" i="9" a="1"/>
  <c r="G294" i="9" s="1"/>
  <c r="G295" i="9" a="1"/>
  <c r="G295" i="9" s="1"/>
  <c r="G296" i="9" a="1"/>
  <c r="G296" i="9" s="1"/>
  <c r="G297" i="9" a="1"/>
  <c r="G297" i="9" s="1"/>
  <c r="G298" i="9" a="1"/>
  <c r="G298" i="9" s="1"/>
  <c r="G299" i="9" a="1"/>
  <c r="G299" i="9" s="1"/>
  <c r="H4" i="9"/>
  <c r="H5" i="9"/>
  <c r="H6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7" i="9"/>
  <c r="H28" i="9"/>
  <c r="H29" i="9"/>
  <c r="H30" i="9"/>
  <c r="H31" i="9"/>
  <c r="H32" i="9"/>
  <c r="H33" i="9"/>
  <c r="H34" i="9"/>
  <c r="H35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7" i="9"/>
  <c r="H168" i="9"/>
  <c r="H169" i="9"/>
  <c r="H170" i="9"/>
  <c r="H171" i="9"/>
  <c r="H172" i="9"/>
  <c r="H173" i="9"/>
  <c r="H174" i="9"/>
  <c r="H175" i="9"/>
  <c r="H176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H190" i="9"/>
  <c r="H191" i="9"/>
  <c r="H192" i="9"/>
  <c r="H193" i="9"/>
  <c r="H194" i="9"/>
  <c r="H195" i="9"/>
  <c r="H196" i="9"/>
  <c r="H197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2" i="9"/>
  <c r="H213" i="9"/>
  <c r="H214" i="9"/>
  <c r="H215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31" i="9"/>
  <c r="H233" i="9"/>
  <c r="H234" i="9"/>
  <c r="H235" i="9"/>
  <c r="H236" i="9"/>
  <c r="H237" i="9"/>
  <c r="H238" i="9"/>
  <c r="H239" i="9"/>
  <c r="H240" i="9"/>
  <c r="H241" i="9"/>
  <c r="H242" i="9"/>
  <c r="H243" i="9"/>
  <c r="H244" i="9"/>
  <c r="H245" i="9"/>
  <c r="H246" i="9"/>
  <c r="H247" i="9"/>
  <c r="H248" i="9"/>
  <c r="H250" i="9"/>
  <c r="H251" i="9"/>
  <c r="H252" i="9"/>
  <c r="H253" i="9"/>
  <c r="H254" i="9"/>
  <c r="H255" i="9"/>
  <c r="H256" i="9"/>
  <c r="H257" i="9"/>
  <c r="H258" i="9"/>
  <c r="H259" i="9"/>
  <c r="H260" i="9"/>
  <c r="H261" i="9"/>
  <c r="H262" i="9"/>
  <c r="H263" i="9"/>
  <c r="H264" i="9"/>
  <c r="H265" i="9"/>
  <c r="H266" i="9"/>
  <c r="H267" i="9"/>
  <c r="H268" i="9"/>
  <c r="H269" i="9"/>
  <c r="H270" i="9"/>
  <c r="H271" i="9"/>
  <c r="H272" i="9"/>
  <c r="H273" i="9"/>
  <c r="H274" i="9"/>
  <c r="H275" i="9"/>
  <c r="H277" i="9"/>
  <c r="H278" i="9"/>
  <c r="H279" i="9"/>
  <c r="H280" i="9"/>
  <c r="H281" i="9"/>
  <c r="H282" i="9"/>
  <c r="H283" i="9"/>
  <c r="H284" i="9"/>
  <c r="H285" i="9"/>
  <c r="H286" i="9"/>
  <c r="H287" i="9"/>
  <c r="H288" i="9"/>
  <c r="H289" i="9"/>
  <c r="H290" i="9"/>
  <c r="H291" i="9"/>
  <c r="H292" i="9"/>
  <c r="H293" i="9"/>
  <c r="H294" i="9"/>
  <c r="H295" i="9"/>
  <c r="H296" i="9"/>
  <c r="H297" i="9"/>
  <c r="H298" i="9"/>
  <c r="J4" i="9" a="1"/>
  <c r="J4" i="9" s="1"/>
  <c r="K4" i="9" s="1" a="1"/>
  <c r="K4" i="9" s="1"/>
  <c r="J5" i="9" a="1"/>
  <c r="J5" i="9" s="1"/>
  <c r="K5" i="9" s="1" a="1"/>
  <c r="K5" i="9" s="1"/>
  <c r="J6" i="9" a="1"/>
  <c r="J6" i="9" s="1"/>
  <c r="J7" i="9" a="1"/>
  <c r="J7" i="9" s="1"/>
  <c r="J8" i="9" a="1"/>
  <c r="J8" i="9" s="1"/>
  <c r="J9" i="9" a="1"/>
  <c r="J9" i="9" s="1"/>
  <c r="J10" i="9" a="1"/>
  <c r="J10" i="9" s="1"/>
  <c r="J11" i="9" a="1"/>
  <c r="J11" i="9" s="1"/>
  <c r="J12" i="9" a="1"/>
  <c r="J12" i="9" s="1"/>
  <c r="J13" i="9" a="1"/>
  <c r="J13" i="9" s="1"/>
  <c r="J14" i="9" a="1"/>
  <c r="J14" i="9" s="1"/>
  <c r="J15" i="9" a="1"/>
  <c r="J15" i="9" s="1"/>
  <c r="J16" i="9" a="1"/>
  <c r="J16" i="9" s="1"/>
  <c r="J17" i="9" a="1"/>
  <c r="J17" i="9" s="1"/>
  <c r="J18" i="9" a="1"/>
  <c r="J18" i="9" s="1"/>
  <c r="J19" i="9" a="1"/>
  <c r="J19" i="9" s="1"/>
  <c r="J20" i="9" a="1"/>
  <c r="J20" i="9" s="1"/>
  <c r="J21" i="9" a="1"/>
  <c r="J21" i="9" s="1"/>
  <c r="J22" i="9" a="1"/>
  <c r="J22" i="9" s="1"/>
  <c r="J23" i="9" a="1"/>
  <c r="J23" i="9" s="1"/>
  <c r="J24" i="9" a="1"/>
  <c r="J24" i="9" s="1"/>
  <c r="J25" i="9" a="1"/>
  <c r="J25" i="9" s="1"/>
  <c r="J26" i="9" a="1"/>
  <c r="J26" i="9" s="1"/>
  <c r="J27" i="9" a="1"/>
  <c r="J27" i="9" s="1"/>
  <c r="J28" i="9" a="1"/>
  <c r="J28" i="9" s="1"/>
  <c r="J29" i="9" a="1"/>
  <c r="J29" i="9" s="1"/>
  <c r="J30" i="9" a="1"/>
  <c r="J30" i="9" s="1"/>
  <c r="J31" i="9" a="1"/>
  <c r="J31" i="9" s="1"/>
  <c r="J32" i="9" a="1"/>
  <c r="J32" i="9" s="1"/>
  <c r="J33" i="9" a="1"/>
  <c r="J33" i="9" s="1"/>
  <c r="J34" i="9" a="1"/>
  <c r="J34" i="9" s="1"/>
  <c r="J35" i="9" a="1"/>
  <c r="J35" i="9" s="1"/>
  <c r="J36" i="9" a="1"/>
  <c r="J36" i="9" s="1"/>
  <c r="J37" i="9" a="1"/>
  <c r="J37" i="9" s="1"/>
  <c r="J38" i="9" a="1"/>
  <c r="J38" i="9" s="1"/>
  <c r="J39" i="9" a="1"/>
  <c r="J39" i="9" s="1"/>
  <c r="J40" i="9" a="1"/>
  <c r="J40" i="9" s="1"/>
  <c r="J41" i="9" a="1"/>
  <c r="J41" i="9" s="1"/>
  <c r="J42" i="9" a="1"/>
  <c r="J42" i="9" s="1"/>
  <c r="J43" i="9" a="1"/>
  <c r="J43" i="9" s="1"/>
  <c r="J44" i="9" a="1"/>
  <c r="J44" i="9" s="1"/>
  <c r="J45" i="9" a="1"/>
  <c r="J45" i="9" s="1"/>
  <c r="J46" i="9" a="1"/>
  <c r="J46" i="9" s="1"/>
  <c r="J47" i="9" a="1"/>
  <c r="J47" i="9" s="1"/>
  <c r="J48" i="9" a="1"/>
  <c r="J48" i="9" s="1"/>
  <c r="J49" i="9" a="1"/>
  <c r="J49" i="9" s="1"/>
  <c r="J50" i="9" a="1"/>
  <c r="J50" i="9" s="1"/>
  <c r="J51" i="9" a="1"/>
  <c r="J51" i="9" s="1"/>
  <c r="J52" i="9" a="1"/>
  <c r="J52" i="9" s="1"/>
  <c r="J53" i="9" a="1"/>
  <c r="J53" i="9" s="1"/>
  <c r="J54" i="9" a="1"/>
  <c r="J54" i="9" s="1"/>
  <c r="J55" i="9" a="1"/>
  <c r="J55" i="9" s="1"/>
  <c r="J56" i="9" a="1"/>
  <c r="J56" i="9" s="1"/>
  <c r="J57" i="9" a="1"/>
  <c r="J57" i="9" s="1"/>
  <c r="J58" i="9" a="1"/>
  <c r="J58" i="9" s="1"/>
  <c r="J59" i="9" a="1"/>
  <c r="J59" i="9" s="1"/>
  <c r="J60" i="9" a="1"/>
  <c r="J60" i="9" s="1"/>
  <c r="J61" i="9" a="1"/>
  <c r="J61" i="9" s="1"/>
  <c r="J62" i="9" a="1"/>
  <c r="J62" i="9" s="1"/>
  <c r="J63" i="9" a="1"/>
  <c r="J63" i="9" s="1"/>
  <c r="J64" i="9" a="1"/>
  <c r="J64" i="9" s="1"/>
  <c r="J65" i="9" a="1"/>
  <c r="J65" i="9" s="1"/>
  <c r="J66" i="9" a="1"/>
  <c r="J66" i="9" s="1"/>
  <c r="J67" i="9" a="1"/>
  <c r="J67" i="9" s="1"/>
  <c r="J68" i="9" a="1"/>
  <c r="J68" i="9" s="1"/>
  <c r="J69" i="9" a="1"/>
  <c r="J69" i="9" s="1"/>
  <c r="J70" i="9" a="1"/>
  <c r="J70" i="9" s="1"/>
  <c r="J71" i="9" a="1"/>
  <c r="J71" i="9" s="1"/>
  <c r="J72" i="9" a="1"/>
  <c r="J72" i="9" s="1"/>
  <c r="J73" i="9" a="1"/>
  <c r="J73" i="9" s="1"/>
  <c r="J74" i="9" a="1"/>
  <c r="J74" i="9" s="1"/>
  <c r="J75" i="9" a="1"/>
  <c r="J75" i="9" s="1"/>
  <c r="J76" i="9" a="1"/>
  <c r="J76" i="9" s="1"/>
  <c r="J77" i="9" a="1"/>
  <c r="J77" i="9" s="1"/>
  <c r="J78" i="9" a="1"/>
  <c r="J78" i="9" s="1"/>
  <c r="J79" i="9" a="1"/>
  <c r="J79" i="9" s="1"/>
  <c r="J80" i="9" a="1"/>
  <c r="J80" i="9" s="1"/>
  <c r="J81" i="9" a="1"/>
  <c r="J81" i="9" s="1"/>
  <c r="J82" i="9" a="1"/>
  <c r="J82" i="9" s="1"/>
  <c r="J83" i="9" a="1"/>
  <c r="J83" i="9" s="1"/>
  <c r="J84" i="9" a="1"/>
  <c r="J84" i="9" s="1"/>
  <c r="J85" i="9" a="1"/>
  <c r="J85" i="9" s="1"/>
  <c r="J86" i="9" a="1"/>
  <c r="J86" i="9" s="1"/>
  <c r="J87" i="9" a="1"/>
  <c r="J87" i="9" s="1"/>
  <c r="J88" i="9" a="1"/>
  <c r="J88" i="9" s="1"/>
  <c r="J89" i="9" a="1"/>
  <c r="J89" i="9" s="1"/>
  <c r="J90" i="9" a="1"/>
  <c r="J90" i="9" s="1"/>
  <c r="J91" i="9" a="1"/>
  <c r="J91" i="9" s="1"/>
  <c r="J92" i="9" a="1"/>
  <c r="J92" i="9" s="1"/>
  <c r="J93" i="9" a="1"/>
  <c r="J93" i="9" s="1"/>
  <c r="J94" i="9" a="1"/>
  <c r="J94" i="9" s="1"/>
  <c r="J95" i="9" a="1"/>
  <c r="J95" i="9" s="1"/>
  <c r="J96" i="9" a="1"/>
  <c r="J96" i="9" s="1"/>
  <c r="J97" i="9" a="1"/>
  <c r="J97" i="9" s="1"/>
  <c r="J98" i="9" a="1"/>
  <c r="J98" i="9" s="1"/>
  <c r="J99" i="9" a="1"/>
  <c r="J99" i="9" s="1"/>
  <c r="J100" i="9" a="1"/>
  <c r="J100" i="9" s="1"/>
  <c r="J101" i="9" a="1"/>
  <c r="J101" i="9" s="1"/>
  <c r="J102" i="9" a="1"/>
  <c r="J102" i="9" s="1"/>
  <c r="J103" i="9" a="1"/>
  <c r="J103" i="9" s="1"/>
  <c r="J104" i="9" a="1"/>
  <c r="J104" i="9" s="1"/>
  <c r="J105" i="9" a="1"/>
  <c r="J105" i="9" s="1"/>
  <c r="J106" i="9" a="1"/>
  <c r="J106" i="9" s="1"/>
  <c r="J107" i="9" a="1"/>
  <c r="J107" i="9" s="1"/>
  <c r="J108" i="9" a="1"/>
  <c r="J108" i="9" s="1"/>
  <c r="J109" i="9" a="1"/>
  <c r="J109" i="9" s="1"/>
  <c r="J110" i="9" a="1"/>
  <c r="J110" i="9" s="1"/>
  <c r="J111" i="9" a="1"/>
  <c r="J111" i="9" s="1"/>
  <c r="J112" i="9" a="1"/>
  <c r="J112" i="9" s="1"/>
  <c r="J113" i="9" a="1"/>
  <c r="J113" i="9" s="1"/>
  <c r="J114" i="9" a="1"/>
  <c r="J114" i="9" s="1"/>
  <c r="J115" i="9" a="1"/>
  <c r="J115" i="9" s="1"/>
  <c r="J116" i="9" a="1"/>
  <c r="J116" i="9" s="1"/>
  <c r="J117" i="9" a="1"/>
  <c r="J117" i="9" s="1"/>
  <c r="J118" i="9" a="1"/>
  <c r="J118" i="9" s="1"/>
  <c r="J119" i="9" a="1"/>
  <c r="J119" i="9" s="1"/>
  <c r="J120" i="9" a="1"/>
  <c r="J120" i="9" s="1"/>
  <c r="J121" i="9" a="1"/>
  <c r="J121" i="9" s="1"/>
  <c r="J122" i="9" a="1"/>
  <c r="J122" i="9" s="1"/>
  <c r="J123" i="9" a="1"/>
  <c r="J123" i="9" s="1"/>
  <c r="J124" i="9" a="1"/>
  <c r="J124" i="9" s="1"/>
  <c r="J125" i="9" a="1"/>
  <c r="J125" i="9" s="1"/>
  <c r="J126" i="9" a="1"/>
  <c r="J126" i="9" s="1"/>
  <c r="J127" i="9" a="1"/>
  <c r="J127" i="9" s="1"/>
  <c r="J128" i="9" a="1"/>
  <c r="J128" i="9" s="1"/>
  <c r="J129" i="9" a="1"/>
  <c r="J129" i="9" s="1"/>
  <c r="J130" i="9" a="1"/>
  <c r="J130" i="9" s="1"/>
  <c r="J131" i="9" a="1"/>
  <c r="J131" i="9" s="1"/>
  <c r="J132" i="9" a="1"/>
  <c r="J132" i="9" s="1"/>
  <c r="J133" i="9" a="1"/>
  <c r="J133" i="9" s="1"/>
  <c r="J134" i="9" a="1"/>
  <c r="J134" i="9" s="1"/>
  <c r="J135" i="9" a="1"/>
  <c r="J135" i="9" s="1"/>
  <c r="J136" i="9" a="1"/>
  <c r="J136" i="9" s="1"/>
  <c r="J137" i="9" a="1"/>
  <c r="J137" i="9" s="1"/>
  <c r="J138" i="9" a="1"/>
  <c r="J138" i="9" s="1"/>
  <c r="J139" i="9" a="1"/>
  <c r="J139" i="9" s="1"/>
  <c r="J140" i="9" a="1"/>
  <c r="J140" i="9" s="1"/>
  <c r="J141" i="9" a="1"/>
  <c r="J141" i="9" s="1"/>
  <c r="J142" i="9" a="1"/>
  <c r="J142" i="9" s="1"/>
  <c r="J143" i="9" a="1"/>
  <c r="J143" i="9" s="1"/>
  <c r="J144" i="9" a="1"/>
  <c r="J144" i="9" s="1"/>
  <c r="J145" i="9" a="1"/>
  <c r="J145" i="9" s="1"/>
  <c r="J146" i="9" a="1"/>
  <c r="J146" i="9" s="1"/>
  <c r="J147" i="9" a="1"/>
  <c r="J147" i="9" s="1"/>
  <c r="J148" i="9" a="1"/>
  <c r="J148" i="9" s="1"/>
  <c r="J149" i="9" a="1"/>
  <c r="J149" i="9" s="1"/>
  <c r="J150" i="9" a="1"/>
  <c r="J150" i="9" s="1"/>
  <c r="J151" i="9" a="1"/>
  <c r="J151" i="9" s="1"/>
  <c r="J152" i="9" a="1"/>
  <c r="J152" i="9" s="1"/>
  <c r="J153" i="9" a="1"/>
  <c r="J153" i="9" s="1"/>
  <c r="J154" i="9" a="1"/>
  <c r="J154" i="9" s="1"/>
  <c r="J155" i="9" a="1"/>
  <c r="J155" i="9" s="1"/>
  <c r="J156" i="9" a="1"/>
  <c r="J156" i="9" s="1"/>
  <c r="J157" i="9" a="1"/>
  <c r="J157" i="9" s="1"/>
  <c r="J158" i="9" a="1"/>
  <c r="J158" i="9" s="1"/>
  <c r="J159" i="9" a="1"/>
  <c r="J159" i="9" s="1"/>
  <c r="J160" i="9" a="1"/>
  <c r="J160" i="9" s="1"/>
  <c r="J161" i="9" a="1"/>
  <c r="J161" i="9" s="1"/>
  <c r="J162" i="9" a="1"/>
  <c r="J162" i="9" s="1"/>
  <c r="J163" i="9" a="1"/>
  <c r="J163" i="9" s="1"/>
  <c r="J164" i="9" a="1"/>
  <c r="J164" i="9" s="1"/>
  <c r="J165" i="9" a="1"/>
  <c r="J165" i="9" s="1"/>
  <c r="J166" i="9" a="1"/>
  <c r="J166" i="9" s="1"/>
  <c r="J167" i="9" a="1"/>
  <c r="J167" i="9" s="1"/>
  <c r="J168" i="9" a="1"/>
  <c r="J168" i="9" s="1"/>
  <c r="J169" i="9" a="1"/>
  <c r="J169" i="9" s="1"/>
  <c r="J170" i="9" a="1"/>
  <c r="J170" i="9" s="1"/>
  <c r="J171" i="9" a="1"/>
  <c r="J171" i="9" s="1"/>
  <c r="J172" i="9" a="1"/>
  <c r="J172" i="9" s="1"/>
  <c r="J173" i="9" a="1"/>
  <c r="J173" i="9" s="1"/>
  <c r="J174" i="9" a="1"/>
  <c r="J174" i="9" s="1"/>
  <c r="J175" i="9" a="1"/>
  <c r="J175" i="9" s="1"/>
  <c r="J176" i="9" a="1"/>
  <c r="J176" i="9" s="1"/>
  <c r="J177" i="9" a="1"/>
  <c r="J177" i="9" s="1"/>
  <c r="J178" i="9" a="1"/>
  <c r="J178" i="9" s="1"/>
  <c r="J179" i="9" a="1"/>
  <c r="J179" i="9" s="1"/>
  <c r="J180" i="9" a="1"/>
  <c r="J180" i="9" s="1"/>
  <c r="J181" i="9" a="1"/>
  <c r="J181" i="9" s="1"/>
  <c r="J182" i="9" a="1"/>
  <c r="J182" i="9" s="1"/>
  <c r="J183" i="9" a="1"/>
  <c r="J183" i="9" s="1"/>
  <c r="J184" i="9" a="1"/>
  <c r="J184" i="9" s="1"/>
  <c r="J185" i="9" a="1"/>
  <c r="J185" i="9" s="1"/>
  <c r="J186" i="9" a="1"/>
  <c r="J186" i="9" s="1"/>
  <c r="J187" i="9" a="1"/>
  <c r="J187" i="9" s="1"/>
  <c r="J188" i="9" a="1"/>
  <c r="J188" i="9" s="1"/>
  <c r="J189" i="9" a="1"/>
  <c r="J189" i="9" s="1"/>
  <c r="J190" i="9" a="1"/>
  <c r="J190" i="9" s="1"/>
  <c r="J191" i="9" a="1"/>
  <c r="J191" i="9" s="1"/>
  <c r="J192" i="9" a="1"/>
  <c r="J192" i="9" s="1"/>
  <c r="J193" i="9" a="1"/>
  <c r="J193" i="9" s="1"/>
  <c r="J194" i="9" a="1"/>
  <c r="J194" i="9" s="1"/>
  <c r="J195" i="9" a="1"/>
  <c r="J195" i="9" s="1"/>
  <c r="J196" i="9" a="1"/>
  <c r="J196" i="9" s="1"/>
  <c r="J197" i="9" a="1"/>
  <c r="J197" i="9" s="1"/>
  <c r="J198" i="9" a="1"/>
  <c r="J198" i="9" s="1"/>
  <c r="J199" i="9" a="1"/>
  <c r="J199" i="9" s="1"/>
  <c r="J200" i="9" a="1"/>
  <c r="J200" i="9" s="1"/>
  <c r="J201" i="9" a="1"/>
  <c r="J201" i="9" s="1"/>
  <c r="J202" i="9" a="1"/>
  <c r="J202" i="9" s="1"/>
  <c r="J203" i="9" a="1"/>
  <c r="J203" i="9" s="1"/>
  <c r="J204" i="9" a="1"/>
  <c r="J204" i="9" s="1"/>
  <c r="J205" i="9" a="1"/>
  <c r="J205" i="9" s="1"/>
  <c r="J206" i="9" a="1"/>
  <c r="J206" i="9" s="1"/>
  <c r="J207" i="9" a="1"/>
  <c r="J207" i="9" s="1"/>
  <c r="J208" i="9" a="1"/>
  <c r="J208" i="9" s="1"/>
  <c r="J209" i="9" a="1"/>
  <c r="J209" i="9" s="1"/>
  <c r="J210" i="9" a="1"/>
  <c r="J210" i="9" s="1"/>
  <c r="J211" i="9" a="1"/>
  <c r="J211" i="9" s="1"/>
  <c r="J212" i="9" a="1"/>
  <c r="J212" i="9" s="1"/>
  <c r="J213" i="9" a="1"/>
  <c r="J213" i="9" s="1"/>
  <c r="J214" i="9" a="1"/>
  <c r="J214" i="9" s="1"/>
  <c r="J215" i="9" a="1"/>
  <c r="J215" i="9" s="1"/>
  <c r="J216" i="9" a="1"/>
  <c r="J216" i="9" s="1"/>
  <c r="J217" i="9" a="1"/>
  <c r="J217" i="9" s="1"/>
  <c r="J218" i="9" a="1"/>
  <c r="J218" i="9" s="1"/>
  <c r="J219" i="9" a="1"/>
  <c r="J219" i="9" s="1"/>
  <c r="J220" i="9" a="1"/>
  <c r="J220" i="9" s="1"/>
  <c r="J221" i="9" a="1"/>
  <c r="J221" i="9" s="1"/>
  <c r="J222" i="9" a="1"/>
  <c r="J222" i="9" s="1"/>
  <c r="J223" i="9" a="1"/>
  <c r="J223" i="9" s="1"/>
  <c r="J224" i="9" a="1"/>
  <c r="J224" i="9" s="1"/>
  <c r="J225" i="9" a="1"/>
  <c r="J225" i="9" s="1"/>
  <c r="J226" i="9" a="1"/>
  <c r="J226" i="9" s="1"/>
  <c r="J227" i="9" a="1"/>
  <c r="J227" i="9" s="1"/>
  <c r="J228" i="9" a="1"/>
  <c r="J228" i="9" s="1"/>
  <c r="J229" i="9" a="1"/>
  <c r="J229" i="9" s="1"/>
  <c r="J230" i="9" a="1"/>
  <c r="J230" i="9" s="1"/>
  <c r="J231" i="9" a="1"/>
  <c r="J231" i="9" s="1"/>
  <c r="J232" i="9" a="1"/>
  <c r="J232" i="9" s="1"/>
  <c r="J233" i="9" a="1"/>
  <c r="J233" i="9" s="1"/>
  <c r="J234" i="9" a="1"/>
  <c r="J234" i="9" s="1"/>
  <c r="J235" i="9" a="1"/>
  <c r="J235" i="9" s="1"/>
  <c r="J236" i="9" a="1"/>
  <c r="J236" i="9" s="1"/>
  <c r="J237" i="9" a="1"/>
  <c r="J237" i="9" s="1"/>
  <c r="J238" i="9" a="1"/>
  <c r="J238" i="9" s="1"/>
  <c r="J239" i="9" a="1"/>
  <c r="J239" i="9" s="1"/>
  <c r="J240" i="9" a="1"/>
  <c r="J240" i="9" s="1"/>
  <c r="J241" i="9" a="1"/>
  <c r="J241" i="9" s="1"/>
  <c r="J242" i="9" a="1"/>
  <c r="J242" i="9" s="1"/>
  <c r="J243" i="9" a="1"/>
  <c r="J243" i="9" s="1"/>
  <c r="J244" i="9" a="1"/>
  <c r="J244" i="9" s="1"/>
  <c r="J245" i="9" a="1"/>
  <c r="J245" i="9" s="1"/>
  <c r="J246" i="9" a="1"/>
  <c r="J246" i="9" s="1"/>
  <c r="J247" i="9" a="1"/>
  <c r="J247" i="9" s="1"/>
  <c r="J248" i="9" a="1"/>
  <c r="J248" i="9" s="1"/>
  <c r="J249" i="9" a="1"/>
  <c r="J249" i="9" s="1"/>
  <c r="J250" i="9" a="1"/>
  <c r="J250" i="9" s="1"/>
  <c r="J251" i="9" a="1"/>
  <c r="J251" i="9" s="1"/>
  <c r="J252" i="9" a="1"/>
  <c r="J252" i="9" s="1"/>
  <c r="J253" i="9" a="1"/>
  <c r="J253" i="9" s="1"/>
  <c r="J254" i="9" a="1"/>
  <c r="J254" i="9" s="1"/>
  <c r="J255" i="9" a="1"/>
  <c r="J255" i="9" s="1"/>
  <c r="J256" i="9" a="1"/>
  <c r="J256" i="9" s="1"/>
  <c r="J257" i="9" a="1"/>
  <c r="J257" i="9" s="1"/>
  <c r="J258" i="9" a="1"/>
  <c r="J258" i="9" s="1"/>
  <c r="J259" i="9" a="1"/>
  <c r="J259" i="9" s="1"/>
  <c r="J260" i="9" a="1"/>
  <c r="J260" i="9" s="1"/>
  <c r="J261" i="9" a="1"/>
  <c r="J261" i="9" s="1"/>
  <c r="J262" i="9" a="1"/>
  <c r="J262" i="9" s="1"/>
  <c r="J263" i="9" a="1"/>
  <c r="J263" i="9" s="1"/>
  <c r="J264" i="9" a="1"/>
  <c r="J264" i="9" s="1"/>
  <c r="J265" i="9" a="1"/>
  <c r="J265" i="9" s="1"/>
  <c r="J266" i="9" a="1"/>
  <c r="J266" i="9" s="1"/>
  <c r="J267" i="9" a="1"/>
  <c r="J267" i="9" s="1"/>
  <c r="J268" i="9" a="1"/>
  <c r="J268" i="9" s="1"/>
  <c r="J269" i="9" a="1"/>
  <c r="J269" i="9" s="1"/>
  <c r="J270" i="9" a="1"/>
  <c r="J270" i="9" s="1"/>
  <c r="J271" i="9" a="1"/>
  <c r="J271" i="9" s="1"/>
  <c r="J272" i="9" a="1"/>
  <c r="J272" i="9" s="1"/>
  <c r="J273" i="9" a="1"/>
  <c r="J273" i="9" s="1"/>
  <c r="J274" i="9" a="1"/>
  <c r="J274" i="9" s="1"/>
  <c r="J275" i="9" a="1"/>
  <c r="J275" i="9" s="1"/>
  <c r="J276" i="9" a="1"/>
  <c r="J276" i="9" s="1"/>
  <c r="J277" i="9" a="1"/>
  <c r="J277" i="9" s="1"/>
  <c r="J278" i="9" a="1"/>
  <c r="J278" i="9" s="1"/>
  <c r="J279" i="9" a="1"/>
  <c r="J279" i="9" s="1"/>
  <c r="J280" i="9" a="1"/>
  <c r="J280" i="9" s="1"/>
  <c r="J281" i="9" a="1"/>
  <c r="J281" i="9" s="1"/>
  <c r="J282" i="9" a="1"/>
  <c r="J282" i="9" s="1"/>
  <c r="J283" i="9" a="1"/>
  <c r="J283" i="9" s="1"/>
  <c r="J284" i="9" a="1"/>
  <c r="J284" i="9" s="1"/>
  <c r="J285" i="9" a="1"/>
  <c r="J285" i="9" s="1"/>
  <c r="J286" i="9" a="1"/>
  <c r="J286" i="9" s="1"/>
  <c r="J287" i="9" a="1"/>
  <c r="J287" i="9" s="1"/>
  <c r="J288" i="9" a="1"/>
  <c r="J288" i="9" s="1"/>
  <c r="J289" i="9" a="1"/>
  <c r="J289" i="9" s="1"/>
  <c r="J290" i="9" a="1"/>
  <c r="J290" i="9" s="1"/>
  <c r="J291" i="9" a="1"/>
  <c r="J291" i="9" s="1"/>
  <c r="J292" i="9" a="1"/>
  <c r="J292" i="9" s="1"/>
  <c r="J293" i="9" a="1"/>
  <c r="J293" i="9" s="1"/>
  <c r="J294" i="9" a="1"/>
  <c r="J294" i="9" s="1"/>
  <c r="J295" i="9" a="1"/>
  <c r="J295" i="9" s="1"/>
  <c r="J296" i="9" a="1"/>
  <c r="J296" i="9" s="1"/>
  <c r="J297" i="9" a="1"/>
  <c r="J297" i="9" s="1"/>
  <c r="J298" i="9" a="1"/>
  <c r="J298" i="9" s="1"/>
  <c r="J299" i="9" a="1"/>
  <c r="J299" i="9" s="1"/>
  <c r="K299" i="9" s="1" a="1"/>
  <c r="K299" i="9" s="1"/>
  <c r="K6" i="9" a="1"/>
  <c r="K6" i="9" s="1"/>
  <c r="K7" i="9" a="1"/>
  <c r="K7" i="9" s="1"/>
  <c r="K8" i="9" s="1" a="1"/>
  <c r="K8" i="9" s="1"/>
  <c r="L4" i="9"/>
  <c r="L5" i="9"/>
  <c r="L6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7" i="9"/>
  <c r="L28" i="9"/>
  <c r="L29" i="9"/>
  <c r="L30" i="9"/>
  <c r="L31" i="9"/>
  <c r="L32" i="9"/>
  <c r="L33" i="9"/>
  <c r="L34" i="9"/>
  <c r="L35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1" i="9"/>
  <c r="L152" i="9"/>
  <c r="L153" i="9"/>
  <c r="L154" i="9"/>
  <c r="L155" i="9"/>
  <c r="L156" i="9"/>
  <c r="L157" i="9"/>
  <c r="L158" i="9"/>
  <c r="L159" i="9"/>
  <c r="L160" i="9"/>
  <c r="L161" i="9"/>
  <c r="L162" i="9"/>
  <c r="L163" i="9"/>
  <c r="L164" i="9"/>
  <c r="L165" i="9"/>
  <c r="L167" i="9"/>
  <c r="L168" i="9"/>
  <c r="L169" i="9"/>
  <c r="L170" i="9"/>
  <c r="L171" i="9"/>
  <c r="L172" i="9"/>
  <c r="L173" i="9"/>
  <c r="L174" i="9"/>
  <c r="L175" i="9"/>
  <c r="L176" i="9"/>
  <c r="L178" i="9"/>
  <c r="L179" i="9"/>
  <c r="L180" i="9"/>
  <c r="L181" i="9"/>
  <c r="L182" i="9"/>
  <c r="L183" i="9"/>
  <c r="L184" i="9"/>
  <c r="L185" i="9"/>
  <c r="L186" i="9"/>
  <c r="L187" i="9"/>
  <c r="L188" i="9"/>
  <c r="L189" i="9"/>
  <c r="L190" i="9"/>
  <c r="L191" i="9"/>
  <c r="L192" i="9"/>
  <c r="L193" i="9"/>
  <c r="L194" i="9"/>
  <c r="L195" i="9"/>
  <c r="L196" i="9"/>
  <c r="L197" i="9"/>
  <c r="L199" i="9"/>
  <c r="L200" i="9"/>
  <c r="L201" i="9"/>
  <c r="L202" i="9"/>
  <c r="L203" i="9"/>
  <c r="L204" i="9"/>
  <c r="L205" i="9"/>
  <c r="L206" i="9"/>
  <c r="L207" i="9"/>
  <c r="L208" i="9"/>
  <c r="L209" i="9"/>
  <c r="L210" i="9"/>
  <c r="L211" i="9"/>
  <c r="L212" i="9"/>
  <c r="L213" i="9"/>
  <c r="L214" i="9"/>
  <c r="L215" i="9"/>
  <c r="L217" i="9"/>
  <c r="L218" i="9"/>
  <c r="L219" i="9"/>
  <c r="L220" i="9"/>
  <c r="L221" i="9"/>
  <c r="L222" i="9"/>
  <c r="L223" i="9"/>
  <c r="L224" i="9"/>
  <c r="L225" i="9"/>
  <c r="L226" i="9"/>
  <c r="L227" i="9"/>
  <c r="L228" i="9"/>
  <c r="L229" i="9"/>
  <c r="L230" i="9"/>
  <c r="L231" i="9"/>
  <c r="L233" i="9"/>
  <c r="L234" i="9"/>
  <c r="L235" i="9"/>
  <c r="L236" i="9"/>
  <c r="L237" i="9"/>
  <c r="L238" i="9"/>
  <c r="L239" i="9"/>
  <c r="L240" i="9"/>
  <c r="L241" i="9"/>
  <c r="L242" i="9"/>
  <c r="L243" i="9"/>
  <c r="L244" i="9"/>
  <c r="L245" i="9"/>
  <c r="L246" i="9"/>
  <c r="L247" i="9"/>
  <c r="L248" i="9"/>
  <c r="L250" i="9"/>
  <c r="L251" i="9"/>
  <c r="L252" i="9"/>
  <c r="L253" i="9"/>
  <c r="L254" i="9"/>
  <c r="L255" i="9"/>
  <c r="L256" i="9"/>
  <c r="L257" i="9"/>
  <c r="L258" i="9"/>
  <c r="L259" i="9"/>
  <c r="L260" i="9"/>
  <c r="L261" i="9"/>
  <c r="L262" i="9"/>
  <c r="L263" i="9"/>
  <c r="L264" i="9"/>
  <c r="L265" i="9"/>
  <c r="L266" i="9"/>
  <c r="L267" i="9"/>
  <c r="L268" i="9"/>
  <c r="L269" i="9"/>
  <c r="L270" i="9"/>
  <c r="L271" i="9"/>
  <c r="L272" i="9"/>
  <c r="L273" i="9"/>
  <c r="L274" i="9"/>
  <c r="L275" i="9"/>
  <c r="L277" i="9"/>
  <c r="L278" i="9"/>
  <c r="L279" i="9"/>
  <c r="L280" i="9"/>
  <c r="L281" i="9"/>
  <c r="L282" i="9"/>
  <c r="L283" i="9"/>
  <c r="L284" i="9"/>
  <c r="L285" i="9"/>
  <c r="L286" i="9"/>
  <c r="L287" i="9"/>
  <c r="L288" i="9"/>
  <c r="L289" i="9"/>
  <c r="L290" i="9"/>
  <c r="L291" i="9"/>
  <c r="L292" i="9"/>
  <c r="L293" i="9"/>
  <c r="L294" i="9"/>
  <c r="L295" i="9"/>
  <c r="L296" i="9"/>
  <c r="L297" i="9"/>
  <c r="L298" i="9"/>
  <c r="H2" i="11"/>
  <c r="H3" i="11"/>
  <c r="G2" i="9" a="1"/>
  <c r="G2" i="9" s="1"/>
  <c r="H2" i="9"/>
  <c r="J2" i="9" a="1"/>
  <c r="J2" i="9" s="1"/>
  <c r="K2" i="9" s="1" a="1"/>
  <c r="K2" i="9" s="1"/>
  <c r="L2" i="9"/>
  <c r="G3" i="9" a="1"/>
  <c r="G3" i="9" s="1"/>
  <c r="H3" i="9"/>
  <c r="J3" i="9" a="1"/>
  <c r="J3" i="9" s="1"/>
  <c r="K3" i="9" s="1" a="1"/>
  <c r="K3" i="9" s="1"/>
  <c r="L3" i="9"/>
  <c r="K9" i="9" l="1" a="1"/>
  <c r="K9" i="9" s="1"/>
  <c r="M9" i="9" s="1"/>
  <c r="H232" i="9"/>
  <c r="H41" i="11"/>
  <c r="H216" i="9"/>
  <c r="H36" i="9"/>
  <c r="H14" i="11"/>
  <c r="I10" i="11"/>
  <c r="I41" i="11"/>
  <c r="I32" i="11"/>
  <c r="I8" i="11"/>
  <c r="I17" i="11"/>
  <c r="H30" i="11"/>
  <c r="I39" i="11"/>
  <c r="I31" i="11"/>
  <c r="I15" i="11"/>
  <c r="I7" i="11"/>
  <c r="I38" i="11"/>
  <c r="I30" i="11"/>
  <c r="I22" i="11"/>
  <c r="I14" i="11"/>
  <c r="I6" i="11"/>
  <c r="H12" i="11"/>
  <c r="I9" i="11"/>
  <c r="H22" i="11"/>
  <c r="I23" i="11"/>
  <c r="I37" i="11"/>
  <c r="I29" i="11"/>
  <c r="I21" i="11"/>
  <c r="I13" i="11"/>
  <c r="I5" i="11"/>
  <c r="I40" i="11"/>
  <c r="I16" i="11"/>
  <c r="I36" i="11"/>
  <c r="I28" i="11"/>
  <c r="I20" i="11"/>
  <c r="I12" i="11"/>
  <c r="I4" i="11"/>
  <c r="H34" i="11"/>
  <c r="I33" i="11"/>
  <c r="I24" i="11"/>
  <c r="I35" i="11"/>
  <c r="I27" i="11"/>
  <c r="I19" i="11"/>
  <c r="I11" i="11"/>
  <c r="H9" i="11"/>
  <c r="I25" i="11"/>
  <c r="I34" i="11"/>
  <c r="I26" i="11"/>
  <c r="I18" i="11"/>
  <c r="K10" i="9" a="1"/>
  <c r="K10" i="9" s="1"/>
  <c r="M5" i="9"/>
  <c r="L7" i="9"/>
  <c r="M7" i="9"/>
  <c r="M4" i="9"/>
  <c r="M6" i="9"/>
  <c r="M8" i="9"/>
  <c r="I5" i="9"/>
  <c r="I13" i="9"/>
  <c r="I21" i="9"/>
  <c r="I29" i="9"/>
  <c r="I37" i="9"/>
  <c r="I45" i="9"/>
  <c r="I53" i="9"/>
  <c r="I61" i="9"/>
  <c r="I69" i="9"/>
  <c r="I77" i="9"/>
  <c r="I85" i="9"/>
  <c r="H7" i="9"/>
  <c r="I7" i="9"/>
  <c r="I16" i="9"/>
  <c r="I25" i="9"/>
  <c r="I34" i="9"/>
  <c r="I43" i="9"/>
  <c r="I52" i="9"/>
  <c r="I62" i="9"/>
  <c r="I71" i="9"/>
  <c r="I80" i="9"/>
  <c r="I89" i="9"/>
  <c r="I97" i="9"/>
  <c r="I105" i="9"/>
  <c r="I113" i="9"/>
  <c r="I121" i="9"/>
  <c r="I129" i="9"/>
  <c r="I137" i="9"/>
  <c r="I145" i="9"/>
  <c r="I153" i="9"/>
  <c r="I161" i="9"/>
  <c r="I169" i="9"/>
  <c r="I177" i="9"/>
  <c r="I185" i="9"/>
  <c r="I193" i="9"/>
  <c r="I201" i="9"/>
  <c r="I209" i="9"/>
  <c r="I217" i="9"/>
  <c r="I225" i="9"/>
  <c r="I233" i="9"/>
  <c r="I241" i="9"/>
  <c r="I249" i="9"/>
  <c r="I257" i="9"/>
  <c r="I265" i="9"/>
  <c r="I273" i="9"/>
  <c r="I281" i="9"/>
  <c r="I289" i="9"/>
  <c r="I297" i="9"/>
  <c r="I8" i="9"/>
  <c r="I17" i="9"/>
  <c r="I26" i="9"/>
  <c r="I10" i="9"/>
  <c r="I19" i="9"/>
  <c r="I28" i="9"/>
  <c r="I38" i="9"/>
  <c r="I47" i="9"/>
  <c r="I56" i="9"/>
  <c r="I65" i="9"/>
  <c r="I74" i="9"/>
  <c r="I83" i="9"/>
  <c r="I92" i="9"/>
  <c r="I100" i="9"/>
  <c r="I108" i="9"/>
  <c r="I116" i="9"/>
  <c r="I124" i="9"/>
  <c r="I132" i="9"/>
  <c r="I140" i="9"/>
  <c r="I148" i="9"/>
  <c r="I156" i="9"/>
  <c r="I164" i="9"/>
  <c r="I172" i="9"/>
  <c r="I11" i="9"/>
  <c r="I20" i="9"/>
  <c r="I30" i="9"/>
  <c r="I39" i="9"/>
  <c r="I48" i="9"/>
  <c r="I57" i="9"/>
  <c r="I66" i="9"/>
  <c r="I75" i="9"/>
  <c r="I84" i="9"/>
  <c r="I93" i="9"/>
  <c r="I101" i="9"/>
  <c r="I109" i="9"/>
  <c r="I117" i="9"/>
  <c r="I125" i="9"/>
  <c r="I133" i="9"/>
  <c r="I141" i="9"/>
  <c r="I149" i="9"/>
  <c r="I157" i="9"/>
  <c r="I165" i="9"/>
  <c r="I173" i="9"/>
  <c r="I181" i="9"/>
  <c r="I189" i="9"/>
  <c r="I197" i="9"/>
  <c r="I205" i="9"/>
  <c r="I213" i="9"/>
  <c r="I221" i="9"/>
  <c r="I229" i="9"/>
  <c r="I237" i="9"/>
  <c r="I245" i="9"/>
  <c r="I253" i="9"/>
  <c r="I261" i="9"/>
  <c r="I269" i="9"/>
  <c r="I277" i="9"/>
  <c r="I285" i="9"/>
  <c r="I293" i="9"/>
  <c r="I18" i="9"/>
  <c r="I35" i="9"/>
  <c r="I50" i="9"/>
  <c r="I64" i="9"/>
  <c r="I79" i="9"/>
  <c r="I94" i="9"/>
  <c r="I106" i="9"/>
  <c r="I119" i="9"/>
  <c r="I131" i="9"/>
  <c r="I144" i="9"/>
  <c r="I158" i="9"/>
  <c r="I170" i="9"/>
  <c r="I182" i="9"/>
  <c r="I192" i="9"/>
  <c r="I203" i="9"/>
  <c r="I214" i="9"/>
  <c r="I224" i="9"/>
  <c r="I235" i="9"/>
  <c r="I246" i="9"/>
  <c r="I256" i="9"/>
  <c r="I267" i="9"/>
  <c r="I278" i="9"/>
  <c r="I288" i="9"/>
  <c r="I299" i="9"/>
  <c r="I22" i="9"/>
  <c r="I36" i="9"/>
  <c r="I51" i="9"/>
  <c r="I67" i="9"/>
  <c r="I81" i="9"/>
  <c r="I95" i="9"/>
  <c r="I107" i="9"/>
  <c r="I120" i="9"/>
  <c r="I134" i="9"/>
  <c r="I146" i="9"/>
  <c r="I159" i="9"/>
  <c r="I171" i="9"/>
  <c r="I183" i="9"/>
  <c r="I194" i="9"/>
  <c r="I204" i="9"/>
  <c r="I215" i="9"/>
  <c r="I226" i="9"/>
  <c r="I236" i="9"/>
  <c r="I247" i="9"/>
  <c r="I258" i="9"/>
  <c r="I268" i="9"/>
  <c r="I279" i="9"/>
  <c r="I290" i="9"/>
  <c r="I4" i="9"/>
  <c r="I23" i="9"/>
  <c r="I40" i="9"/>
  <c r="I54" i="9"/>
  <c r="I68" i="9"/>
  <c r="I82" i="9"/>
  <c r="I96" i="9"/>
  <c r="I110" i="9"/>
  <c r="I122" i="9"/>
  <c r="I135" i="9"/>
  <c r="I147" i="9"/>
  <c r="I160" i="9"/>
  <c r="I174" i="9"/>
  <c r="I184" i="9"/>
  <c r="I195" i="9"/>
  <c r="I206" i="9"/>
  <c r="I216" i="9"/>
  <c r="I227" i="9"/>
  <c r="I238" i="9"/>
  <c r="I248" i="9"/>
  <c r="I259" i="9"/>
  <c r="I270" i="9"/>
  <c r="I280" i="9"/>
  <c r="I291" i="9"/>
  <c r="I6" i="9"/>
  <c r="I24" i="9"/>
  <c r="I41" i="9"/>
  <c r="I55" i="9"/>
  <c r="I70" i="9"/>
  <c r="I86" i="9"/>
  <c r="I98" i="9"/>
  <c r="I111" i="9"/>
  <c r="I123" i="9"/>
  <c r="I136" i="9"/>
  <c r="I150" i="9"/>
  <c r="I162" i="9"/>
  <c r="I175" i="9"/>
  <c r="I186" i="9"/>
  <c r="I196" i="9"/>
  <c r="I207" i="9"/>
  <c r="I218" i="9"/>
  <c r="I228" i="9"/>
  <c r="I239" i="9"/>
  <c r="I250" i="9"/>
  <c r="I260" i="9"/>
  <c r="I271" i="9"/>
  <c r="I282" i="9"/>
  <c r="I292" i="9"/>
  <c r="I9" i="9"/>
  <c r="I27" i="9"/>
  <c r="I42" i="9"/>
  <c r="I58" i="9"/>
  <c r="I72" i="9"/>
  <c r="I87" i="9"/>
  <c r="I99" i="9"/>
  <c r="I112" i="9"/>
  <c r="I126" i="9"/>
  <c r="I138" i="9"/>
  <c r="I151" i="9"/>
  <c r="I163" i="9"/>
  <c r="I176" i="9"/>
  <c r="I187" i="9"/>
  <c r="I198" i="9"/>
  <c r="I208" i="9"/>
  <c r="I219" i="9"/>
  <c r="I230" i="9"/>
  <c r="I240" i="9"/>
  <c r="I251" i="9"/>
  <c r="I262" i="9"/>
  <c r="I272" i="9"/>
  <c r="I283" i="9"/>
  <c r="I294" i="9"/>
  <c r="I12" i="9"/>
  <c r="I31" i="9"/>
  <c r="I44" i="9"/>
  <c r="I59" i="9"/>
  <c r="I73" i="9"/>
  <c r="I88" i="9"/>
  <c r="I102" i="9"/>
  <c r="I114" i="9"/>
  <c r="I127" i="9"/>
  <c r="I139" i="9"/>
  <c r="I152" i="9"/>
  <c r="I166" i="9"/>
  <c r="I178" i="9"/>
  <c r="I188" i="9"/>
  <c r="I199" i="9"/>
  <c r="I210" i="9"/>
  <c r="I220" i="9"/>
  <c r="I231" i="9"/>
  <c r="I242" i="9"/>
  <c r="I252" i="9"/>
  <c r="I263" i="9"/>
  <c r="I274" i="9"/>
  <c r="I284" i="9"/>
  <c r="I295" i="9"/>
  <c r="I14" i="9"/>
  <c r="I32" i="9"/>
  <c r="I46" i="9"/>
  <c r="I60" i="9"/>
  <c r="I76" i="9"/>
  <c r="I90" i="9"/>
  <c r="I103" i="9"/>
  <c r="I115" i="9"/>
  <c r="I128" i="9"/>
  <c r="I142" i="9"/>
  <c r="I154" i="9"/>
  <c r="I167" i="9"/>
  <c r="I179" i="9"/>
  <c r="I190" i="9"/>
  <c r="I200" i="9"/>
  <c r="I211" i="9"/>
  <c r="I222" i="9"/>
  <c r="I232" i="9"/>
  <c r="I243" i="9"/>
  <c r="I254" i="9"/>
  <c r="I264" i="9"/>
  <c r="I275" i="9"/>
  <c r="I286" i="9"/>
  <c r="I296" i="9"/>
  <c r="I15" i="9"/>
  <c r="I33" i="9"/>
  <c r="I49" i="9"/>
  <c r="I63" i="9"/>
  <c r="I78" i="9"/>
  <c r="I91" i="9"/>
  <c r="I104" i="9"/>
  <c r="I118" i="9"/>
  <c r="I130" i="9"/>
  <c r="I143" i="9"/>
  <c r="I155" i="9"/>
  <c r="I168" i="9"/>
  <c r="I180" i="9"/>
  <c r="I191" i="9"/>
  <c r="I202" i="9"/>
  <c r="I212" i="9"/>
  <c r="I223" i="9"/>
  <c r="I234" i="9"/>
  <c r="I244" i="9"/>
  <c r="I255" i="9"/>
  <c r="I266" i="9"/>
  <c r="I276" i="9"/>
  <c r="I287" i="9"/>
  <c r="I298" i="9"/>
  <c r="H276" i="9"/>
  <c r="H51" i="9"/>
  <c r="H26" i="9"/>
  <c r="H249" i="9"/>
  <c r="H166" i="9"/>
  <c r="H126" i="9"/>
  <c r="H198" i="9"/>
  <c r="H98" i="9"/>
  <c r="H150" i="9"/>
  <c r="H299" i="9"/>
  <c r="H177" i="9"/>
  <c r="I3" i="11"/>
  <c r="I2" i="11"/>
  <c r="M2" i="9"/>
  <c r="M3" i="9"/>
  <c r="I3" i="9"/>
  <c r="I2" i="9"/>
  <c r="M10" i="9" l="1"/>
  <c r="K11" i="9" a="1"/>
  <c r="K11" i="9" s="1"/>
  <c r="M11" i="9" s="1"/>
  <c r="K12" i="9" l="1" a="1"/>
  <c r="K12" i="9" s="1"/>
  <c r="K13" i="9" l="1" a="1"/>
  <c r="K13" i="9" s="1"/>
  <c r="M13" i="9" s="1"/>
  <c r="M12" i="9"/>
  <c r="K14" i="9" l="1" a="1"/>
  <c r="K14" i="9" s="1"/>
  <c r="M14" i="9" l="1"/>
  <c r="K15" i="9" a="1"/>
  <c r="K15" i="9" s="1"/>
  <c r="K16" i="9" l="1" a="1"/>
  <c r="K16" i="9" s="1"/>
  <c r="M16" i="9" s="1"/>
  <c r="M15" i="9"/>
  <c r="K17" i="9" l="1" a="1"/>
  <c r="K17" i="9" s="1"/>
  <c r="M17" i="9" s="1"/>
  <c r="K18" i="9" l="1" a="1"/>
  <c r="K18" i="9" s="1"/>
  <c r="K19" i="9" l="1" a="1"/>
  <c r="K19" i="9" s="1"/>
  <c r="M18" i="9"/>
  <c r="K20" i="9" l="1" a="1"/>
  <c r="K20" i="9" s="1"/>
  <c r="M19" i="9"/>
  <c r="K21" i="9" l="1" a="1"/>
  <c r="K21" i="9" s="1"/>
  <c r="M20" i="9"/>
  <c r="K22" i="9" l="1" a="1"/>
  <c r="K22" i="9" s="1"/>
  <c r="M21" i="9"/>
  <c r="K23" i="9" l="1" a="1"/>
  <c r="K23" i="9" s="1"/>
  <c r="M22" i="9"/>
  <c r="K24" i="9" l="1" a="1"/>
  <c r="K24" i="9" s="1"/>
  <c r="M23" i="9"/>
  <c r="K25" i="9" l="1" a="1"/>
  <c r="K25" i="9" s="1"/>
  <c r="K26" i="9" s="1" a="1"/>
  <c r="K26" i="9" s="1"/>
  <c r="K27" i="9" s="1" a="1"/>
  <c r="K27" i="9" s="1"/>
  <c r="M24" i="9"/>
  <c r="K28" i="9" l="1" a="1"/>
  <c r="K28" i="9" s="1"/>
  <c r="K29" i="9" s="1" a="1"/>
  <c r="K29" i="9" s="1"/>
  <c r="K30" i="9" s="1" a="1"/>
  <c r="K30" i="9" s="1"/>
  <c r="K31" i="9" s="1" a="1"/>
  <c r="K31" i="9" s="1"/>
  <c r="K32" i="9" s="1" a="1"/>
  <c r="K32" i="9" s="1"/>
  <c r="K33" i="9" s="1" a="1"/>
  <c r="K33" i="9" s="1"/>
  <c r="K34" i="9" s="1" a="1"/>
  <c r="K34" i="9" s="1"/>
  <c r="K35" i="9" s="1" a="1"/>
  <c r="K35" i="9" s="1"/>
  <c r="K36" i="9" s="1" a="1"/>
  <c r="K36" i="9" s="1"/>
  <c r="K37" i="9" s="1" a="1"/>
  <c r="K37" i="9" s="1"/>
  <c r="M26" i="9"/>
  <c r="M25" i="9"/>
  <c r="L26" i="9"/>
  <c r="M27" i="9"/>
  <c r="M28" i="9" l="1"/>
  <c r="M31" i="9"/>
  <c r="M35" i="9"/>
  <c r="M34" i="9"/>
  <c r="M30" i="9"/>
  <c r="M33" i="9"/>
  <c r="M36" i="9"/>
  <c r="M37" i="9"/>
  <c r="M32" i="9"/>
  <c r="M29" i="9"/>
  <c r="L36" i="9"/>
  <c r="K38" i="9" a="1"/>
  <c r="K38" i="9" s="1"/>
  <c r="K39" i="9" s="1" a="1"/>
  <c r="K39" i="9" s="1"/>
  <c r="K40" i="9" s="1" a="1"/>
  <c r="K40" i="9" s="1"/>
  <c r="K41" i="9" s="1" a="1"/>
  <c r="K41" i="9" s="1"/>
  <c r="K42" i="9" s="1" a="1"/>
  <c r="K42" i="9" s="1"/>
  <c r="K43" i="9" s="1" a="1"/>
  <c r="K43" i="9" s="1"/>
  <c r="K44" i="9" s="1" a="1"/>
  <c r="K44" i="9" s="1"/>
  <c r="K45" i="9" s="1" a="1"/>
  <c r="K45" i="9" s="1"/>
  <c r="K46" i="9" s="1" a="1"/>
  <c r="K46" i="9" s="1"/>
  <c r="K47" i="9" s="1" a="1"/>
  <c r="K47" i="9" s="1"/>
  <c r="K48" i="9" s="1" a="1"/>
  <c r="K48" i="9" s="1"/>
  <c r="K49" i="9" s="1" a="1"/>
  <c r="K49" i="9" s="1"/>
  <c r="K50" i="9" s="1" a="1"/>
  <c r="K50" i="9" s="1"/>
  <c r="K51" i="9" s="1" a="1"/>
  <c r="K51" i="9" s="1"/>
  <c r="K52" i="9" s="1" a="1"/>
  <c r="K52" i="9" s="1"/>
  <c r="K53" i="9" l="1" a="1"/>
  <c r="K53" i="9" s="1"/>
  <c r="K54" i="9" s="1" a="1"/>
  <c r="K54" i="9" s="1"/>
  <c r="K55" i="9" s="1" a="1"/>
  <c r="K55" i="9" s="1"/>
  <c r="K56" i="9" s="1" a="1"/>
  <c r="K56" i="9" s="1"/>
  <c r="K57" i="9" s="1" a="1"/>
  <c r="K57" i="9" s="1"/>
  <c r="K58" i="9" s="1" a="1"/>
  <c r="K58" i="9" s="1"/>
  <c r="K59" i="9" s="1" a="1"/>
  <c r="K59" i="9" s="1"/>
  <c r="K60" i="9" s="1" a="1"/>
  <c r="K60" i="9" s="1"/>
  <c r="K61" i="9" s="1" a="1"/>
  <c r="K61" i="9" s="1"/>
  <c r="K62" i="9" s="1" a="1"/>
  <c r="K62" i="9" s="1"/>
  <c r="K63" i="9" s="1" a="1"/>
  <c r="K63" i="9" s="1"/>
  <c r="K64" i="9" s="1" a="1"/>
  <c r="K64" i="9" s="1"/>
  <c r="K65" i="9" s="1" a="1"/>
  <c r="K65" i="9" s="1"/>
  <c r="K66" i="9" s="1" a="1"/>
  <c r="K66" i="9" s="1"/>
  <c r="K67" i="9" s="1" a="1"/>
  <c r="K67" i="9" s="1"/>
  <c r="K68" i="9" s="1" a="1"/>
  <c r="K68" i="9" s="1"/>
  <c r="K69" i="9" s="1" a="1"/>
  <c r="K69" i="9" s="1"/>
  <c r="K70" i="9" s="1" a="1"/>
  <c r="K70" i="9" s="1"/>
  <c r="K71" i="9" s="1" a="1"/>
  <c r="K71" i="9" s="1"/>
  <c r="K72" i="9" s="1" a="1"/>
  <c r="K72" i="9" s="1"/>
  <c r="K73" i="9" s="1" a="1"/>
  <c r="K73" i="9" s="1"/>
  <c r="K74" i="9" s="1" a="1"/>
  <c r="K74" i="9" s="1"/>
  <c r="K75" i="9" s="1" a="1"/>
  <c r="K75" i="9" s="1"/>
  <c r="K76" i="9" s="1" a="1"/>
  <c r="K76" i="9" s="1"/>
  <c r="K77" i="9" s="1" a="1"/>
  <c r="K77" i="9" s="1"/>
  <c r="K78" i="9" s="1" a="1"/>
  <c r="K78" i="9" s="1"/>
  <c r="K79" i="9" s="1" a="1"/>
  <c r="K79" i="9" s="1"/>
  <c r="K80" i="9" s="1" a="1"/>
  <c r="K80" i="9" s="1"/>
  <c r="K81" i="9" s="1" a="1"/>
  <c r="K81" i="9" s="1"/>
  <c r="K82" i="9" s="1" a="1"/>
  <c r="K82" i="9" s="1"/>
  <c r="K83" i="9" s="1" a="1"/>
  <c r="K83" i="9" s="1"/>
  <c r="K84" i="9" s="1" a="1"/>
  <c r="K84" i="9" s="1"/>
  <c r="K85" i="9" s="1" a="1"/>
  <c r="K85" i="9" s="1"/>
  <c r="K86" i="9" s="1" a="1"/>
  <c r="K86" i="9" s="1"/>
  <c r="K87" i="9" s="1" a="1"/>
  <c r="K87" i="9" s="1"/>
  <c r="K88" i="9" s="1" a="1"/>
  <c r="K88" i="9" s="1"/>
  <c r="K89" i="9" s="1" a="1"/>
  <c r="K89" i="9" s="1"/>
  <c r="K90" i="9" s="1" a="1"/>
  <c r="K90" i="9" s="1"/>
  <c r="K91" i="9" s="1" a="1"/>
  <c r="K91" i="9" s="1"/>
  <c r="K92" i="9" s="1" a="1"/>
  <c r="K92" i="9" s="1"/>
  <c r="K93" i="9" s="1" a="1"/>
  <c r="K93" i="9" s="1"/>
  <c r="K94" i="9" s="1" a="1"/>
  <c r="K94" i="9" s="1"/>
  <c r="K95" i="9" s="1" a="1"/>
  <c r="K95" i="9" s="1"/>
  <c r="K96" i="9" s="1" a="1"/>
  <c r="K96" i="9" s="1"/>
  <c r="K97" i="9" s="1" a="1"/>
  <c r="K97" i="9" s="1"/>
  <c r="K98" i="9" s="1" a="1"/>
  <c r="K98" i="9" s="1"/>
  <c r="K99" i="9" s="1" a="1"/>
  <c r="K99" i="9" s="1"/>
  <c r="M43" i="9"/>
  <c r="M45" i="9"/>
  <c r="M51" i="9"/>
  <c r="M49" i="9"/>
  <c r="M41" i="9"/>
  <c r="M52" i="9"/>
  <c r="M40" i="9"/>
  <c r="M44" i="9"/>
  <c r="M47" i="9"/>
  <c r="M42" i="9"/>
  <c r="M46" i="9"/>
  <c r="M38" i="9"/>
  <c r="M39" i="9"/>
  <c r="L51" i="9"/>
  <c r="M50" i="9"/>
  <c r="M48" i="9"/>
  <c r="M54" i="9" l="1"/>
  <c r="M55" i="9"/>
  <c r="M53" i="9"/>
  <c r="M67" i="9"/>
  <c r="M94" i="9"/>
  <c r="M77" i="9"/>
  <c r="M74" i="9"/>
  <c r="M61" i="9"/>
  <c r="M58" i="9"/>
  <c r="M87" i="9"/>
  <c r="M68" i="9"/>
  <c r="M75" i="9"/>
  <c r="M92" i="9"/>
  <c r="M89" i="9"/>
  <c r="M78" i="9"/>
  <c r="M65" i="9"/>
  <c r="M88" i="9"/>
  <c r="M85" i="9"/>
  <c r="M71" i="9"/>
  <c r="M59" i="9"/>
  <c r="M83" i="9"/>
  <c r="M72" i="9"/>
  <c r="M76" i="9"/>
  <c r="M79" i="9"/>
  <c r="M86" i="9"/>
  <c r="M73" i="9"/>
  <c r="M57" i="9"/>
  <c r="M64" i="9"/>
  <c r="M81" i="9"/>
  <c r="M69" i="9"/>
  <c r="M62" i="9"/>
  <c r="M91" i="9"/>
  <c r="M66" i="9"/>
  <c r="M84" i="9"/>
  <c r="M99" i="9"/>
  <c r="M60" i="9"/>
  <c r="M63" i="9"/>
  <c r="M95" i="9"/>
  <c r="M93" i="9"/>
  <c r="M96" i="9"/>
  <c r="M98" i="9"/>
  <c r="M56" i="9"/>
  <c r="M90" i="9"/>
  <c r="M82" i="9"/>
  <c r="M80" i="9"/>
  <c r="M97" i="9"/>
  <c r="M70" i="9"/>
  <c r="L98" i="9"/>
  <c r="K100" i="9" a="1"/>
  <c r="K100" i="9" s="1"/>
  <c r="K101" i="9" s="1" a="1"/>
  <c r="K101" i="9" s="1"/>
  <c r="K102" i="9" s="1" a="1"/>
  <c r="K102" i="9" s="1"/>
  <c r="K103" i="9" s="1" a="1"/>
  <c r="K103" i="9" s="1"/>
  <c r="K104" i="9" s="1" a="1"/>
  <c r="K104" i="9" s="1"/>
  <c r="K105" i="9" s="1" a="1"/>
  <c r="K105" i="9" s="1"/>
  <c r="K106" i="9" s="1" a="1"/>
  <c r="K106" i="9" s="1"/>
  <c r="K107" i="9" s="1" a="1"/>
  <c r="K107" i="9" s="1"/>
  <c r="K108" i="9" s="1" a="1"/>
  <c r="K108" i="9" s="1"/>
  <c r="K109" i="9" s="1" a="1"/>
  <c r="K109" i="9" s="1"/>
  <c r="K110" i="9" s="1" a="1"/>
  <c r="K110" i="9" s="1"/>
  <c r="K111" i="9" s="1" a="1"/>
  <c r="K111" i="9" s="1"/>
  <c r="K112" i="9" s="1" a="1"/>
  <c r="K112" i="9" s="1"/>
  <c r="K113" i="9" s="1" a="1"/>
  <c r="K113" i="9" s="1"/>
  <c r="K114" i="9" s="1" a="1"/>
  <c r="K114" i="9" s="1"/>
  <c r="K115" i="9" s="1" a="1"/>
  <c r="K115" i="9" s="1"/>
  <c r="K116" i="9" s="1" a="1"/>
  <c r="K116" i="9" s="1"/>
  <c r="K117" i="9" s="1" a="1"/>
  <c r="K117" i="9" s="1"/>
  <c r="K118" i="9" s="1" a="1"/>
  <c r="K118" i="9" s="1"/>
  <c r="K119" i="9" s="1" a="1"/>
  <c r="K119" i="9" s="1"/>
  <c r="K120" i="9" s="1" a="1"/>
  <c r="K120" i="9" s="1"/>
  <c r="K121" i="9" s="1" a="1"/>
  <c r="K121" i="9" s="1"/>
  <c r="K122" i="9" s="1" a="1"/>
  <c r="K122" i="9" s="1"/>
  <c r="K123" i="9" s="1" a="1"/>
  <c r="K123" i="9" s="1"/>
  <c r="K124" i="9" s="1" a="1"/>
  <c r="K124" i="9" s="1"/>
  <c r="K125" i="9" s="1" a="1"/>
  <c r="K125" i="9" s="1"/>
  <c r="K126" i="9" s="1" a="1"/>
  <c r="K126" i="9" s="1"/>
  <c r="K127" i="9" s="1" a="1"/>
  <c r="K127" i="9" s="1"/>
  <c r="M116" i="9" l="1"/>
  <c r="M117" i="9"/>
  <c r="M121" i="9"/>
  <c r="M105" i="9"/>
  <c r="M115" i="9"/>
  <c r="K128" i="9" a="1"/>
  <c r="K128" i="9" s="1"/>
  <c r="K129" i="9" s="1" a="1"/>
  <c r="K129" i="9" s="1"/>
  <c r="K130" i="9" s="1" a="1"/>
  <c r="K130" i="9" s="1"/>
  <c r="K131" i="9" s="1" a="1"/>
  <c r="K131" i="9" s="1"/>
  <c r="K132" i="9" s="1" a="1"/>
  <c r="K132" i="9" s="1"/>
  <c r="K133" i="9" s="1" a="1"/>
  <c r="K133" i="9" s="1"/>
  <c r="K134" i="9" s="1" a="1"/>
  <c r="K134" i="9" s="1"/>
  <c r="K135" i="9" s="1" a="1"/>
  <c r="K135" i="9" s="1"/>
  <c r="K136" i="9" s="1" a="1"/>
  <c r="K136" i="9" s="1"/>
  <c r="K137" i="9" s="1" a="1"/>
  <c r="K137" i="9" s="1"/>
  <c r="K138" i="9" s="1" a="1"/>
  <c r="K138" i="9" s="1"/>
  <c r="K139" i="9" s="1" a="1"/>
  <c r="K139" i="9" s="1"/>
  <c r="K140" i="9" s="1" a="1"/>
  <c r="K140" i="9" s="1"/>
  <c r="K141" i="9" s="1" a="1"/>
  <c r="K141" i="9" s="1"/>
  <c r="K142" i="9" s="1" a="1"/>
  <c r="K142" i="9" s="1"/>
  <c r="K143" i="9" s="1" a="1"/>
  <c r="K143" i="9" s="1"/>
  <c r="K144" i="9" s="1" a="1"/>
  <c r="K144" i="9" s="1"/>
  <c r="K145" i="9" s="1" a="1"/>
  <c r="K145" i="9" s="1"/>
  <c r="K146" i="9" s="1" a="1"/>
  <c r="K146" i="9" s="1"/>
  <c r="K147" i="9" s="1" a="1"/>
  <c r="K147" i="9" s="1"/>
  <c r="K148" i="9" s="1" a="1"/>
  <c r="K148" i="9" s="1"/>
  <c r="K149" i="9" s="1" a="1"/>
  <c r="K149" i="9" s="1"/>
  <c r="K150" i="9" s="1" a="1"/>
  <c r="K150" i="9" s="1"/>
  <c r="K151" i="9" s="1" a="1"/>
  <c r="K151" i="9" s="1"/>
  <c r="M126" i="9"/>
  <c r="M112" i="9"/>
  <c r="M101" i="9"/>
  <c r="M127" i="9"/>
  <c r="M120" i="9"/>
  <c r="M108" i="9"/>
  <c r="M109" i="9"/>
  <c r="M102" i="9"/>
  <c r="M106" i="9"/>
  <c r="M118" i="9"/>
  <c r="M123" i="9"/>
  <c r="M107" i="9"/>
  <c r="M100" i="9"/>
  <c r="M119" i="9"/>
  <c r="M114" i="9"/>
  <c r="L126" i="9"/>
  <c r="M122" i="9"/>
  <c r="M110" i="9"/>
  <c r="M125" i="9"/>
  <c r="M103" i="9"/>
  <c r="M111" i="9"/>
  <c r="M124" i="9"/>
  <c r="M104" i="9"/>
  <c r="M113" i="9"/>
  <c r="M129" i="9" l="1"/>
  <c r="M131" i="9"/>
  <c r="M142" i="9"/>
  <c r="M138" i="9"/>
  <c r="M132" i="9"/>
  <c r="M128" i="9"/>
  <c r="M145" i="9"/>
  <c r="M147" i="9"/>
  <c r="L150" i="9"/>
  <c r="M140" i="9"/>
  <c r="K152" i="9" a="1"/>
  <c r="K152" i="9" s="1"/>
  <c r="K153" i="9" s="1" a="1"/>
  <c r="K153" i="9" s="1"/>
  <c r="K154" i="9" s="1" a="1"/>
  <c r="K154" i="9" s="1"/>
  <c r="K155" i="9" s="1" a="1"/>
  <c r="K155" i="9" s="1"/>
  <c r="K156" i="9" s="1" a="1"/>
  <c r="K156" i="9" s="1"/>
  <c r="K157" i="9" s="1" a="1"/>
  <c r="K157" i="9" s="1"/>
  <c r="K158" i="9" s="1" a="1"/>
  <c r="K158" i="9" s="1"/>
  <c r="K159" i="9" s="1" a="1"/>
  <c r="K159" i="9" s="1"/>
  <c r="K160" i="9" s="1" a="1"/>
  <c r="K160" i="9" s="1"/>
  <c r="K161" i="9" s="1" a="1"/>
  <c r="K161" i="9" s="1"/>
  <c r="K162" i="9" s="1" a="1"/>
  <c r="K162" i="9" s="1"/>
  <c r="K163" i="9" s="1" a="1"/>
  <c r="K163" i="9" s="1"/>
  <c r="K164" i="9" s="1" a="1"/>
  <c r="K164" i="9" s="1"/>
  <c r="K165" i="9" s="1" a="1"/>
  <c r="K165" i="9" s="1"/>
  <c r="K166" i="9" s="1" a="1"/>
  <c r="K166" i="9" s="1"/>
  <c r="K167" i="9" s="1" a="1"/>
  <c r="K167" i="9" s="1"/>
  <c r="M167" i="9" s="1"/>
  <c r="M139" i="9"/>
  <c r="M134" i="9"/>
  <c r="M143" i="9"/>
  <c r="M151" i="9"/>
  <c r="M146" i="9"/>
  <c r="M150" i="9"/>
  <c r="M135" i="9"/>
  <c r="M130" i="9"/>
  <c r="M136" i="9"/>
  <c r="M149" i="9"/>
  <c r="M137" i="9"/>
  <c r="M141" i="9"/>
  <c r="M133" i="9"/>
  <c r="M144" i="9"/>
  <c r="M148" i="9"/>
  <c r="M153" i="9" l="1"/>
  <c r="M152" i="9"/>
  <c r="M155" i="9"/>
  <c r="M162" i="9"/>
  <c r="M166" i="9"/>
  <c r="M157" i="9"/>
  <c r="M156" i="9"/>
  <c r="M165" i="9"/>
  <c r="M159" i="9"/>
  <c r="M161" i="9"/>
  <c r="M158" i="9"/>
  <c r="M160" i="9"/>
  <c r="K168" i="9" a="1"/>
  <c r="K168" i="9" s="1"/>
  <c r="M154" i="9"/>
  <c r="L166" i="9"/>
  <c r="M163" i="9"/>
  <c r="M164" i="9"/>
  <c r="K169" i="9" l="1" a="1"/>
  <c r="K169" i="9" s="1"/>
  <c r="M168" i="9"/>
  <c r="K170" i="9" l="1" a="1"/>
  <c r="K170" i="9" s="1"/>
  <c r="M169" i="9"/>
  <c r="K171" i="9" l="1" a="1"/>
  <c r="K171" i="9" s="1"/>
  <c r="M170" i="9"/>
  <c r="K172" i="9" l="1" a="1"/>
  <c r="K172" i="9" s="1"/>
  <c r="M171" i="9"/>
  <c r="K173" i="9" l="1" a="1"/>
  <c r="K173" i="9" s="1"/>
  <c r="M172" i="9"/>
  <c r="K174" i="9" l="1" a="1"/>
  <c r="K174" i="9" s="1"/>
  <c r="M173" i="9"/>
  <c r="K175" i="9" l="1" a="1"/>
  <c r="K175" i="9" s="1"/>
  <c r="M174" i="9"/>
  <c r="K176" i="9" l="1" a="1"/>
  <c r="K176" i="9" s="1"/>
  <c r="M175" i="9"/>
  <c r="K177" i="9" l="1" a="1"/>
  <c r="K177" i="9" s="1"/>
  <c r="M176" i="9"/>
  <c r="K178" i="9" l="1" a="1"/>
  <c r="K178" i="9" s="1"/>
  <c r="M177" i="9"/>
  <c r="K179" i="9" l="1" a="1"/>
  <c r="K179" i="9" s="1"/>
  <c r="M178" i="9"/>
  <c r="K180" i="9" l="1" a="1"/>
  <c r="K180" i="9" s="1"/>
  <c r="M179" i="9"/>
  <c r="K181" i="9" l="1" a="1"/>
  <c r="K181" i="9" s="1"/>
  <c r="M180" i="9"/>
  <c r="K182" i="9" l="1" a="1"/>
  <c r="K182" i="9" s="1"/>
  <c r="M181" i="9"/>
  <c r="K183" i="9" l="1" a="1"/>
  <c r="K183" i="9" s="1"/>
  <c r="M182" i="9"/>
  <c r="K184" i="9" l="1" a="1"/>
  <c r="K184" i="9" s="1"/>
  <c r="M183" i="9"/>
  <c r="K185" i="9" l="1" a="1"/>
  <c r="K185" i="9" s="1"/>
  <c r="M184" i="9"/>
  <c r="K186" i="9" l="1" a="1"/>
  <c r="K186" i="9" s="1"/>
  <c r="M185" i="9"/>
  <c r="K187" i="9" l="1" a="1"/>
  <c r="K187" i="9" s="1"/>
  <c r="M186" i="9"/>
  <c r="K188" i="9" l="1" a="1"/>
  <c r="K188" i="9" s="1"/>
  <c r="M187" i="9"/>
  <c r="K189" i="9" l="1" a="1"/>
  <c r="K189" i="9" s="1"/>
  <c r="M188" i="9"/>
  <c r="K190" i="9" l="1" a="1"/>
  <c r="K190" i="9" s="1"/>
  <c r="M189" i="9"/>
  <c r="K191" i="9" l="1" a="1"/>
  <c r="K191" i="9" s="1"/>
  <c r="M190" i="9"/>
  <c r="K192" i="9" l="1" a="1"/>
  <c r="K192" i="9" s="1"/>
  <c r="M191" i="9"/>
  <c r="K193" i="9" l="1" a="1"/>
  <c r="K193" i="9" s="1"/>
  <c r="M192" i="9"/>
  <c r="K194" i="9" l="1" a="1"/>
  <c r="K194" i="9" s="1"/>
  <c r="M193" i="9"/>
  <c r="K195" i="9" l="1" a="1"/>
  <c r="K195" i="9" s="1"/>
  <c r="M194" i="9"/>
  <c r="K196" i="9" l="1" a="1"/>
  <c r="K196" i="9" s="1"/>
  <c r="M195" i="9"/>
  <c r="K197" i="9" l="1" a="1"/>
  <c r="K197" i="9" s="1"/>
  <c r="M196" i="9"/>
  <c r="K198" i="9" l="1" a="1"/>
  <c r="K198" i="9" s="1"/>
  <c r="M197" i="9"/>
  <c r="K199" i="9" l="1" a="1"/>
  <c r="K199" i="9" s="1"/>
  <c r="M198" i="9"/>
  <c r="K200" i="9" l="1" a="1"/>
  <c r="K200" i="9" s="1"/>
  <c r="M199" i="9"/>
  <c r="K201" i="9" l="1" a="1"/>
  <c r="K201" i="9" s="1"/>
  <c r="M200" i="9"/>
  <c r="K202" i="9" l="1" a="1"/>
  <c r="K202" i="9" s="1"/>
  <c r="M201" i="9"/>
  <c r="K203" i="9" l="1" a="1"/>
  <c r="K203" i="9" s="1"/>
  <c r="M202" i="9"/>
  <c r="K204" i="9" l="1" a="1"/>
  <c r="K204" i="9" s="1"/>
  <c r="M203" i="9"/>
  <c r="K205" i="9" l="1" a="1"/>
  <c r="K205" i="9" s="1"/>
  <c r="M204" i="9"/>
  <c r="K206" i="9" l="1" a="1"/>
  <c r="K206" i="9" s="1"/>
  <c r="M205" i="9"/>
  <c r="K207" i="9" l="1" a="1"/>
  <c r="K207" i="9" s="1"/>
  <c r="M206" i="9"/>
  <c r="K208" i="9" l="1" a="1"/>
  <c r="K208" i="9" s="1"/>
  <c r="M207" i="9"/>
  <c r="K209" i="9" l="1" a="1"/>
  <c r="K209" i="9" s="1"/>
  <c r="M208" i="9"/>
  <c r="K210" i="9" l="1" a="1"/>
  <c r="K210" i="9" s="1"/>
  <c r="M209" i="9"/>
  <c r="K211" i="9" l="1" a="1"/>
  <c r="K211" i="9" s="1"/>
  <c r="M210" i="9"/>
  <c r="K212" i="9" l="1" a="1"/>
  <c r="K212" i="9" s="1"/>
  <c r="M211" i="9"/>
  <c r="K213" i="9" l="1" a="1"/>
  <c r="K213" i="9" s="1"/>
  <c r="M212" i="9"/>
  <c r="K214" i="9" l="1" a="1"/>
  <c r="K214" i="9" s="1"/>
  <c r="M213" i="9"/>
  <c r="K215" i="9" l="1" a="1"/>
  <c r="K215" i="9" s="1"/>
  <c r="M214" i="9"/>
  <c r="K216" i="9" l="1" a="1"/>
  <c r="K216" i="9" s="1"/>
  <c r="M215" i="9"/>
  <c r="K217" i="9" l="1" a="1"/>
  <c r="K217" i="9" s="1"/>
  <c r="M216" i="9"/>
  <c r="K218" i="9" l="1" a="1"/>
  <c r="K218" i="9" s="1"/>
  <c r="M217" i="9"/>
  <c r="K219" i="9" l="1" a="1"/>
  <c r="K219" i="9" s="1"/>
  <c r="M218" i="9"/>
  <c r="K220" i="9" l="1" a="1"/>
  <c r="K220" i="9" s="1"/>
  <c r="M219" i="9"/>
  <c r="K221" i="9" l="1" a="1"/>
  <c r="K221" i="9" s="1"/>
  <c r="M220" i="9"/>
  <c r="K222" i="9" l="1" a="1"/>
  <c r="K222" i="9" s="1"/>
  <c r="M221" i="9"/>
  <c r="K223" i="9" l="1" a="1"/>
  <c r="K223" i="9" s="1"/>
  <c r="M222" i="9"/>
  <c r="K224" i="9" l="1" a="1"/>
  <c r="K224" i="9" s="1"/>
  <c r="M223" i="9"/>
  <c r="K225" i="9" l="1" a="1"/>
  <c r="K225" i="9" s="1"/>
  <c r="M224" i="9"/>
  <c r="K226" i="9" l="1" a="1"/>
  <c r="K226" i="9" s="1"/>
  <c r="M225" i="9"/>
  <c r="K227" i="9" l="1" a="1"/>
  <c r="K227" i="9" s="1"/>
  <c r="M226" i="9"/>
  <c r="K228" i="9" l="1" a="1"/>
  <c r="K228" i="9" s="1"/>
  <c r="M227" i="9"/>
  <c r="K229" i="9" l="1" a="1"/>
  <c r="K229" i="9" s="1"/>
  <c r="M228" i="9"/>
  <c r="K230" i="9" l="1" a="1"/>
  <c r="K230" i="9" s="1"/>
  <c r="M229" i="9"/>
  <c r="K231" i="9" l="1" a="1"/>
  <c r="K231" i="9" s="1"/>
  <c r="M230" i="9"/>
  <c r="K232" i="9" l="1" a="1"/>
  <c r="K232" i="9" s="1"/>
  <c r="M231" i="9"/>
  <c r="K233" i="9" l="1" a="1"/>
  <c r="K233" i="9" s="1"/>
  <c r="M232" i="9"/>
  <c r="K234" i="9" l="1" a="1"/>
  <c r="K234" i="9" s="1"/>
  <c r="M233" i="9"/>
  <c r="K235" i="9" l="1" a="1"/>
  <c r="K235" i="9" s="1"/>
  <c r="M234" i="9"/>
  <c r="K236" i="9" l="1" a="1"/>
  <c r="K236" i="9" s="1"/>
  <c r="M235" i="9"/>
  <c r="K237" i="9" l="1" a="1"/>
  <c r="K237" i="9" s="1"/>
  <c r="M236" i="9"/>
  <c r="K238" i="9" l="1" a="1"/>
  <c r="K238" i="9" s="1"/>
  <c r="M237" i="9"/>
  <c r="K239" i="9" l="1" a="1"/>
  <c r="K239" i="9" s="1"/>
  <c r="M238" i="9"/>
  <c r="K240" i="9" l="1" a="1"/>
  <c r="K240" i="9" s="1"/>
  <c r="M239" i="9"/>
  <c r="K241" i="9" l="1" a="1"/>
  <c r="K241" i="9" s="1"/>
  <c r="M240" i="9"/>
  <c r="K242" i="9" l="1" a="1"/>
  <c r="K242" i="9" s="1"/>
  <c r="M241" i="9"/>
  <c r="K243" i="9" l="1" a="1"/>
  <c r="K243" i="9" s="1"/>
  <c r="M242" i="9"/>
  <c r="K244" i="9" l="1" a="1"/>
  <c r="K244" i="9" s="1"/>
  <c r="M243" i="9"/>
  <c r="K245" i="9" l="1" a="1"/>
  <c r="K245" i="9" s="1"/>
  <c r="M244" i="9"/>
  <c r="K246" i="9" l="1" a="1"/>
  <c r="K246" i="9" s="1"/>
  <c r="M245" i="9"/>
  <c r="K247" i="9" l="1" a="1"/>
  <c r="K247" i="9" s="1"/>
  <c r="M246" i="9"/>
  <c r="K248" i="9" l="1" a="1"/>
  <c r="K248" i="9" s="1"/>
  <c r="M247" i="9"/>
  <c r="K249" i="9" l="1" a="1"/>
  <c r="K249" i="9" s="1"/>
  <c r="M248" i="9"/>
  <c r="K250" i="9" l="1" a="1"/>
  <c r="K250" i="9" s="1"/>
  <c r="M249" i="9"/>
  <c r="K251" i="9" l="1" a="1"/>
  <c r="K251" i="9" s="1"/>
  <c r="M250" i="9"/>
  <c r="K252" i="9" l="1" a="1"/>
  <c r="K252" i="9" s="1"/>
  <c r="M251" i="9"/>
  <c r="K253" i="9" l="1" a="1"/>
  <c r="K253" i="9" s="1"/>
  <c r="M252" i="9"/>
  <c r="K254" i="9" l="1" a="1"/>
  <c r="K254" i="9" s="1"/>
  <c r="M253" i="9"/>
  <c r="K255" i="9" l="1" a="1"/>
  <c r="K255" i="9" s="1"/>
  <c r="M254" i="9"/>
  <c r="K256" i="9" l="1" a="1"/>
  <c r="K256" i="9" s="1"/>
  <c r="M255" i="9"/>
  <c r="K257" i="9" l="1" a="1"/>
  <c r="K257" i="9" s="1"/>
  <c r="M256" i="9"/>
  <c r="K258" i="9" l="1" a="1"/>
  <c r="K258" i="9" s="1"/>
  <c r="M257" i="9"/>
  <c r="K259" i="9" l="1" a="1"/>
  <c r="K259" i="9" s="1"/>
  <c r="M258" i="9"/>
  <c r="K260" i="9" l="1" a="1"/>
  <c r="K260" i="9" s="1"/>
  <c r="M259" i="9"/>
  <c r="K261" i="9" l="1" a="1"/>
  <c r="K261" i="9" s="1"/>
  <c r="M260" i="9"/>
  <c r="K262" i="9" l="1" a="1"/>
  <c r="K262" i="9" s="1"/>
  <c r="M261" i="9"/>
  <c r="K263" i="9" l="1" a="1"/>
  <c r="K263" i="9" s="1"/>
  <c r="M262" i="9"/>
  <c r="K264" i="9" l="1" a="1"/>
  <c r="K264" i="9" s="1"/>
  <c r="M263" i="9"/>
  <c r="K265" i="9" l="1" a="1"/>
  <c r="K265" i="9" s="1"/>
  <c r="M264" i="9"/>
  <c r="K266" i="9" l="1" a="1"/>
  <c r="K266" i="9" s="1"/>
  <c r="M265" i="9"/>
  <c r="K267" i="9" l="1" a="1"/>
  <c r="K267" i="9" s="1"/>
  <c r="M266" i="9"/>
  <c r="K268" i="9" l="1" a="1"/>
  <c r="K268" i="9" s="1"/>
  <c r="M267" i="9"/>
  <c r="K269" i="9" l="1" a="1"/>
  <c r="K269" i="9" s="1"/>
  <c r="M268" i="9"/>
  <c r="K270" i="9" l="1" a="1"/>
  <c r="K270" i="9" s="1"/>
  <c r="M269" i="9"/>
  <c r="K271" i="9" l="1" a="1"/>
  <c r="K271" i="9" s="1"/>
  <c r="M270" i="9"/>
  <c r="K272" i="9" l="1" a="1"/>
  <c r="K272" i="9" s="1"/>
  <c r="M271" i="9"/>
  <c r="K273" i="9" l="1" a="1"/>
  <c r="K273" i="9" s="1"/>
  <c r="M272" i="9"/>
  <c r="K274" i="9" l="1" a="1"/>
  <c r="K274" i="9" s="1"/>
  <c r="M273" i="9"/>
  <c r="K275" i="9" l="1" a="1"/>
  <c r="K275" i="9" s="1"/>
  <c r="M274" i="9"/>
  <c r="K276" i="9" l="1" a="1"/>
  <c r="K276" i="9" s="1"/>
  <c r="M275" i="9"/>
  <c r="K277" i="9" l="1" a="1"/>
  <c r="K277" i="9" s="1"/>
  <c r="M276" i="9"/>
  <c r="K278" i="9" l="1" a="1"/>
  <c r="K278" i="9" s="1"/>
  <c r="M277" i="9"/>
  <c r="K279" i="9" l="1" a="1"/>
  <c r="K279" i="9" s="1"/>
  <c r="M278" i="9"/>
  <c r="K280" i="9" l="1" a="1"/>
  <c r="K280" i="9" s="1"/>
  <c r="M279" i="9"/>
  <c r="K281" i="9" l="1" a="1"/>
  <c r="K281" i="9" s="1"/>
  <c r="M280" i="9"/>
  <c r="K282" i="9" l="1" a="1"/>
  <c r="K282" i="9" s="1"/>
  <c r="M281" i="9"/>
  <c r="K283" i="9" l="1" a="1"/>
  <c r="K283" i="9" s="1"/>
  <c r="M282" i="9"/>
  <c r="K284" i="9" l="1" a="1"/>
  <c r="K284" i="9" s="1"/>
  <c r="M283" i="9"/>
  <c r="K285" i="9" l="1" a="1"/>
  <c r="K285" i="9" s="1"/>
  <c r="M284" i="9"/>
  <c r="K286" i="9" l="1" a="1"/>
  <c r="K286" i="9" s="1"/>
  <c r="M285" i="9"/>
  <c r="K287" i="9" l="1" a="1"/>
  <c r="K287" i="9" s="1"/>
  <c r="M286" i="9"/>
  <c r="K288" i="9" l="1" a="1"/>
  <c r="K288" i="9" s="1"/>
  <c r="M287" i="9"/>
  <c r="K289" i="9" l="1" a="1"/>
  <c r="K289" i="9" s="1"/>
  <c r="M288" i="9"/>
  <c r="K290" i="9" l="1" a="1"/>
  <c r="K290" i="9" s="1"/>
  <c r="M289" i="9"/>
  <c r="K291" i="9" l="1" a="1"/>
  <c r="K291" i="9" s="1"/>
  <c r="M290" i="9"/>
  <c r="K292" i="9" l="1" a="1"/>
  <c r="K292" i="9" s="1"/>
  <c r="M291" i="9"/>
  <c r="K293" i="9" l="1" a="1"/>
  <c r="K293" i="9" s="1"/>
  <c r="M292" i="9"/>
  <c r="K294" i="9" l="1" a="1"/>
  <c r="K294" i="9" s="1"/>
  <c r="M293" i="9"/>
  <c r="K295" i="9" l="1" a="1"/>
  <c r="K295" i="9" s="1"/>
  <c r="M294" i="9"/>
  <c r="K296" i="9" l="1" a="1"/>
  <c r="K296" i="9" s="1"/>
  <c r="M295" i="9"/>
  <c r="K297" i="9" l="1" a="1"/>
  <c r="K297" i="9" s="1"/>
  <c r="M296" i="9"/>
  <c r="K298" i="9" l="1" a="1"/>
  <c r="K298" i="9" s="1"/>
  <c r="M297" i="9"/>
  <c r="M299" i="9" l="1"/>
  <c r="M298" i="9"/>
  <c r="L177" i="9"/>
  <c r="L198" i="9"/>
  <c r="L216" i="9"/>
  <c r="L232" i="9"/>
  <c r="L249" i="9"/>
  <c r="L276" i="9"/>
  <c r="L299" i="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<sst xmlns="http://schemas.openxmlformats.org/spreadsheetml/2006/main" count="723" uniqueCount="294">
  <si>
    <t>Day</t>
  </si>
  <si>
    <t>Date</t>
  </si>
  <si>
    <t>Time</t>
  </si>
  <si>
    <t>Subject 1</t>
  </si>
  <si>
    <t>Subject 2</t>
  </si>
  <si>
    <t>Tags</t>
  </si>
  <si>
    <t>Duration</t>
  </si>
  <si>
    <t>Daily total</t>
  </si>
  <si>
    <t>Session total (cum.)</t>
  </si>
  <si>
    <t>MoI</t>
  </si>
  <si>
    <t>AAT</t>
  </si>
  <si>
    <t>AAT daily total</t>
  </si>
  <si>
    <t>AAT session total (cum.)</t>
  </si>
  <si>
    <t>Suspension</t>
  </si>
  <si>
    <t>House rose</t>
  </si>
  <si>
    <t>Prayers</t>
  </si>
  <si>
    <t>Speaker's Statement</t>
  </si>
  <si>
    <t>Government Motion</t>
  </si>
  <si>
    <t>Business Motion</t>
  </si>
  <si>
    <t>Point of Order</t>
  </si>
  <si>
    <t>Business Statement</t>
  </si>
  <si>
    <t>Second Reading</t>
  </si>
  <si>
    <t>Questions</t>
  </si>
  <si>
    <t>Topical Questions</t>
  </si>
  <si>
    <t>Urgent Question</t>
  </si>
  <si>
    <t>Third Reading</t>
  </si>
  <si>
    <t>Speech limit</t>
  </si>
  <si>
    <t>Public Petition</t>
  </si>
  <si>
    <t>General Debate</t>
  </si>
  <si>
    <t>Standards</t>
  </si>
  <si>
    <t>Debate (Private Member's)</t>
  </si>
  <si>
    <t>MoI times</t>
  </si>
  <si>
    <t>Day value</t>
  </si>
  <si>
    <t>N/A</t>
  </si>
  <si>
    <t>Message from the Queen; Suspension</t>
  </si>
  <si>
    <t>Conduct and practice</t>
  </si>
  <si>
    <t>Address [1st day]</t>
  </si>
  <si>
    <t xml:space="preserve">Adjournment </t>
  </si>
  <si>
    <t>Dan Jarvis: 75th anniversary of the Battle of Arnhem</t>
  </si>
  <si>
    <t>Mr Tobias Ellwood (asking); Secretary of State for Foreign and Commonwealth Affairs (Dominic Raab) (replying): Turkish incursion into northern Syria</t>
  </si>
  <si>
    <t>Dr Rosena Allin-Khan (asking); Minister for Sport, Media and Creative Industries (Nigel Adams) (replying): Racism in football</t>
  </si>
  <si>
    <t>Hywel Williams (asking); Minister for Europe and the Americas (Christopher Pincher) (replying): Imprisonment of Catalan leaders</t>
  </si>
  <si>
    <t>Leader of the House</t>
  </si>
  <si>
    <t>Anna Soubry: Benn Act</t>
  </si>
  <si>
    <t>Mark Harper: Saturday sitting</t>
  </si>
  <si>
    <t xml:space="preserve">Affirmative Statutory Instrument </t>
  </si>
  <si>
    <t>Environment (Legislative Functions from Directives) (EU Exit) [Division]</t>
  </si>
  <si>
    <t>[Exit]</t>
  </si>
  <si>
    <t>Address [2nd day]</t>
  </si>
  <si>
    <t>Appointment of new Serjeant at Arms</t>
  </si>
  <si>
    <t>[resumed]</t>
  </si>
  <si>
    <t>Election of Treasury and Backbench Committee Chairs</t>
  </si>
  <si>
    <t>Ian Mearns: Home Office administrative error</t>
  </si>
  <si>
    <t>John Woodcock: Home Office administrative error</t>
  </si>
  <si>
    <t>Hilary Benn: Saturday sitting</t>
  </si>
  <si>
    <t>Martyn Day: Frozen expat pensions</t>
  </si>
  <si>
    <t>John Woodcock: TV licences for the over 75s</t>
  </si>
  <si>
    <t>Andrew Selous: 16-17 year olds in unregulated accommodation</t>
  </si>
  <si>
    <t>Anna Soubry: Saturday sitting</t>
  </si>
  <si>
    <t>Address [3rd day]</t>
  </si>
  <si>
    <t>Section 3(2) of the Northern Ireland (Executive Formation etc) Act 2019</t>
  </si>
  <si>
    <t>Kate Green: Kashmir dispute</t>
  </si>
  <si>
    <t>Martyn Day: Insolvency of London Capital and Finance</t>
  </si>
  <si>
    <t>Hugh Gaffney: University Hospital Monklands</t>
  </si>
  <si>
    <t>Susan Elan Jones: Single use plastics in schools</t>
  </si>
  <si>
    <t>Dr Liam Fox: Future of the Portishead Railway</t>
  </si>
  <si>
    <t>International Trade</t>
  </si>
  <si>
    <t xml:space="preserve">Women and Equalities </t>
  </si>
  <si>
    <t>Margot James (asking); Parliamentary Under-Secretary of State for Digital, Culture, Media and Sport (Matt Warman) (replying): Online pornography: age verification</t>
  </si>
  <si>
    <t xml:space="preserve">Business of the House (Saturday 19 October) </t>
  </si>
  <si>
    <t>[Division]</t>
  </si>
  <si>
    <t>Address [4th day]</t>
  </si>
  <si>
    <t>Madam Deputy Speaker (Dame Rosie Winterton): 4 minutes</t>
  </si>
  <si>
    <t>Madam Deputy Speaker (Dame Rosie Winterton): 3 minutes</t>
  </si>
  <si>
    <t>David Morris: Economic case for the Eden North Project in Morecambe</t>
  </si>
  <si>
    <t xml:space="preserve">Saturday proceedings </t>
  </si>
  <si>
    <t xml:space="preserve">Statement </t>
  </si>
  <si>
    <t>Prime Minister: Withdrawal Agreement</t>
  </si>
  <si>
    <t>EU Documents</t>
  </si>
  <si>
    <t xml:space="preserve">Withdrawal Agreement </t>
  </si>
  <si>
    <t>Mr John Baron: Membership of ERG</t>
  </si>
  <si>
    <t>Mr Dominic Grieve: Accuracy of Secretary Stephen Barclay's comments</t>
  </si>
  <si>
    <t>Withdrawal Agreement [resumed]</t>
  </si>
  <si>
    <t>[Exit] [Division]</t>
  </si>
  <si>
    <t>Prime Minister: Brexit delay</t>
  </si>
  <si>
    <t>Jeremy Corbyn: No deal Brexit</t>
  </si>
  <si>
    <t>Ian Blackford: Benn Act</t>
  </si>
  <si>
    <t>Jo Swinson: Suspend the sitting</t>
  </si>
  <si>
    <t>Sir Oliver Letwin: No deal Brexit</t>
  </si>
  <si>
    <t>Nigel Dodds: Withdrawal Agreement</t>
  </si>
  <si>
    <t>Sir William Cash: Law of the land</t>
  </si>
  <si>
    <t>Joanna Cherry: Benn Act</t>
  </si>
  <si>
    <t>Caroline Lucas: Second referendum</t>
  </si>
  <si>
    <t>Vernon Coaker: Benn Act</t>
  </si>
  <si>
    <t>[Exit}</t>
  </si>
  <si>
    <t>Leader of the House: Business update for Monday</t>
  </si>
  <si>
    <t>Valerie Vaz: Business on Monday</t>
  </si>
  <si>
    <t>Pete Wishart: Business on Monday</t>
  </si>
  <si>
    <t>Kevin Brennan: Emergency business statement</t>
  </si>
  <si>
    <t>Helen Goodman: Future business</t>
  </si>
  <si>
    <t>Mr Pat McFadden: Future business</t>
  </si>
  <si>
    <t>Dr Philippa Whitford: Queen's speech</t>
  </si>
  <si>
    <t xml:space="preserve">Mary Creagh: Same question </t>
  </si>
  <si>
    <t>Martin Whitfield: Future business</t>
  </si>
  <si>
    <t>Hugh Gaffney: Amendments to the Queen's speech</t>
  </si>
  <si>
    <t>David Linden: Urgent questions</t>
  </si>
  <si>
    <t>Kitsry Blackman: Future business</t>
  </si>
  <si>
    <t>Leader of the House: Business statement on Monday</t>
  </si>
  <si>
    <t>Mr Chris Leslie: Future business</t>
  </si>
  <si>
    <t>Hilary Benn: Manuscript amendments</t>
  </si>
  <si>
    <t>Sir Oliver Letwin: Withdrawal implementation Bill</t>
  </si>
  <si>
    <t>Patrick Grady: Business on Monday</t>
  </si>
  <si>
    <t>Stephen Doughty: Same question</t>
  </si>
  <si>
    <t>Jonathan Ashworth: Queen's speech</t>
  </si>
  <si>
    <t>Christopher Chope: Same question</t>
  </si>
  <si>
    <t>Tom Brake: Urgent question</t>
  </si>
  <si>
    <t>Marrion Fellows: Conduct of the Leader of the House</t>
  </si>
  <si>
    <t>Catherine West: Conduct of the Leader of the House</t>
  </si>
  <si>
    <t>Susan Elan Jones: Business on Monday</t>
  </si>
  <si>
    <t>Jutine Greening: Role of the House</t>
  </si>
  <si>
    <t>Kevin Brennan: Manuscript amendments</t>
  </si>
  <si>
    <t>Kitsry Blackman: Economic impact analysis of Brexit deal</t>
  </si>
  <si>
    <t>Stephen Doughty: Benn Act</t>
  </si>
  <si>
    <t>Pete Wishart: Strictly Come Dancing</t>
  </si>
  <si>
    <t>Defence</t>
  </si>
  <si>
    <t>Same question ruling section 13(1) European Union (Withdrawal) Act 2018 motion</t>
  </si>
  <si>
    <t>Mr Peter Bone: Speaker's ruling</t>
  </si>
  <si>
    <t>Kevin Brennan: Business of the House</t>
  </si>
  <si>
    <t>Ms Angela Eagle: Speaker's ruling</t>
  </si>
  <si>
    <t>Sir Bernard Jenkin: Speaker's ruling</t>
  </si>
  <si>
    <t>Caroline Flint: Benn Act</t>
  </si>
  <si>
    <t>Mr Steve Baker: Business statement</t>
  </si>
  <si>
    <t>Dr Sarah Wollaston: Speaker's ruling</t>
  </si>
  <si>
    <t>Sir Desmond Swayne: Speaker's ruling</t>
  </si>
  <si>
    <t>Sir Robert Syms: Speaker's ruling</t>
  </si>
  <si>
    <t>Crispin Blunt: Speaker's ruling</t>
  </si>
  <si>
    <t>Harriet Baldwin: Speaker's ruling</t>
  </si>
  <si>
    <t>David T C Davies: Speaker's ruling</t>
  </si>
  <si>
    <t>Robert Halfon: Speaker's ruling</t>
  </si>
  <si>
    <t>Dr Caroline Johnson: Speaker's Ruling</t>
  </si>
  <si>
    <t>Geraint Davies: Speaker's ruling</t>
  </si>
  <si>
    <t>Jeremy Corbyn (asking); Secretary of State for Exiting the European Union (Stephen Barclay) (replying): European Union (Withdrawal Agreement) and extension letter</t>
  </si>
  <si>
    <t>Tony Lloyd (asking); Secretary of State for Northern Ireland (Julian Smith) (replying): Northern Ireland: Restoring devolution</t>
  </si>
  <si>
    <t>Chancellor of the Duchy of Lancaster (Michael Gove): Preparations for leaving the European Union</t>
  </si>
  <si>
    <t>Secretary of State for Foreign and Commonwealth Affairs (Dominic Raab): Harry Dunn</t>
  </si>
  <si>
    <t>European Union (Withdrawal Agreement) Bill</t>
  </si>
  <si>
    <t>Steve Double: Further education provision in St Austell</t>
  </si>
  <si>
    <t>New Serjeant at Arms and Private Members' Bill ballot</t>
  </si>
  <si>
    <t>Business, Energy and Industrial Strategy</t>
  </si>
  <si>
    <t>Mr David Davis (asking; Minister for the Middle East and North Africa (Dr Andrew Murrison) (replying): British children: Syria</t>
  </si>
  <si>
    <t>Thangam Debbonaire: Late night sittings</t>
  </si>
  <si>
    <t xml:space="preserve">Justine Greening: Time for scrutiny </t>
  </si>
  <si>
    <t>Jeremy Corbyn: Timetable of the Bill</t>
  </si>
  <si>
    <t>Ian Blackford: Time for scrutiny</t>
  </si>
  <si>
    <t>Ken Clarke: Timetable of the Bill</t>
  </si>
  <si>
    <t>Jo Swinson: Brexit extention</t>
  </si>
  <si>
    <t>Nigel Dodds: Timetable of the Bill</t>
  </si>
  <si>
    <t>Mrs Anne Main: Results of the division</t>
  </si>
  <si>
    <t>Lucy Powell: Brexit</t>
  </si>
  <si>
    <t>Sir Patrick McLoughlin: Timetable motions</t>
  </si>
  <si>
    <t>Liz Saville Roberts: Economic impact assessment</t>
  </si>
  <si>
    <t>Ken Clarke: Suspension</t>
  </si>
  <si>
    <t>Ms Angela Eagle: Timetable of the Bill</t>
  </si>
  <si>
    <t>Ian Austin: Cavendish House in Dudley Town Centre</t>
  </si>
  <si>
    <t>Mr Steve Baker: Wycombe Islamic Mission and Mosque Trust Elections</t>
  </si>
  <si>
    <t>Chancellor of the Duchy of Lancaster and Minister for the Cabinet Office</t>
  </si>
  <si>
    <t>Prime Minister</t>
  </si>
  <si>
    <t>Secretary of State for the Home Department (Priti Patel): Major incident in Essex</t>
  </si>
  <si>
    <t>Brendan O'Hara: Accuracy of Minister's answer</t>
  </si>
  <si>
    <t>Mrs Emma Lewell-Buck: Constituent case</t>
  </si>
  <si>
    <t>Mr Khalid Mahmood: Accuracy of Bob Blackman's question at PMQs</t>
  </si>
  <si>
    <t xml:space="preserve">Gareth Thomas: Staff working on Diwali </t>
  </si>
  <si>
    <t>Address [5th day]</t>
  </si>
  <si>
    <t>New Chair of the Treasury Committee</t>
  </si>
  <si>
    <t>Speech Limit</t>
  </si>
  <si>
    <t>Madam Deputy Speaker (Dame Eleanor Laing): 7 minutes</t>
  </si>
  <si>
    <t>[division]</t>
  </si>
  <si>
    <t>Mr David Davis: PSNI policy on journalists' data obtained under warrant</t>
  </si>
  <si>
    <t>Transport</t>
  </si>
  <si>
    <t>Tony Lloyd (asking); Secretary of State for Exiting the European Union (Stephen Barclay) (replying): Checks on goods: Northern Ireland and Great Britain</t>
  </si>
  <si>
    <t>Address [6th day]</t>
  </si>
  <si>
    <t>Madam Deputy Speaker (Dame Rosie Winterton): 5 minutes</t>
  </si>
  <si>
    <t>Gordon Marsden: Governance of Blackpool Hospitals NHS Foundation Trust</t>
  </si>
  <si>
    <t xml:space="preserve">Home Department </t>
  </si>
  <si>
    <t>Secretary of State for the Home Department (Priti Patel): Update on major incident in Essex</t>
  </si>
  <si>
    <t>Secretary of State for Digital, Culture, Media and Sport (Nicky Morgan): Shared rural network</t>
  </si>
  <si>
    <t>Laura Pidcock: Workers' rights</t>
  </si>
  <si>
    <t xml:space="preserve">Lucy Allan: Ministers not responding </t>
  </si>
  <si>
    <t>Martin Whitfield: Laying wreaths during election</t>
  </si>
  <si>
    <t>Sir Roger Gale: Use of Portcullis wreaths</t>
  </si>
  <si>
    <t>Government motion</t>
  </si>
  <si>
    <t>Early parliamentary general election (Section 2 of the Fixed-term Parliaments Act 2011)</t>
  </si>
  <si>
    <t xml:space="preserve">Prime Minister: Early general election bill </t>
  </si>
  <si>
    <t xml:space="preserve">Ian Blackford: Early general election bill </t>
  </si>
  <si>
    <t xml:space="preserve">Ken Clarke: Timetable of the bill </t>
  </si>
  <si>
    <t>Jeremy Corbyn: Early general election</t>
  </si>
  <si>
    <t>Stephen Doughty: Apologising to Sir Greg Knight</t>
  </si>
  <si>
    <t xml:space="preserve">Sir Greg Knight: Accepting the apology </t>
  </si>
  <si>
    <t xml:space="preserve">Environment Bill </t>
  </si>
  <si>
    <t xml:space="preserve">Greg Clark: Provision of the service by Southern Water in Tunbridge Wells constituency </t>
  </si>
  <si>
    <t>Health and Social Care</t>
  </si>
  <si>
    <t>Laura Pidcock (asking); Secretary of State for Business, Energy and Industrial Strategy (Andrea Leadsom) (replying): Leaving the EU: workers' rights</t>
  </si>
  <si>
    <t>Maria Miller: Extending speakership</t>
  </si>
  <si>
    <t>James Gray: Extending speakership</t>
  </si>
  <si>
    <t>Chris Bryant: Extending speakership</t>
  </si>
  <si>
    <t>Michael Fabricant: Extending speakership</t>
  </si>
  <si>
    <t>Mike Gapes: Extending speakership</t>
  </si>
  <si>
    <t>Early Parliamentary General Election Bill Committed to a Committee of the whole House</t>
  </si>
  <si>
    <t>Committee of the whole House</t>
  </si>
  <si>
    <t xml:space="preserve">Early Parliamentary General Election Bill </t>
  </si>
  <si>
    <t>Tim Farron: West Cumbria coal mine</t>
  </si>
  <si>
    <t>Mr Paul Sweeney: 19A First Bus Glasgow service</t>
  </si>
  <si>
    <t>Matt Western: Mining of minerals in Barford</t>
  </si>
  <si>
    <t>Northern Ireland</t>
  </si>
  <si>
    <t>Appointment of the Reverent Canon Tricia Hillas as Speaker's Chaplin</t>
  </si>
  <si>
    <t>Prime Minister: Report from the Grenfell Tower Inquiry</t>
  </si>
  <si>
    <t>Prime Minister: Report from the Grenfell Tower Inquiry [Resumed]</t>
  </si>
  <si>
    <t>Northern Ireland Budget Bill Committed to a Committee of the whole House</t>
  </si>
  <si>
    <t>Northern Ireland Budget Bill</t>
  </si>
  <si>
    <t>Martyn Day: Dispute between HMRC and Roadchef Employees Benefit Trust</t>
  </si>
  <si>
    <t>Luke Graham: Use of accounting systems to facilitate cross-border trade</t>
  </si>
  <si>
    <t>Environment, Food and Rural Affairs</t>
  </si>
  <si>
    <t>Church Commissioners, House of Commons Commission and Public Accounts Commission</t>
  </si>
  <si>
    <t>Mr Dominic Grieve: Publication of the Intelligence and Security Committee's report</t>
  </si>
  <si>
    <t>Barry Sheerman: Government blocking publication of ISC report</t>
  </si>
  <si>
    <t xml:space="preserve">Leader of the House (Mr Jacob Rees-Mogg): Tributes to the Speaker </t>
  </si>
  <si>
    <t>Tributes to the Speaker's Chaplin</t>
  </si>
  <si>
    <t>Northern Ireland (Extension of Period for Executive Formation) (No. 2)</t>
  </si>
  <si>
    <t>Civil Partnership (Opposite-sex Couples)</t>
  </si>
  <si>
    <t xml:space="preserve">Representation of the People (Annual Canvass) (Amendment) </t>
  </si>
  <si>
    <t>Tony Lloyd: Historical Institutional Abuse (Northern Ireland) Bill</t>
  </si>
  <si>
    <t>Jim Shannon: Historical Institutional Abuse (Northern Ireland) Bill</t>
  </si>
  <si>
    <t>Dr Dan Poulter: Ipswich Northern Bypass</t>
  </si>
  <si>
    <t xml:space="preserve">Rushnara Ali: Implementation of housing succession policy by local authorities and housing associations </t>
  </si>
  <si>
    <t>Election of Speaker</t>
  </si>
  <si>
    <t>Ballot</t>
  </si>
  <si>
    <t>Results of the ballot</t>
  </si>
  <si>
    <t>Candidates' withdrawal period</t>
  </si>
  <si>
    <t>Announcements</t>
  </si>
  <si>
    <t>Printing of ballot sheets</t>
  </si>
  <si>
    <t>Prime Minister: Congratulating the Speaker-Elect</t>
  </si>
  <si>
    <t>Jeremy Corbyn: Congratulating the Speaker-Elect</t>
  </si>
  <si>
    <t>Patrick Grady: Congratulating the Speaker-Elect</t>
  </si>
  <si>
    <t>Jo Swinson: Congratulating the Speaker-Elect</t>
  </si>
  <si>
    <t>Nigel Dodds: Congratulating the Speaker-Elect</t>
  </si>
  <si>
    <t>Message to attend Lords Commissioners; Approbation of Speaker</t>
  </si>
  <si>
    <t>Foreign and Commonwealth Affairs</t>
  </si>
  <si>
    <t>Mr Ivan Lewis: HS2 review</t>
  </si>
  <si>
    <t>Jim Shannon: Persecution of Christians</t>
  </si>
  <si>
    <t>Seema Malhotra: Constituency case</t>
  </si>
  <si>
    <t>Tom Tugendhat: Security during election</t>
  </si>
  <si>
    <t>Mr Dominic Grieve (asking); Minister for Europe and the Americas (Christopher Pincher) (replying): Intelligence and Security Committee report on Russia</t>
  </si>
  <si>
    <t>Secretary of State for Business, Energy and Industrial Strategy (Andrea Leadsom): Thomas Cook customers</t>
  </si>
  <si>
    <t>Gordon Marsden: Fracking</t>
  </si>
  <si>
    <t>Barbara Keely: Autism</t>
  </si>
  <si>
    <t>Bill Esterson: Fracking</t>
  </si>
  <si>
    <t>Historical Instutitional Abuse (Northern Ireland) Bill [Lords] Committed to a Committee of the whole House</t>
  </si>
  <si>
    <t>Historical Institutional Abuse (Northern Ireland) Bill [Lords]</t>
  </si>
  <si>
    <t>General debate</t>
  </si>
  <si>
    <t>Valedictory debate</t>
  </si>
  <si>
    <t>Holly Lynch: Human rights in Kashmir</t>
  </si>
  <si>
    <t>Fiona Bruce: Works outstanding to the Loachbrook estate, Congleton</t>
  </si>
  <si>
    <t>Sarah Newton: Naming of a Type 31e frigate as HMS Cornwall</t>
  </si>
  <si>
    <t>Rachaell Maskell: Climate change</t>
  </si>
  <si>
    <t>Stella Creasy: Dispute in Kashmir</t>
  </si>
  <si>
    <t>Sandy Martin: Provision for special educational needs and disabilities in Suffolk</t>
  </si>
  <si>
    <t>Ruth George: Government policy on TB in cattle and badgers</t>
  </si>
  <si>
    <t>Mr Philip Hollobone: Health and social care in Kettering constituency</t>
  </si>
  <si>
    <t>Ann Coffey: Sexual and criminal exploitation of missing looked-after children</t>
  </si>
  <si>
    <t>Darren Jones: Effect of waste processing facilities on the local environment</t>
  </si>
  <si>
    <t>Tim Loughton: Reduction in the number of health visitors in England</t>
  </si>
  <si>
    <t>Sitting adjourned</t>
  </si>
  <si>
    <t>Debate (Liaison Committee)</t>
  </si>
  <si>
    <t>Neil Parish: Plastic food and drink packaging</t>
  </si>
  <si>
    <t xml:space="preserve">Jim Shannon: Tailored prevention messaging for diabetes </t>
  </si>
  <si>
    <t>Petition</t>
  </si>
  <si>
    <t>Daniel Zeichner: Restoring nature and climate change</t>
  </si>
  <si>
    <t>Graham P Jones: Proposed reinstatement of the Colne to Skipton railway link</t>
  </si>
  <si>
    <t>Stephen Twigg: Funding of Liverpool City Council</t>
  </si>
  <si>
    <t>[Questions]</t>
  </si>
  <si>
    <t>Alec Shelbrooke: Endometriosis workplace support</t>
  </si>
  <si>
    <t>Tim Farron: Bus services in Cumbira</t>
  </si>
  <si>
    <t>Emma Little Pengelly: Government support for the economy and innovation in Northern Ireland</t>
  </si>
  <si>
    <t>Anne Milton: Building out extant planning permissions</t>
  </si>
  <si>
    <t>Mr Bob Seely: Intergrated foreign policy after the UK leaves the EU</t>
  </si>
  <si>
    <t>Hugh Gaffney: Child poverty in Scotland</t>
  </si>
  <si>
    <t>Jim Cunningham: Bus passes for 1950s women</t>
  </si>
  <si>
    <t>Bob Blackman: Contribution of the Gujrati community to the UK</t>
  </si>
  <si>
    <t>Norman Lamb: E-cigarettes</t>
  </si>
  <si>
    <t>Stephen Twigg: Disability-inclusive development</t>
  </si>
  <si>
    <t>David Hanson: Prevention of retail crime</t>
  </si>
  <si>
    <t>Lucy Allan: Princess Royal Hospital, Telford</t>
  </si>
  <si>
    <t>Emma Hardy: School uniform costs</t>
  </si>
  <si>
    <t>Peter Aldous: Recommendations of the Renaissance of East Anglian Fisheries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</si>
</sst>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[h]:mm;@"/>
    <numFmt numFmtId="166" formatCode="[hh]:mm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20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6" fontId="5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166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20" fontId="2" fillId="2" borderId="0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20" fontId="2" fillId="2" borderId="0" xfId="0" applyNumberFormat="1" applyFont="1" applyFill="1" applyBorder="1" applyAlignment="1">
      <alignment horizontal="center" vertical="top" wrapText="1"/>
    </xf>
    <xf numFmtId="166" fontId="2" fillId="2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0" fontId="1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20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166" fontId="5" fillId="0" borderId="0" xfId="0" applyNumberFormat="1" applyFont="1" applyBorder="1" applyAlignment="1">
      <alignment horizontal="center" vertical="center"/>
    </xf>
    <xf numFmtId="20" fontId="2" fillId="0" borderId="0" xfId="0" applyNumberFormat="1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20" fontId="0" fillId="0" borderId="0" xfId="0" applyNumberFormat="1" applyAlignment="1">
      <alignment horizontal="left" vertical="top"/>
    </xf>
    <xf numFmtId="20" fontId="0" fillId="0" borderId="0" xfId="0" applyNumberFormat="1" applyFont="1" applyAlignment="1">
      <alignment horizontal="left" vertical="top"/>
    </xf>
    <xf numFmtId="166" fontId="5" fillId="0" borderId="0" xfId="0" applyNumberFormat="1" applyFont="1" applyAlignment="1">
      <alignment horizontal="left" vertical="top"/>
    </xf>
    <xf numFmtId="20" fontId="0" fillId="0" borderId="0" xfId="0" applyNumberFormat="1" applyFill="1" applyAlignment="1">
      <alignment horizontal="left" vertical="top"/>
    </xf>
    <xf numFmtId="166" fontId="5" fillId="0" borderId="0" xfId="0" applyNumberFormat="1" applyFont="1" applyFill="1" applyAlignment="1">
      <alignment horizontal="left" vertical="top"/>
    </xf>
    <xf numFmtId="20" fontId="0" fillId="0" borderId="0" xfId="0" applyNumberFormat="1" applyFont="1" applyFill="1" applyAlignment="1">
      <alignment horizontal="left" vertical="top"/>
    </xf>
    <xf numFmtId="165" fontId="5" fillId="0" borderId="0" xfId="0" applyNumberFormat="1" applyFont="1" applyAlignment="1">
      <alignment horizontal="left" vertical="top"/>
    </xf>
    <xf numFmtId="20" fontId="1" fillId="0" borderId="0" xfId="0" applyNumberFormat="1" applyFont="1" applyAlignment="1">
      <alignment horizontal="left" vertical="top"/>
    </xf>
    <xf numFmtId="165" fontId="0" fillId="0" borderId="0" xfId="0" applyNumberFormat="1" applyAlignment="1">
      <alignment horizontal="left" vertical="top"/>
    </xf>
    <xf numFmtId="166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46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25" formatCode="hh:mm"/>
      <alignment horizontal="left" vertical="top" textRotation="0" wrapText="0" indent="0" justifyLastLine="0" shrinkToFit="0" readingOrder="0"/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numFmt numFmtId="1" formatCode="0"/>
      <alignment horizontal="center" textRotation="0" wrapText="0" indent="0" justifyLastLine="0" shrinkToFit="0" readingOrder="0"/>
    </dxf>
    <dxf>
      <numFmt numFmtId="25" formatCode="hh:mm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6" formatCode="[hh]:mm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yyyy\-mm\-dd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25" formatCode="hh:mm"/>
      <fill>
        <patternFill patternType="solid">
          <fgColor theme="4"/>
          <bgColor theme="4"/>
        </patternFill>
      </fill>
      <alignment horizontal="center" vertical="top" textRotation="0" wrapText="1" indent="0" justifyLastLine="0" shrinkToFit="0" readingOrder="0"/>
    </dxf>
    <dxf>
      <numFmt numFmtId="166" formatCode="[hh]:mm;@"/>
      <fill>
        <patternFill patternType="solid">
          <fgColor indexed="64"/>
          <bgColor theme="3" tint="0.79998168889431442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6" formatCode="[hh]:mm;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[h]:mm;@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left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5" formatCode="[h]:mm;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left" vertical="top" textRotation="0" wrapText="0" indent="0" justifyLastLine="0" shrinkToFit="0" readingOrder="0"/>
    </dxf>
    <dxf>
      <numFmt numFmtId="165" formatCode="[h]:mm;@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numFmt numFmtId="25" formatCode="hh:mm"/>
      <alignment horizontal="left" vertical="top" textRotation="0" wrapText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numFmt numFmtId="164" formatCode="yyyy\-mm\-dd"/>
      <alignment horizontal="left" vertical="top" textRotation="0" wrapText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B15311-1641-43C8-B1AD-56A2BE85CAF0}" name="ch_table" displayName="ch_table" ref="A1:M299" headerRowDxfId="45" dataDxfId="44" totalsRowDxfId="43">
  <autoFilter ref="A1:M299" xr:uid="{0894888D-18E3-41A9-94FD-2545911E0C6F}"/>
  <tableColumns count="13">
    <tableColumn id="1" xr3:uid="{34C653F6-C10F-4D85-BDB0-EB96357C6C43}" name="Day" totalsRowLabel="Total" dataDxfId="42" totalsRowDxfId="41"/>
    <tableColumn id="2" xr3:uid="{028265AB-A4CA-412F-A792-54189A60E94C}" name="Date" dataDxfId="40" totalsRowDxfId="39"/>
    <tableColumn id="3" xr3:uid="{BD2C3EF8-3B6D-4753-A4B2-72B99DD21779}" name="Time" dataDxfId="2" totalsRowDxfId="38"/>
    <tableColumn id="4" xr3:uid="{2609CF3B-F562-4526-874F-8CEE37093260}" name="Subject 1" dataDxfId="0" totalsRowDxfId="37"/>
    <tableColumn id="5" xr3:uid="{A01741FE-F3CA-4741-9102-D815BFEAC8C6}" name="Subject 2" dataDxfId="1" totalsRowDxfId="36"/>
    <tableColumn id="6" xr3:uid="{444607D3-A26B-4186-83C9-9871D094D446}" name="Tags" dataDxfId="35" totalsRowDxfId="34"/>
    <tableColumn id="7" xr3:uid="{FDD33F76-31D2-4F90-A1B6-844D01C7EF03}" name="Duration" dataDxfId="33" totalsRowDxfId="32">
      <calculatedColumnFormula array="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calculatedColumnFormula>
    </tableColumn>
    <tableColumn id="22" xr3:uid="{3113162E-55A1-4B54-8ECA-9EBE393AC587}" name="Daily total" dataDxfId="31" totalsRowDxfId="30">
      <calculatedColumnFormula>IF(ch_table[[#This Row],[Subject 1]]&lt;&gt;"House rose", "",SUMIF(ch_table[Day], ch_table[[#This Row],[Day]], ch_table[Duration]))</calculatedColumnFormula>
    </tableColumn>
    <tableColumn id="21" xr3:uid="{C0E31DA4-0CEB-4903-8C7A-773DE18AF26A}" name="Session total (cum.)" dataDxfId="29" totalsRowDxfId="28">
      <calculatedColumnFormula>SUM(INDEX(ch_table[Duration],1):ch_table[[#This Row],[Duration]])</calculatedColumnFormula>
    </tableColumn>
    <tableColumn id="8" xr3:uid="{5C09AFE4-1F6E-4FB8-92F1-72C45E43D23F}" name="MoI" dataDxfId="27" totalsRowDxfId="26">
      <calculatedColumnFormula array="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calculatedColumnFormula>
    </tableColumn>
    <tableColumn id="15" xr3:uid="{DB8DFDFE-7558-4418-9E17-69242C2E5E46}" name="AAT" dataDxfId="25" totalsRowDxfId="24">
      <calculatedColumnFormula array="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calculatedColumnFormula>
    </tableColumn>
    <tableColumn id="19" xr3:uid="{D9C33162-FD2F-4746-90BD-E1759F9D29FA}" name="AAT daily total" dataDxfId="23" totalsRowDxfId="22">
      <calculatedColumnFormula>IF(ch_table[[#This Row],[Subject 1]]&lt;&gt;"House rose", "",SUMIF(ch_table[Day], ch_table[[#This Row],[Day]], ch_table[AAT]))</calculatedColumnFormula>
    </tableColumn>
    <tableColumn id="17" xr3:uid="{B5EC3C48-E0A8-4E70-A2E2-294FC1D2AD4A}" name="AAT session total (cum.)" dataDxfId="21" totalsRowDxfId="20">
      <calculatedColumnFormula>SUM(INDEX(ch_table[AAT],1):ch_table[[#This Row],[AAT]])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8697279-5FFF-4E87-BD1E-842001D76FD0}" name="wh_table" displayName="wh_table" ref="A1:I41" totalsRowShown="0" headerRowDxfId="19" dataDxfId="18" tableBorderDxfId="17">
  <autoFilter ref="A1:I41" xr:uid="{19D24B59-44E1-4791-BF3E-97A6C7C763B5}"/>
  <tableColumns count="9">
    <tableColumn id="1" xr3:uid="{741FCF68-A50E-42FD-9738-4EFADA8626E2}" name="Day" dataDxfId="16"/>
    <tableColumn id="2" xr3:uid="{A665C7F6-D3EA-44A5-BECE-7AD81941794E}" name="Date" dataDxfId="15"/>
    <tableColumn id="3" xr3:uid="{04D91DA1-845A-41FE-BE42-2D37ECF26864}" name="Time" dataDxfId="14"/>
    <tableColumn id="4" xr3:uid="{18A8574F-7917-4D4B-9AB8-F29B644C4053}" name="Subject 1" dataDxfId="13"/>
    <tableColumn id="5" xr3:uid="{1BFB57F0-76B0-464A-A1AA-CC7B4F2983B1}" name="Subject 2" dataDxfId="12"/>
    <tableColumn id="7" xr3:uid="{0E4BD740-D22C-447D-8F1A-17B9CAACD3EE}" name="Tags" dataDxfId="11"/>
    <tableColumn id="13" xr3:uid="{D21D1F91-08A7-4D80-A997-B833DD502219}" name="Duration" dataDxfId="5">
      <calculatedColumnFormula array="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calculatedColumnFormula>
    </tableColumn>
    <tableColumn id="9" xr3:uid="{55F73DC3-A545-4D32-A72C-BEDD5FB639B7}" name="Daily total" dataDxfId="10">
      <calculatedColumnFormula>IF(wh_table[[#This Row],[Subject 1]]&lt;&gt;"Sitting Adjourned", "", SUMIF(wh_table[Day], wh_table[[#This Row],[Day]],wh_table[Duration]))</calculatedColumnFormula>
    </tableColumn>
    <tableColumn id="10" xr3:uid="{9D71B397-7732-4A55-854E-DBF4F0CD48D4}" name="Session total (cum.)" dataDxfId="9">
      <calculatedColumnFormula>SUM(INDEX(wh_table[Duration],1):wh_table[[#This Row],[Duration]])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850FA3-1132-4FD6-A007-81F62A201B6D}" name="moi_table" displayName="moi_table" ref="A1:B9" totalsRowShown="0" headerRowDxfId="8">
  <autoFilter ref="A1:B9" xr:uid="{19BD53FD-7CB1-4B9A-9B7A-1FB87E67FBE6}"/>
  <tableColumns count="2">
    <tableColumn id="1" xr3:uid="{E6FAAF2A-573C-454F-AB72-36465E05ACC8}" name="MoI times" dataDxfId="7"/>
    <tableColumn id="2" xr3:uid="{9547E09A-9C76-4CD2-B177-E3612E0AF8FB}" name="Day value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B563-3643-4F57-AA96-8B705BA0B074}">
  <dimension ref="A1:M299"/>
  <sheetViews>
    <sheetView tabSelected="1" workbookViewId="0">
      <pane ySplit="1" topLeftCell="A2" activePane="bottomLeft" state="frozen"/>
      <selection activeCell="B1" sqref="B1"/>
      <selection pane="bottomLeft" activeCell="A2" sqref="A2"/>
    </sheetView>
  </sheetViews>
  <sheetFormatPr defaultColWidth="8.85546875" defaultRowHeight="15" x14ac:dyDescent="0.25"/>
  <cols>
    <col min="1" max="1" width="8.85546875" style="1"/>
    <col min="2" max="2" width="10.42578125" style="1" bestFit="1" customWidth="1"/>
    <col min="3" max="3" width="10" style="37" bestFit="1" customWidth="1"/>
    <col min="4" max="4" width="49.85546875" style="3" bestFit="1" customWidth="1"/>
    <col min="5" max="5" width="48" style="3" customWidth="1"/>
    <col min="6" max="6" width="15.140625" style="3" customWidth="1"/>
    <col min="7" max="7" width="15.28515625" style="37" customWidth="1"/>
    <col min="8" max="8" width="15" style="44" customWidth="1"/>
    <col min="9" max="9" width="16.85546875" style="45" customWidth="1"/>
    <col min="10" max="11" width="9.140625" style="44" customWidth="1"/>
    <col min="12" max="12" width="12" style="44" customWidth="1"/>
    <col min="13" max="13" width="10.140625" style="46" customWidth="1"/>
    <col min="14" max="16384" width="8.85546875" style="1"/>
  </cols>
  <sheetData>
    <row r="1" spans="1:13" ht="72" customHeight="1" x14ac:dyDescent="0.25">
      <c r="A1" s="5" t="s">
        <v>0</v>
      </c>
      <c r="B1" s="5" t="s">
        <v>1</v>
      </c>
      <c r="C1" s="35" t="s">
        <v>2</v>
      </c>
      <c r="D1" s="6" t="s">
        <v>3</v>
      </c>
      <c r="E1" s="6" t="s">
        <v>4</v>
      </c>
      <c r="F1" s="6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6" t="s">
        <v>11</v>
      </c>
      <c r="M1" s="6" t="s">
        <v>12</v>
      </c>
    </row>
    <row r="2" spans="1:13" x14ac:dyDescent="0.25">
      <c r="A2" s="1">
        <v>1</v>
      </c>
      <c r="B2" s="36">
        <v>43752</v>
      </c>
      <c r="C2" s="37">
        <v>0.47569444444444442</v>
      </c>
      <c r="D2" s="3" t="s">
        <v>15</v>
      </c>
      <c r="G2" s="37" cm="1">
        <f t="array" ref="G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2" s="38" t="str">
        <f>IF(ch_table[[#This Row],[Subject 1]]&lt;&gt;"House rose", "",SUMIF(ch_table[Day], ch_table[[#This Row],[Day]], ch_table[Duration]))</f>
        <v/>
      </c>
      <c r="I2" s="39">
        <f>SUM(INDEX(ch_table[Duration],1):ch_table[[#This Row],[Duration]])</f>
        <v>7.6388888888888618E-3</v>
      </c>
      <c r="J2" s="38" t="str" cm="1">
        <f t="array" ref="J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" s="38" t="str" cm="1">
        <f t="array" ref="K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" s="38" t="str">
        <f>IF(ch_table[[#This Row],[Subject 1]]&lt;&gt;"House rose", "",SUMIF(ch_table[Day], ch_table[[#This Row],[Day]], ch_table[AAT]))</f>
        <v/>
      </c>
      <c r="M2" s="39">
        <f>SUM(INDEX(ch_table[AAT],1):ch_table[[#This Row],[AAT]])</f>
        <v>0</v>
      </c>
    </row>
    <row r="3" spans="1:13" s="2" customFormat="1" x14ac:dyDescent="0.25">
      <c r="A3" s="2">
        <v>1</v>
      </c>
      <c r="B3" s="36">
        <v>43752</v>
      </c>
      <c r="C3" s="40">
        <v>0.48333333333333328</v>
      </c>
      <c r="D3" s="4" t="s">
        <v>34</v>
      </c>
      <c r="E3" s="4"/>
      <c r="F3" s="4"/>
      <c r="G3" s="37" cm="1">
        <f t="array" ref="G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0.12083333333333335</v>
      </c>
      <c r="H3" s="38" t="str">
        <f>IF(ch_table[[#This Row],[Subject 1]]&lt;&gt;"House rose", "",SUMIF(ch_table[Day], ch_table[[#This Row],[Day]], ch_table[Duration]))</f>
        <v/>
      </c>
      <c r="I3" s="41">
        <f>SUM(INDEX(ch_table[Duration],1):ch_table[[#This Row],[Duration]])</f>
        <v>0.12847222222222221</v>
      </c>
      <c r="J3" s="42" t="str" cm="1">
        <f t="array" ref="J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3" s="38" t="str" cm="1">
        <f t="array" ref="K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" s="42" t="str">
        <f>IF(ch_table[[#This Row],[Subject 1]]&lt;&gt;"House rose", "",SUMIF(ch_table[Day], ch_table[[#This Row],[Day]], ch_table[AAT]))</f>
        <v/>
      </c>
      <c r="M3" s="39">
        <f>SUM(INDEX(ch_table[AAT],1):ch_table[[#This Row],[AAT]])</f>
        <v>0</v>
      </c>
    </row>
    <row r="4" spans="1:13" x14ac:dyDescent="0.25">
      <c r="A4" s="1">
        <v>1</v>
      </c>
      <c r="B4" s="36">
        <v>43752</v>
      </c>
      <c r="C4" s="37">
        <v>0.60416666666666663</v>
      </c>
      <c r="D4" s="3" t="s">
        <v>16</v>
      </c>
      <c r="E4" s="3" t="s">
        <v>35</v>
      </c>
      <c r="G4" s="37" cm="1">
        <f t="array" ref="G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4" s="38" t="str">
        <f>IF(ch_table[[#This Row],[Subject 1]]&lt;&gt;"House rose", "",SUMIF(ch_table[Day], ch_table[[#This Row],[Day]], ch_table[Duration]))</f>
        <v/>
      </c>
      <c r="I4" s="43">
        <f>SUM(INDEX(ch_table[Duration],1):ch_table[[#This Row],[Duration]])</f>
        <v>0.13055555555555554</v>
      </c>
      <c r="J4" s="38" t="str" cm="1">
        <f t="array" ref="J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4" s="38" t="str" cm="1">
        <f t="array" ref="K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" s="38" t="str">
        <f>IF(ch_table[[#This Row],[Subject 1]]&lt;&gt;"House rose", "",SUMIF(ch_table[Day], ch_table[[#This Row],[Day]], ch_table[AAT]))</f>
        <v/>
      </c>
      <c r="M4" s="39">
        <f>SUM(INDEX(ch_table[AAT],1):ch_table[[#This Row],[AAT]])</f>
        <v>0</v>
      </c>
    </row>
    <row r="5" spans="1:13" x14ac:dyDescent="0.25">
      <c r="A5" s="1">
        <v>1</v>
      </c>
      <c r="B5" s="36">
        <v>43752</v>
      </c>
      <c r="C5" s="37">
        <v>0.60624999999999996</v>
      </c>
      <c r="D5" s="3" t="s">
        <v>36</v>
      </c>
      <c r="G5" s="37" cm="1">
        <f t="array" ref="G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0.2993055555555556</v>
      </c>
      <c r="H5" s="38" t="str">
        <f>IF(ch_table[[#This Row],[Subject 1]]&lt;&gt;"House rose", "",SUMIF(ch_table[Day], ch_table[[#This Row],[Day]], ch_table[Duration]))</f>
        <v/>
      </c>
      <c r="I5" s="43">
        <f>SUM(INDEX(ch_table[Duration],1):ch_table[[#This Row],[Duration]])</f>
        <v>0.42986111111111114</v>
      </c>
      <c r="J5" s="38" t="str" cm="1">
        <f t="array" ref="J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5" s="38" t="str" cm="1">
        <f t="array" ref="K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" s="38" t="str">
        <f>IF(ch_table[[#This Row],[Subject 1]]&lt;&gt;"House rose", "",SUMIF(ch_table[Day], ch_table[[#This Row],[Day]], ch_table[AAT]))</f>
        <v/>
      </c>
      <c r="M5" s="39">
        <f>SUM(INDEX(ch_table[AAT],1):ch_table[[#This Row],[AAT]])</f>
        <v>0</v>
      </c>
    </row>
    <row r="6" spans="1:13" x14ac:dyDescent="0.25">
      <c r="A6" s="1">
        <v>1</v>
      </c>
      <c r="B6" s="36">
        <v>43752</v>
      </c>
      <c r="C6" s="37">
        <v>0.90555555555555556</v>
      </c>
      <c r="D6" s="3" t="s">
        <v>37</v>
      </c>
      <c r="E6" s="3" t="s">
        <v>38</v>
      </c>
      <c r="G6" s="37" cm="1">
        <f t="array" ref="G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6" s="38" t="str">
        <f>IF(ch_table[[#This Row],[Subject 1]]&lt;&gt;"House rose", "",SUMIF(ch_table[Day], ch_table[[#This Row],[Day]], ch_table[Duration]))</f>
        <v/>
      </c>
      <c r="I6" s="43">
        <f>SUM(INDEX(ch_table[Duration],1):ch_table[[#This Row],[Duration]])</f>
        <v>0.44861111111111118</v>
      </c>
      <c r="J6" s="38" t="str" cm="1">
        <f t="array" ref="J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6" s="38" t="str" cm="1">
        <f t="array" ref="K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" s="38" t="str">
        <f>IF(ch_table[[#This Row],[Subject 1]]&lt;&gt;"House rose", "",SUMIF(ch_table[Day], ch_table[[#This Row],[Day]], ch_table[AAT]))</f>
        <v/>
      </c>
      <c r="M6" s="39">
        <f>SUM(INDEX(ch_table[AAT],1):ch_table[[#This Row],[AAT]])</f>
        <v>0</v>
      </c>
    </row>
    <row r="7" spans="1:13" x14ac:dyDescent="0.25">
      <c r="A7" s="1">
        <v>1</v>
      </c>
      <c r="B7" s="36">
        <v>43752</v>
      </c>
      <c r="C7" s="37">
        <v>0.9243055555555556</v>
      </c>
      <c r="D7" s="3" t="s">
        <v>14</v>
      </c>
      <c r="G7" s="37" t="str" cm="1">
        <f t="array" ref="G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" s="38">
        <f>IF(ch_table[[#This Row],[Subject 1]]&lt;&gt;"House rose", "",SUMIF(ch_table[Day], ch_table[[#This Row],[Day]], ch_table[Duration]))</f>
        <v>0.44861111111111118</v>
      </c>
      <c r="I7" s="43">
        <f>SUM(INDEX(ch_table[Duration],1):ch_table[[#This Row],[Duration]])</f>
        <v>0.44861111111111118</v>
      </c>
      <c r="J7" s="38" t="str" cm="1">
        <f t="array" ref="J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7" s="38" t="str" cm="1">
        <f t="array" ref="K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" s="38">
        <f>IF(ch_table[[#This Row],[Subject 1]]&lt;&gt;"House rose", "",SUMIF(ch_table[Day], ch_table[[#This Row],[Day]], ch_table[AAT]))</f>
        <v>0</v>
      </c>
      <c r="M7" s="39">
        <f>SUM(INDEX(ch_table[AAT],1):ch_table[[#This Row],[AAT]])</f>
        <v>0</v>
      </c>
    </row>
    <row r="8" spans="1:13" x14ac:dyDescent="0.25">
      <c r="A8" s="1">
        <v>2</v>
      </c>
      <c r="B8" s="36">
        <v>43753</v>
      </c>
      <c r="C8" s="37">
        <v>0.47916666666666669</v>
      </c>
      <c r="D8" s="3" t="s">
        <v>15</v>
      </c>
      <c r="G8" s="37" cm="1">
        <f t="array" ref="G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8" s="38" t="str">
        <f>IF(ch_table[[#This Row],[Subject 1]]&lt;&gt;"House rose", "",SUMIF(ch_table[Day], ch_table[[#This Row],[Day]], ch_table[Duration]))</f>
        <v/>
      </c>
      <c r="I8" s="43">
        <f>SUM(INDEX(ch_table[Duration],1):ch_table[[#This Row],[Duration]])</f>
        <v>0.45138888888888901</v>
      </c>
      <c r="J8" s="38" cm="1">
        <f t="array" ref="J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" s="38" t="str" cm="1">
        <f t="array" ref="K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" s="38" t="str">
        <f>IF(ch_table[[#This Row],[Subject 1]]&lt;&gt;"House rose", "",SUMIF(ch_table[Day], ch_table[[#This Row],[Day]], ch_table[AAT]))</f>
        <v/>
      </c>
      <c r="M8" s="39">
        <f>SUM(INDEX(ch_table[AAT],1):ch_table[[#This Row],[AAT]])</f>
        <v>0</v>
      </c>
    </row>
    <row r="9" spans="1:13" ht="45" x14ac:dyDescent="0.25">
      <c r="A9" s="1">
        <v>2</v>
      </c>
      <c r="B9" s="36">
        <v>43753</v>
      </c>
      <c r="C9" s="37">
        <v>0.48194444444444451</v>
      </c>
      <c r="D9" s="3" t="s">
        <v>24</v>
      </c>
      <c r="E9" s="3" t="s">
        <v>39</v>
      </c>
      <c r="G9" s="37" cm="1">
        <f t="array" ref="G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4.0277777777777746E-2</v>
      </c>
      <c r="H9" s="38" t="str">
        <f>IF(ch_table[[#This Row],[Subject 1]]&lt;&gt;"House rose", "",SUMIF(ch_table[Day], ch_table[[#This Row],[Day]], ch_table[Duration]))</f>
        <v/>
      </c>
      <c r="I9" s="43">
        <f>SUM(INDEX(ch_table[Duration],1):ch_table[[#This Row],[Duration]])</f>
        <v>0.49166666666666675</v>
      </c>
      <c r="J9" s="38" cm="1">
        <f t="array" ref="J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" s="38" t="str" cm="1">
        <f t="array" ref="K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" s="38" t="str">
        <f>IF(ch_table[[#This Row],[Subject 1]]&lt;&gt;"House rose", "",SUMIF(ch_table[Day], ch_table[[#This Row],[Day]], ch_table[AAT]))</f>
        <v/>
      </c>
      <c r="M9" s="39">
        <f>SUM(INDEX(ch_table[AAT],1):ch_table[[#This Row],[AAT]])</f>
        <v>0</v>
      </c>
    </row>
    <row r="10" spans="1:13" ht="45" x14ac:dyDescent="0.25">
      <c r="A10" s="1">
        <v>2</v>
      </c>
      <c r="B10" s="36">
        <v>43753</v>
      </c>
      <c r="C10" s="37">
        <v>0.52222222222222225</v>
      </c>
      <c r="D10" s="3" t="s">
        <v>24</v>
      </c>
      <c r="E10" s="3" t="s">
        <v>40</v>
      </c>
      <c r="G10" s="37" cm="1">
        <f t="array" ref="G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3.3333333333333326E-2</v>
      </c>
      <c r="H10" s="38" t="str">
        <f>IF(ch_table[[#This Row],[Subject 1]]&lt;&gt;"House rose", "",SUMIF(ch_table[Day], ch_table[[#This Row],[Day]], ch_table[Duration]))</f>
        <v/>
      </c>
      <c r="I10" s="43">
        <f>SUM(INDEX(ch_table[Duration],1):ch_table[[#This Row],[Duration]])</f>
        <v>0.52500000000000013</v>
      </c>
      <c r="J10" s="38" cm="1">
        <f t="array" ref="J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" s="38" t="str" cm="1">
        <f t="array" ref="K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" s="38" t="str">
        <f>IF(ch_table[[#This Row],[Subject 1]]&lt;&gt;"House rose", "",SUMIF(ch_table[Day], ch_table[[#This Row],[Day]], ch_table[AAT]))</f>
        <v/>
      </c>
      <c r="M10" s="39">
        <f>SUM(INDEX(ch_table[AAT],1):ch_table[[#This Row],[AAT]])</f>
        <v>0</v>
      </c>
    </row>
    <row r="11" spans="1:13" ht="45" x14ac:dyDescent="0.25">
      <c r="A11" s="1">
        <v>2</v>
      </c>
      <c r="B11" s="36">
        <v>43753</v>
      </c>
      <c r="C11" s="37">
        <v>0.55555555555555558</v>
      </c>
      <c r="D11" s="3" t="s">
        <v>24</v>
      </c>
      <c r="E11" s="3" t="s">
        <v>41</v>
      </c>
      <c r="G11" s="37" cm="1">
        <f t="array" ref="G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3.3333333333333326E-2</v>
      </c>
      <c r="H11" s="38" t="str">
        <f>IF(ch_table[[#This Row],[Subject 1]]&lt;&gt;"House rose", "",SUMIF(ch_table[Day], ch_table[[#This Row],[Day]], ch_table[Duration]))</f>
        <v/>
      </c>
      <c r="I11" s="43">
        <f>SUM(INDEX(ch_table[Duration],1):ch_table[[#This Row],[Duration]])</f>
        <v>0.55833333333333346</v>
      </c>
      <c r="J11" s="38" cm="1">
        <f t="array" ref="J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" s="38" t="str" cm="1">
        <f t="array" ref="K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" s="38" t="str">
        <f>IF(ch_table[[#This Row],[Subject 1]]&lt;&gt;"House rose", "",SUMIF(ch_table[Day], ch_table[[#This Row],[Day]], ch_table[AAT]))</f>
        <v/>
      </c>
      <c r="M11" s="39">
        <f>SUM(INDEX(ch_table[AAT],1):ch_table[[#This Row],[AAT]])</f>
        <v>0</v>
      </c>
    </row>
    <row r="12" spans="1:13" x14ac:dyDescent="0.25">
      <c r="A12" s="1">
        <v>2</v>
      </c>
      <c r="B12" s="36">
        <v>43753</v>
      </c>
      <c r="C12" s="37">
        <v>0.58888888888888891</v>
      </c>
      <c r="D12" s="3" t="s">
        <v>20</v>
      </c>
      <c r="E12" s="3" t="s">
        <v>42</v>
      </c>
      <c r="G12" s="37" cm="1">
        <f t="array" ref="G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9.7222222222221877E-3</v>
      </c>
      <c r="H12" s="38" t="str">
        <f>IF(ch_table[[#This Row],[Subject 1]]&lt;&gt;"House rose", "",SUMIF(ch_table[Day], ch_table[[#This Row],[Day]], ch_table[Duration]))</f>
        <v/>
      </c>
      <c r="I12" s="43">
        <f>SUM(INDEX(ch_table[Duration],1):ch_table[[#This Row],[Duration]])</f>
        <v>0.56805555555555565</v>
      </c>
      <c r="J12" s="38" cm="1">
        <f t="array" ref="J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" s="38" t="str" cm="1">
        <f t="array" ref="K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" s="38" t="str">
        <f>IF(ch_table[[#This Row],[Subject 1]]&lt;&gt;"House rose", "",SUMIF(ch_table[Day], ch_table[[#This Row],[Day]], ch_table[AAT]))</f>
        <v/>
      </c>
      <c r="M12" s="39">
        <f>SUM(INDEX(ch_table[AAT],1):ch_table[[#This Row],[AAT]])</f>
        <v>0</v>
      </c>
    </row>
    <row r="13" spans="1:13" x14ac:dyDescent="0.25">
      <c r="A13" s="1">
        <v>2</v>
      </c>
      <c r="B13" s="36">
        <v>43753</v>
      </c>
      <c r="C13" s="37">
        <v>0.59861111111111109</v>
      </c>
      <c r="D13" s="3" t="s">
        <v>19</v>
      </c>
      <c r="E13" s="3" t="s">
        <v>43</v>
      </c>
      <c r="G13" s="37" cm="1">
        <f t="array" ref="G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3" s="38" t="str">
        <f>IF(ch_table[[#This Row],[Subject 1]]&lt;&gt;"House rose", "",SUMIF(ch_table[Day], ch_table[[#This Row],[Day]], ch_table[Duration]))</f>
        <v/>
      </c>
      <c r="I13" s="43">
        <f>SUM(INDEX(ch_table[Duration],1):ch_table[[#This Row],[Duration]])</f>
        <v>0.56875000000000009</v>
      </c>
      <c r="J13" s="38" cm="1">
        <f t="array" ref="J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" s="38" t="str" cm="1">
        <f t="array" ref="K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" s="38" t="str">
        <f>IF(ch_table[[#This Row],[Subject 1]]&lt;&gt;"House rose", "",SUMIF(ch_table[Day], ch_table[[#This Row],[Day]], ch_table[AAT]))</f>
        <v/>
      </c>
      <c r="M13" s="39">
        <f>SUM(INDEX(ch_table[AAT],1):ch_table[[#This Row],[AAT]])</f>
        <v>0</v>
      </c>
    </row>
    <row r="14" spans="1:13" x14ac:dyDescent="0.25">
      <c r="A14" s="1">
        <v>2</v>
      </c>
      <c r="B14" s="36">
        <v>43753</v>
      </c>
      <c r="C14" s="37">
        <v>0.59930555555555554</v>
      </c>
      <c r="D14" s="3" t="s">
        <v>19</v>
      </c>
      <c r="E14" s="3" t="s">
        <v>44</v>
      </c>
      <c r="G14" s="37" cm="1">
        <f t="array" ref="G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4" s="38" t="str">
        <f>IF(ch_table[[#This Row],[Subject 1]]&lt;&gt;"House rose", "",SUMIF(ch_table[Day], ch_table[[#This Row],[Day]], ch_table[Duration]))</f>
        <v/>
      </c>
      <c r="I14" s="43">
        <f>SUM(INDEX(ch_table[Duration],1):ch_table[[#This Row],[Duration]])</f>
        <v>0.56944444444444453</v>
      </c>
      <c r="J14" s="38" cm="1">
        <f t="array" ref="J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" s="38" t="str" cm="1">
        <f t="array" ref="K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" s="38" t="str">
        <f>IF(ch_table[[#This Row],[Subject 1]]&lt;&gt;"House rose", "",SUMIF(ch_table[Day], ch_table[[#This Row],[Day]], ch_table[AAT]))</f>
        <v/>
      </c>
      <c r="M14" s="39">
        <f>SUM(INDEX(ch_table[AAT],1):ch_table[[#This Row],[AAT]])</f>
        <v>0</v>
      </c>
    </row>
    <row r="15" spans="1:13" ht="30" x14ac:dyDescent="0.25">
      <c r="A15" s="1">
        <v>2</v>
      </c>
      <c r="B15" s="36">
        <v>43753</v>
      </c>
      <c r="C15" s="37">
        <v>0.6</v>
      </c>
      <c r="D15" s="3" t="s">
        <v>45</v>
      </c>
      <c r="E15" s="3" t="s">
        <v>46</v>
      </c>
      <c r="F15" s="3" t="s">
        <v>47</v>
      </c>
      <c r="G15" s="37" cm="1">
        <f t="array" ref="G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15" s="38" t="str">
        <f>IF(ch_table[[#This Row],[Subject 1]]&lt;&gt;"House rose", "",SUMIF(ch_table[Day], ch_table[[#This Row],[Day]], ch_table[Duration]))</f>
        <v/>
      </c>
      <c r="I15" s="43">
        <f>SUM(INDEX(ch_table[Duration],1):ch_table[[#This Row],[Duration]])</f>
        <v>0.5819444444444446</v>
      </c>
      <c r="J15" s="38" cm="1">
        <f t="array" ref="J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" s="38" t="str" cm="1">
        <f t="array" ref="K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" s="38" t="str">
        <f>IF(ch_table[[#This Row],[Subject 1]]&lt;&gt;"House rose", "",SUMIF(ch_table[Day], ch_table[[#This Row],[Day]], ch_table[AAT]))</f>
        <v/>
      </c>
      <c r="M15" s="39">
        <f>SUM(INDEX(ch_table[AAT],1):ch_table[[#This Row],[AAT]])</f>
        <v>0</v>
      </c>
    </row>
    <row r="16" spans="1:13" x14ac:dyDescent="0.25">
      <c r="A16" s="1">
        <v>2</v>
      </c>
      <c r="B16" s="36">
        <v>43753</v>
      </c>
      <c r="C16" s="37">
        <v>0.61250000000000004</v>
      </c>
      <c r="D16" s="3" t="s">
        <v>48</v>
      </c>
      <c r="G16" s="37" cm="1">
        <f t="array" ref="G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16" s="38" t="str">
        <f>IF(ch_table[[#This Row],[Subject 1]]&lt;&gt;"House rose", "",SUMIF(ch_table[Day], ch_table[[#This Row],[Day]], ch_table[Duration]))</f>
        <v/>
      </c>
      <c r="I16" s="43">
        <f>SUM(INDEX(ch_table[Duration],1):ch_table[[#This Row],[Duration]])</f>
        <v>0.60138888888888897</v>
      </c>
      <c r="J16" s="38" cm="1">
        <f t="array" ref="J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" s="38" t="str" cm="1">
        <f t="array" ref="K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" s="38" t="str">
        <f>IF(ch_table[[#This Row],[Subject 1]]&lt;&gt;"House rose", "",SUMIF(ch_table[Day], ch_table[[#This Row],[Day]], ch_table[AAT]))</f>
        <v/>
      </c>
      <c r="M16" s="39">
        <f>SUM(INDEX(ch_table[AAT],1):ch_table[[#This Row],[AAT]])</f>
        <v>0</v>
      </c>
    </row>
    <row r="17" spans="1:13" x14ac:dyDescent="0.25">
      <c r="A17" s="1">
        <v>2</v>
      </c>
      <c r="B17" s="36">
        <v>43753</v>
      </c>
      <c r="C17" s="37">
        <v>0.63194444444444442</v>
      </c>
      <c r="D17" s="3" t="s">
        <v>16</v>
      </c>
      <c r="E17" s="3" t="s">
        <v>49</v>
      </c>
      <c r="G17" s="37" cm="1">
        <f t="array" ref="G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7" s="38" t="str">
        <f>IF(ch_table[[#This Row],[Subject 1]]&lt;&gt;"House rose", "",SUMIF(ch_table[Day], ch_table[[#This Row],[Day]], ch_table[Duration]))</f>
        <v/>
      </c>
      <c r="I17" s="43">
        <f>SUM(INDEX(ch_table[Duration],1):ch_table[[#This Row],[Duration]])</f>
        <v>0.6034722222222223</v>
      </c>
      <c r="J17" s="38" cm="1">
        <f t="array" ref="J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" s="38" t="str" cm="1">
        <f t="array" ref="K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" s="38" t="str">
        <f>IF(ch_table[[#This Row],[Subject 1]]&lt;&gt;"House rose", "",SUMIF(ch_table[Day], ch_table[[#This Row],[Day]], ch_table[AAT]))</f>
        <v/>
      </c>
      <c r="M17" s="39">
        <f>SUM(INDEX(ch_table[AAT],1):ch_table[[#This Row],[AAT]])</f>
        <v>0</v>
      </c>
    </row>
    <row r="18" spans="1:13" x14ac:dyDescent="0.25">
      <c r="A18" s="1">
        <v>2</v>
      </c>
      <c r="B18" s="36">
        <v>43753</v>
      </c>
      <c r="C18" s="37">
        <v>0.63402777777777775</v>
      </c>
      <c r="D18" s="3" t="s">
        <v>48</v>
      </c>
      <c r="E18" s="3" t="s">
        <v>50</v>
      </c>
      <c r="G18" s="37" cm="1">
        <f t="array" ref="G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0.15763888888888888</v>
      </c>
      <c r="H18" s="38" t="str">
        <f>IF(ch_table[[#This Row],[Subject 1]]&lt;&gt;"House rose", "",SUMIF(ch_table[Day], ch_table[[#This Row],[Day]], ch_table[Duration]))</f>
        <v/>
      </c>
      <c r="I18" s="43">
        <f>SUM(INDEX(ch_table[Duration],1):ch_table[[#This Row],[Duration]])</f>
        <v>0.76111111111111118</v>
      </c>
      <c r="J18" s="38" cm="1">
        <f t="array" ref="J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" s="38" t="str" cm="1">
        <f t="array" ref="K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" s="38" t="str">
        <f>IF(ch_table[[#This Row],[Subject 1]]&lt;&gt;"House rose", "",SUMIF(ch_table[Day], ch_table[[#This Row],[Day]], ch_table[AAT]))</f>
        <v/>
      </c>
      <c r="M18" s="39">
        <f>SUM(INDEX(ch_table[AAT],1):ch_table[[#This Row],[AAT]])</f>
        <v>0</v>
      </c>
    </row>
    <row r="19" spans="1:13" ht="30" x14ac:dyDescent="0.25">
      <c r="A19" s="1">
        <v>2</v>
      </c>
      <c r="B19" s="36">
        <v>43753</v>
      </c>
      <c r="C19" s="37">
        <v>0.79166666666666663</v>
      </c>
      <c r="D19" s="3" t="s">
        <v>16</v>
      </c>
      <c r="E19" s="3" t="s">
        <v>51</v>
      </c>
      <c r="G19" s="37" cm="1">
        <f t="array" ref="G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9" s="38" t="str">
        <f>IF(ch_table[[#This Row],[Subject 1]]&lt;&gt;"House rose", "",SUMIF(ch_table[Day], ch_table[[#This Row],[Day]], ch_table[Duration]))</f>
        <v/>
      </c>
      <c r="I19" s="43">
        <f>SUM(INDEX(ch_table[Duration],1):ch_table[[#This Row],[Duration]])</f>
        <v>0.76250000000000007</v>
      </c>
      <c r="J19" s="38" cm="1">
        <f t="array" ref="J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" s="38" cm="1">
        <f t="array" ref="K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9" s="38" t="str">
        <f>IF(ch_table[[#This Row],[Subject 1]]&lt;&gt;"House rose", "",SUMIF(ch_table[Day], ch_table[[#This Row],[Day]], ch_table[AAT]))</f>
        <v/>
      </c>
      <c r="M19" s="39">
        <f>SUM(INDEX(ch_table[AAT],1):ch_table[[#This Row],[AAT]])</f>
        <v>1.388888888888884E-3</v>
      </c>
    </row>
    <row r="20" spans="1:13" x14ac:dyDescent="0.25">
      <c r="A20" s="1">
        <v>2</v>
      </c>
      <c r="B20" s="36">
        <v>43753</v>
      </c>
      <c r="C20" s="37">
        <v>0.79305555555555551</v>
      </c>
      <c r="D20" s="3" t="s">
        <v>19</v>
      </c>
      <c r="E20" s="3" t="s">
        <v>52</v>
      </c>
      <c r="G20" s="37" cm="1">
        <f t="array" ref="G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0" s="38" t="str">
        <f>IF(ch_table[[#This Row],[Subject 1]]&lt;&gt;"House rose", "",SUMIF(ch_table[Day], ch_table[[#This Row],[Day]], ch_table[Duration]))</f>
        <v/>
      </c>
      <c r="I20" s="43">
        <f>SUM(INDEX(ch_table[Duration],1):ch_table[[#This Row],[Duration]])</f>
        <v>0.76527777777777783</v>
      </c>
      <c r="J20" s="38" cm="1">
        <f t="array" ref="J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" s="38" cm="1">
        <f t="array" ref="K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20" s="38" t="str">
        <f>IF(ch_table[[#This Row],[Subject 1]]&lt;&gt;"House rose", "",SUMIF(ch_table[Day], ch_table[[#This Row],[Day]], ch_table[AAT]))</f>
        <v/>
      </c>
      <c r="M20" s="39">
        <f>SUM(INDEX(ch_table[AAT],1):ch_table[[#This Row],[AAT]])</f>
        <v>4.1666666666666519E-3</v>
      </c>
    </row>
    <row r="21" spans="1:13" x14ac:dyDescent="0.25">
      <c r="A21" s="1">
        <v>2</v>
      </c>
      <c r="B21" s="36">
        <v>43753</v>
      </c>
      <c r="C21" s="37">
        <v>0.79583333333333328</v>
      </c>
      <c r="D21" s="3" t="s">
        <v>19</v>
      </c>
      <c r="E21" s="3" t="s">
        <v>53</v>
      </c>
      <c r="G21" s="37" cm="1">
        <f t="array" ref="G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1" s="38" t="str">
        <f>IF(ch_table[[#This Row],[Subject 1]]&lt;&gt;"House rose", "",SUMIF(ch_table[Day], ch_table[[#This Row],[Day]], ch_table[Duration]))</f>
        <v/>
      </c>
      <c r="I21" s="43">
        <f>SUM(INDEX(ch_table[Duration],1):ch_table[[#This Row],[Duration]])</f>
        <v>0.76736111111111127</v>
      </c>
      <c r="J21" s="38" cm="1">
        <f t="array" ref="J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" s="38" cm="1">
        <f t="array" ref="K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2.083333333333437E-3</v>
      </c>
      <c r="L21" s="38" t="str">
        <f>IF(ch_table[[#This Row],[Subject 1]]&lt;&gt;"House rose", "",SUMIF(ch_table[Day], ch_table[[#This Row],[Day]], ch_table[AAT]))</f>
        <v/>
      </c>
      <c r="M21" s="39">
        <f>SUM(INDEX(ch_table[AAT],1):ch_table[[#This Row],[AAT]])</f>
        <v>6.2500000000000888E-3</v>
      </c>
    </row>
    <row r="22" spans="1:13" x14ac:dyDescent="0.25">
      <c r="A22" s="1">
        <v>2</v>
      </c>
      <c r="B22" s="36">
        <v>43753</v>
      </c>
      <c r="C22" s="37">
        <v>0.79791666666666672</v>
      </c>
      <c r="D22" s="3" t="s">
        <v>19</v>
      </c>
      <c r="E22" s="3" t="s">
        <v>54</v>
      </c>
      <c r="G22" s="37" cm="1">
        <f t="array" ref="G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2" s="38" t="str">
        <f>IF(ch_table[[#This Row],[Subject 1]]&lt;&gt;"House rose", "",SUMIF(ch_table[Day], ch_table[[#This Row],[Day]], ch_table[Duration]))</f>
        <v/>
      </c>
      <c r="I22" s="43">
        <f>SUM(INDEX(ch_table[Duration],1):ch_table[[#This Row],[Duration]])</f>
        <v>0.76875000000000016</v>
      </c>
      <c r="J22" s="38" cm="1">
        <f t="array" ref="J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" s="38" cm="1">
        <f t="array" ref="K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2" s="38" t="str">
        <f>IF(ch_table[[#This Row],[Subject 1]]&lt;&gt;"House rose", "",SUMIF(ch_table[Day], ch_table[[#This Row],[Day]], ch_table[AAT]))</f>
        <v/>
      </c>
      <c r="M22" s="39">
        <f>SUM(INDEX(ch_table[AAT],1):ch_table[[#This Row],[AAT]])</f>
        <v>7.6388888888889728E-3</v>
      </c>
    </row>
    <row r="23" spans="1:13" x14ac:dyDescent="0.25">
      <c r="A23" s="1">
        <v>2</v>
      </c>
      <c r="B23" s="36">
        <v>43753</v>
      </c>
      <c r="C23" s="37">
        <v>0.7993055555555556</v>
      </c>
      <c r="D23" s="3" t="s">
        <v>27</v>
      </c>
      <c r="E23" s="3" t="s">
        <v>55</v>
      </c>
      <c r="G23" s="37" cm="1">
        <f t="array" ref="G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3" s="38" t="str">
        <f>IF(ch_table[[#This Row],[Subject 1]]&lt;&gt;"House rose", "",SUMIF(ch_table[Day], ch_table[[#This Row],[Day]], ch_table[Duration]))</f>
        <v/>
      </c>
      <c r="I23" s="43">
        <f>SUM(INDEX(ch_table[Duration],1):ch_table[[#This Row],[Duration]])</f>
        <v>0.7694444444444446</v>
      </c>
      <c r="J23" s="38" cm="1">
        <f t="array" ref="J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" s="38" cm="1">
        <f t="array" ref="K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3" s="38" t="str">
        <f>IF(ch_table[[#This Row],[Subject 1]]&lt;&gt;"House rose", "",SUMIF(ch_table[Day], ch_table[[#This Row],[Day]], ch_table[AAT]))</f>
        <v/>
      </c>
      <c r="M23" s="39">
        <f>SUM(INDEX(ch_table[AAT],1):ch_table[[#This Row],[AAT]])</f>
        <v>8.3333333333334147E-3</v>
      </c>
    </row>
    <row r="24" spans="1:13" x14ac:dyDescent="0.25">
      <c r="A24" s="1">
        <v>2</v>
      </c>
      <c r="B24" s="36">
        <v>43753</v>
      </c>
      <c r="C24" s="37">
        <v>0.8</v>
      </c>
      <c r="D24" s="3" t="s">
        <v>27</v>
      </c>
      <c r="E24" s="3" t="s">
        <v>56</v>
      </c>
      <c r="G24" s="37" cm="1">
        <f t="array" ref="G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4" s="38" t="str">
        <f>IF(ch_table[[#This Row],[Subject 1]]&lt;&gt;"House rose", "",SUMIF(ch_table[Day], ch_table[[#This Row],[Day]], ch_table[Duration]))</f>
        <v/>
      </c>
      <c r="I24" s="43">
        <f>SUM(INDEX(ch_table[Duration],1):ch_table[[#This Row],[Duration]])</f>
        <v>0.77083333333333348</v>
      </c>
      <c r="J24" s="38" cm="1">
        <f t="array" ref="J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" s="38" cm="1">
        <f t="array" ref="K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4" s="38" t="str">
        <f>IF(ch_table[[#This Row],[Subject 1]]&lt;&gt;"House rose", "",SUMIF(ch_table[Day], ch_table[[#This Row],[Day]], ch_table[AAT]))</f>
        <v/>
      </c>
      <c r="M24" s="39">
        <f>SUM(INDEX(ch_table[AAT],1):ch_table[[#This Row],[AAT]])</f>
        <v>9.7222222222222987E-3</v>
      </c>
    </row>
    <row r="25" spans="1:13" ht="30" x14ac:dyDescent="0.25">
      <c r="A25" s="1">
        <v>2</v>
      </c>
      <c r="B25" s="36">
        <v>43753</v>
      </c>
      <c r="C25" s="37">
        <v>0.80138888888888893</v>
      </c>
      <c r="D25" s="3" t="s">
        <v>37</v>
      </c>
      <c r="E25" s="3" t="s">
        <v>57</v>
      </c>
      <c r="G25" s="37" cm="1">
        <f t="array" ref="G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25" s="38" t="str">
        <f>IF(ch_table[[#This Row],[Subject 1]]&lt;&gt;"House rose", "",SUMIF(ch_table[Day], ch_table[[#This Row],[Day]], ch_table[Duration]))</f>
        <v/>
      </c>
      <c r="I25" s="43">
        <f>SUM(INDEX(ch_table[Duration],1):ch_table[[#This Row],[Duration]])</f>
        <v>0.79027777777777786</v>
      </c>
      <c r="J25" s="38" cm="1">
        <f t="array" ref="J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" s="38" cm="1">
        <f t="array" ref="K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1.9444444444444375E-2</v>
      </c>
      <c r="L25" s="38" t="str">
        <f>IF(ch_table[[#This Row],[Subject 1]]&lt;&gt;"House rose", "",SUMIF(ch_table[Day], ch_table[[#This Row],[Day]], ch_table[AAT]))</f>
        <v/>
      </c>
      <c r="M25" s="39">
        <f>SUM(INDEX(ch_table[AAT],1):ch_table[[#This Row],[AAT]])</f>
        <v>2.9166666666666674E-2</v>
      </c>
    </row>
    <row r="26" spans="1:13" x14ac:dyDescent="0.25">
      <c r="A26" s="1">
        <v>2</v>
      </c>
      <c r="B26" s="36">
        <v>43753</v>
      </c>
      <c r="C26" s="37">
        <v>0.8208333333333333</v>
      </c>
      <c r="D26" s="3" t="s">
        <v>14</v>
      </c>
      <c r="G26" s="37" t="str" cm="1">
        <f t="array" ref="G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6" s="38">
        <f>IF(ch_table[[#This Row],[Subject 1]]&lt;&gt;"House rose", "",SUMIF(ch_table[Day], ch_table[[#This Row],[Day]], ch_table[Duration]))</f>
        <v>0.34166666666666662</v>
      </c>
      <c r="I26" s="43">
        <f>SUM(INDEX(ch_table[Duration],1):ch_table[[#This Row],[Duration]])</f>
        <v>0.79027777777777786</v>
      </c>
      <c r="J26" s="38" cm="1">
        <f t="array" ref="J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" s="38" t="str" cm="1">
        <f t="array" ref="K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" s="38">
        <f>IF(ch_table[[#This Row],[Subject 1]]&lt;&gt;"House rose", "",SUMIF(ch_table[Day], ch_table[[#This Row],[Day]], ch_table[AAT]))</f>
        <v>2.9166666666666674E-2</v>
      </c>
      <c r="M26" s="39">
        <f>SUM(INDEX(ch_table[AAT],1):ch_table[[#This Row],[AAT]])</f>
        <v>2.9166666666666674E-2</v>
      </c>
    </row>
    <row r="27" spans="1:13" x14ac:dyDescent="0.25">
      <c r="A27" s="1">
        <v>3</v>
      </c>
      <c r="B27" s="36">
        <v>43754</v>
      </c>
      <c r="C27" s="37">
        <v>0.47916666666666669</v>
      </c>
      <c r="D27" s="3" t="s">
        <v>15</v>
      </c>
      <c r="G27" s="37" cm="1">
        <f t="array" ref="G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27" s="38" t="str">
        <f>IF(ch_table[[#This Row],[Subject 1]]&lt;&gt;"House rose", "",SUMIF(ch_table[Day], ch_table[[#This Row],[Day]], ch_table[Duration]))</f>
        <v/>
      </c>
      <c r="I27" s="43">
        <f>SUM(INDEX(ch_table[Duration],1):ch_table[[#This Row],[Duration]])</f>
        <v>0.79305555555555562</v>
      </c>
      <c r="J27" s="38" cm="1">
        <f t="array" ref="J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" s="38" t="str" cm="1">
        <f t="array" ref="K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" s="38" t="str">
        <f>IF(ch_table[[#This Row],[Subject 1]]&lt;&gt;"House rose", "",SUMIF(ch_table[Day], ch_table[[#This Row],[Day]], ch_table[AAT]))</f>
        <v/>
      </c>
      <c r="M27" s="39">
        <f>SUM(INDEX(ch_table[AAT],1):ch_table[[#This Row],[AAT]])</f>
        <v>2.9166666666666674E-2</v>
      </c>
    </row>
    <row r="28" spans="1:13" x14ac:dyDescent="0.25">
      <c r="A28" s="1">
        <v>3</v>
      </c>
      <c r="B28" s="36">
        <v>43754</v>
      </c>
      <c r="C28" s="37">
        <v>0.48194444444444451</v>
      </c>
      <c r="D28" s="3" t="s">
        <v>19</v>
      </c>
      <c r="E28" s="3" t="s">
        <v>58</v>
      </c>
      <c r="G28" s="37" cm="1">
        <f t="array" ref="G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2.7777777777777124E-3</v>
      </c>
      <c r="H28" s="38" t="str">
        <f>IF(ch_table[[#This Row],[Subject 1]]&lt;&gt;"House rose", "",SUMIF(ch_table[Day], ch_table[[#This Row],[Day]], ch_table[Duration]))</f>
        <v/>
      </c>
      <c r="I28" s="43">
        <f>SUM(INDEX(ch_table[Duration],1):ch_table[[#This Row],[Duration]])</f>
        <v>0.79583333333333339</v>
      </c>
      <c r="J28" s="38" cm="1">
        <f t="array" ref="J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" s="38" t="str" cm="1">
        <f t="array" ref="K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" s="38" t="str">
        <f>IF(ch_table[[#This Row],[Subject 1]]&lt;&gt;"House rose", "",SUMIF(ch_table[Day], ch_table[[#This Row],[Day]], ch_table[AAT]))</f>
        <v/>
      </c>
      <c r="M28" s="39">
        <f>SUM(INDEX(ch_table[AAT],1):ch_table[[#This Row],[AAT]])</f>
        <v>2.9166666666666674E-2</v>
      </c>
    </row>
    <row r="29" spans="1:13" x14ac:dyDescent="0.25">
      <c r="A29" s="1">
        <v>3</v>
      </c>
      <c r="B29" s="36">
        <v>43754</v>
      </c>
      <c r="C29" s="37">
        <v>0.48472222222222222</v>
      </c>
      <c r="D29" s="3" t="s">
        <v>59</v>
      </c>
      <c r="G29" s="37" cm="1">
        <f t="array" ref="G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0.30694444444444441</v>
      </c>
      <c r="H29" s="38" t="str">
        <f>IF(ch_table[[#This Row],[Subject 1]]&lt;&gt;"House rose", "",SUMIF(ch_table[Day], ch_table[[#This Row],[Day]], ch_table[Duration]))</f>
        <v/>
      </c>
      <c r="I29" s="43">
        <f>SUM(INDEX(ch_table[Duration],1):ch_table[[#This Row],[Duration]])</f>
        <v>1.1027777777777779</v>
      </c>
      <c r="J29" s="38" cm="1">
        <f t="array" ref="J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" s="38" t="str" cm="1">
        <f t="array" ref="K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" s="38" t="str">
        <f>IF(ch_table[[#This Row],[Subject 1]]&lt;&gt;"House rose", "",SUMIF(ch_table[Day], ch_table[[#This Row],[Day]], ch_table[AAT]))</f>
        <v/>
      </c>
      <c r="M29" s="39">
        <f>SUM(INDEX(ch_table[AAT],1):ch_table[[#This Row],[AAT]])</f>
        <v>2.9166666666666674E-2</v>
      </c>
    </row>
    <row r="30" spans="1:13" ht="30" x14ac:dyDescent="0.25">
      <c r="A30" s="1">
        <v>3</v>
      </c>
      <c r="B30" s="36">
        <v>43754</v>
      </c>
      <c r="C30" s="37">
        <v>0.79166666666666663</v>
      </c>
      <c r="D30" s="3" t="s">
        <v>17</v>
      </c>
      <c r="E30" s="3" t="s">
        <v>60</v>
      </c>
      <c r="G30" s="37" cm="1">
        <f t="array" ref="G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6.1805555555555558E-2</v>
      </c>
      <c r="H30" s="38" t="str">
        <f>IF(ch_table[[#This Row],[Subject 1]]&lt;&gt;"House rose", "",SUMIF(ch_table[Day], ch_table[[#This Row],[Day]], ch_table[Duration]))</f>
        <v/>
      </c>
      <c r="I30" s="43">
        <f>SUM(INDEX(ch_table[Duration],1):ch_table[[#This Row],[Duration]])</f>
        <v>1.1645833333333333</v>
      </c>
      <c r="J30" s="38" cm="1">
        <f t="array" ref="J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" s="38" cm="1">
        <f t="array" ref="K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6.1805555555555558E-2</v>
      </c>
      <c r="L30" s="38" t="str">
        <f>IF(ch_table[[#This Row],[Subject 1]]&lt;&gt;"House rose", "",SUMIF(ch_table[Day], ch_table[[#This Row],[Day]], ch_table[AAT]))</f>
        <v/>
      </c>
      <c r="M30" s="39">
        <f>SUM(INDEX(ch_table[AAT],1):ch_table[[#This Row],[AAT]])</f>
        <v>9.0972222222222232E-2</v>
      </c>
    </row>
    <row r="31" spans="1:13" x14ac:dyDescent="0.25">
      <c r="A31" s="1">
        <v>3</v>
      </c>
      <c r="B31" s="36">
        <v>43754</v>
      </c>
      <c r="C31" s="37">
        <v>0.85347222222222219</v>
      </c>
      <c r="D31" s="3" t="s">
        <v>27</v>
      </c>
      <c r="E31" s="3" t="s">
        <v>61</v>
      </c>
      <c r="G31" s="37" cm="1">
        <f t="array" ref="G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1" s="38" t="str">
        <f>IF(ch_table[[#This Row],[Subject 1]]&lt;&gt;"House rose", "",SUMIF(ch_table[Day], ch_table[[#This Row],[Day]], ch_table[Duration]))</f>
        <v/>
      </c>
      <c r="I31" s="43">
        <f>SUM(INDEX(ch_table[Duration],1):ch_table[[#This Row],[Duration]])</f>
        <v>1.1652777777777779</v>
      </c>
      <c r="J31" s="38" cm="1">
        <f t="array" ref="J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" s="38" cm="1">
        <f t="array" ref="K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31" s="38" t="str">
        <f>IF(ch_table[[#This Row],[Subject 1]]&lt;&gt;"House rose", "",SUMIF(ch_table[Day], ch_table[[#This Row],[Day]], ch_table[AAT]))</f>
        <v/>
      </c>
      <c r="M31" s="39">
        <f>SUM(INDEX(ch_table[AAT],1):ch_table[[#This Row],[AAT]])</f>
        <v>9.1666666666666674E-2</v>
      </c>
    </row>
    <row r="32" spans="1:13" ht="30" x14ac:dyDescent="0.25">
      <c r="A32" s="1">
        <v>3</v>
      </c>
      <c r="B32" s="36">
        <v>43754</v>
      </c>
      <c r="C32" s="37">
        <v>0.85416666666666663</v>
      </c>
      <c r="D32" s="3" t="s">
        <v>27</v>
      </c>
      <c r="E32" s="3" t="s">
        <v>62</v>
      </c>
      <c r="G32" s="37" cm="1">
        <f t="array" ref="G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2" s="38" t="str">
        <f>IF(ch_table[[#This Row],[Subject 1]]&lt;&gt;"House rose", "",SUMIF(ch_table[Day], ch_table[[#This Row],[Day]], ch_table[Duration]))</f>
        <v/>
      </c>
      <c r="I32" s="43">
        <f>SUM(INDEX(ch_table[Duration],1):ch_table[[#This Row],[Duration]])</f>
        <v>1.1659722222222224</v>
      </c>
      <c r="J32" s="38" cm="1">
        <f t="array" ref="J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2" s="38" cm="1">
        <f t="array" ref="K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32" s="38" t="str">
        <f>IF(ch_table[[#This Row],[Subject 1]]&lt;&gt;"House rose", "",SUMIF(ch_table[Day], ch_table[[#This Row],[Day]], ch_table[AAT]))</f>
        <v/>
      </c>
      <c r="M32" s="39">
        <f>SUM(INDEX(ch_table[AAT],1):ch_table[[#This Row],[AAT]])</f>
        <v>9.2361111111111116E-2</v>
      </c>
    </row>
    <row r="33" spans="1:13" x14ac:dyDescent="0.25">
      <c r="A33" s="1">
        <v>3</v>
      </c>
      <c r="B33" s="36">
        <v>43754</v>
      </c>
      <c r="C33" s="37">
        <v>0.85486111111111107</v>
      </c>
      <c r="D33" s="3" t="s">
        <v>27</v>
      </c>
      <c r="E33" s="3" t="s">
        <v>63</v>
      </c>
      <c r="G33" s="37" cm="1">
        <f t="array" ref="G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3" s="38" t="str">
        <f>IF(ch_table[[#This Row],[Subject 1]]&lt;&gt;"House rose", "",SUMIF(ch_table[Day], ch_table[[#This Row],[Day]], ch_table[Duration]))</f>
        <v/>
      </c>
      <c r="I33" s="43">
        <f>SUM(INDEX(ch_table[Duration],1):ch_table[[#This Row],[Duration]])</f>
        <v>1.1673611111111113</v>
      </c>
      <c r="J33" s="38" cm="1">
        <f t="array" ref="J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3" s="38" cm="1">
        <f t="array" ref="K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33" s="38" t="str">
        <f>IF(ch_table[[#This Row],[Subject 1]]&lt;&gt;"House rose", "",SUMIF(ch_table[Day], ch_table[[#This Row],[Day]], ch_table[AAT]))</f>
        <v/>
      </c>
      <c r="M33" s="39">
        <f>SUM(INDEX(ch_table[AAT],1):ch_table[[#This Row],[AAT]])</f>
        <v>9.375E-2</v>
      </c>
    </row>
    <row r="34" spans="1:13" x14ac:dyDescent="0.25">
      <c r="A34" s="1">
        <v>3</v>
      </c>
      <c r="B34" s="36">
        <v>43754</v>
      </c>
      <c r="C34" s="37">
        <v>0.85624999999999996</v>
      </c>
      <c r="D34" s="3" t="s">
        <v>27</v>
      </c>
      <c r="E34" s="3" t="s">
        <v>64</v>
      </c>
      <c r="G34" s="37" cm="1">
        <f t="array" ref="G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4" s="38" t="str">
        <f>IF(ch_table[[#This Row],[Subject 1]]&lt;&gt;"House rose", "",SUMIF(ch_table[Day], ch_table[[#This Row],[Day]], ch_table[Duration]))</f>
        <v/>
      </c>
      <c r="I34" s="43">
        <f>SUM(INDEX(ch_table[Duration],1):ch_table[[#This Row],[Duration]])</f>
        <v>1.1680555555555556</v>
      </c>
      <c r="J34" s="38" cm="1">
        <f t="array" ref="J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" s="38" cm="1">
        <f t="array" ref="K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34" s="38" t="str">
        <f>IF(ch_table[[#This Row],[Subject 1]]&lt;&gt;"House rose", "",SUMIF(ch_table[Day], ch_table[[#This Row],[Day]], ch_table[AAT]))</f>
        <v/>
      </c>
      <c r="M34" s="39">
        <f>SUM(INDEX(ch_table[AAT],1):ch_table[[#This Row],[AAT]])</f>
        <v>9.4444444444444442E-2</v>
      </c>
    </row>
    <row r="35" spans="1:13" x14ac:dyDescent="0.25">
      <c r="A35" s="1">
        <v>3</v>
      </c>
      <c r="B35" s="36">
        <v>43754</v>
      </c>
      <c r="C35" s="37">
        <v>0.8569444444444444</v>
      </c>
      <c r="D35" s="3" t="s">
        <v>37</v>
      </c>
      <c r="E35" s="3" t="s">
        <v>65</v>
      </c>
      <c r="G35" s="37" cm="1">
        <f t="array" ref="G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35" s="38" t="str">
        <f>IF(ch_table[[#This Row],[Subject 1]]&lt;&gt;"House rose", "",SUMIF(ch_table[Day], ch_table[[#This Row],[Day]], ch_table[Duration]))</f>
        <v/>
      </c>
      <c r="I35" s="43">
        <f>SUM(INDEX(ch_table[Duration],1):ch_table[[#This Row],[Duration]])</f>
        <v>1.1868055555555557</v>
      </c>
      <c r="J35" s="38" cm="1">
        <f t="array" ref="J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" s="38" cm="1">
        <f t="array" ref="K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1.8750000000000044E-2</v>
      </c>
      <c r="L35" s="38" t="str">
        <f>IF(ch_table[[#This Row],[Subject 1]]&lt;&gt;"House rose", "",SUMIF(ch_table[Day], ch_table[[#This Row],[Day]], ch_table[AAT]))</f>
        <v/>
      </c>
      <c r="M35" s="39">
        <f>SUM(INDEX(ch_table[AAT],1):ch_table[[#This Row],[AAT]])</f>
        <v>0.11319444444444449</v>
      </c>
    </row>
    <row r="36" spans="1:13" x14ac:dyDescent="0.25">
      <c r="A36" s="1">
        <v>3</v>
      </c>
      <c r="B36" s="36">
        <v>43754</v>
      </c>
      <c r="C36" s="37">
        <v>0.87569444444444444</v>
      </c>
      <c r="D36" s="3" t="s">
        <v>14</v>
      </c>
      <c r="G36" s="37" t="str" cm="1">
        <f t="array" ref="G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6" s="38">
        <f>IF(ch_table[[#This Row],[Subject 1]]&lt;&gt;"House rose", "",SUMIF(ch_table[Day], ch_table[[#This Row],[Day]], ch_table[Duration]))</f>
        <v>0.39652777777777776</v>
      </c>
      <c r="I36" s="43">
        <f>SUM(INDEX(ch_table[Duration],1):ch_table[[#This Row],[Duration]])</f>
        <v>1.1868055555555557</v>
      </c>
      <c r="J36" s="38" cm="1">
        <f t="array" ref="J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" s="38" t="str" cm="1">
        <f t="array" ref="K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" s="38">
        <f>IF(ch_table[[#This Row],[Subject 1]]&lt;&gt;"House rose", "",SUMIF(ch_table[Day], ch_table[[#This Row],[Day]], ch_table[AAT]))</f>
        <v>8.4027777777777812E-2</v>
      </c>
      <c r="M36" s="39">
        <f>SUM(INDEX(ch_table[AAT],1):ch_table[[#This Row],[AAT]])</f>
        <v>0.11319444444444449</v>
      </c>
    </row>
    <row r="37" spans="1:13" x14ac:dyDescent="0.25">
      <c r="A37" s="1">
        <v>4</v>
      </c>
      <c r="B37" s="36">
        <v>43755</v>
      </c>
      <c r="C37" s="37">
        <v>0.39583333333333331</v>
      </c>
      <c r="D37" s="3" t="s">
        <v>15</v>
      </c>
      <c r="G37" s="37" cm="1">
        <f t="array" ref="G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7" s="38" t="str">
        <f>IF(ch_table[[#This Row],[Subject 1]]&lt;&gt;"House rose", "",SUMIF(ch_table[Day], ch_table[[#This Row],[Day]], ch_table[Duration]))</f>
        <v/>
      </c>
      <c r="I37" s="43">
        <f>SUM(INDEX(ch_table[Duration],1):ch_table[[#This Row],[Duration]])</f>
        <v>1.1895833333333334</v>
      </c>
      <c r="J37" s="38" cm="1">
        <f t="array" ref="J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" s="38" t="str" cm="1">
        <f t="array" ref="K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" s="38" t="str">
        <f>IF(ch_table[[#This Row],[Subject 1]]&lt;&gt;"House rose", "",SUMIF(ch_table[Day], ch_table[[#This Row],[Day]], ch_table[AAT]))</f>
        <v/>
      </c>
      <c r="M37" s="39">
        <f>SUM(INDEX(ch_table[AAT],1):ch_table[[#This Row],[AAT]])</f>
        <v>0.11319444444444449</v>
      </c>
    </row>
    <row r="38" spans="1:13" x14ac:dyDescent="0.25">
      <c r="A38" s="1">
        <v>4</v>
      </c>
      <c r="B38" s="36">
        <v>43755</v>
      </c>
      <c r="C38" s="37">
        <v>0.39861111111111108</v>
      </c>
      <c r="D38" s="3" t="s">
        <v>22</v>
      </c>
      <c r="E38" s="3" t="s">
        <v>66</v>
      </c>
      <c r="G38" s="37" cm="1">
        <f t="array" ref="G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38" s="38" t="str">
        <f>IF(ch_table[[#This Row],[Subject 1]]&lt;&gt;"House rose", "",SUMIF(ch_table[Day], ch_table[[#This Row],[Day]], ch_table[Duration]))</f>
        <v/>
      </c>
      <c r="I38" s="43">
        <f>SUM(INDEX(ch_table[Duration],1):ch_table[[#This Row],[Duration]])</f>
        <v>1.2048611111111112</v>
      </c>
      <c r="J38" s="38" cm="1">
        <f t="array" ref="J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8" s="38" t="str" cm="1">
        <f t="array" ref="K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" s="38" t="str">
        <f>IF(ch_table[[#This Row],[Subject 1]]&lt;&gt;"House rose", "",SUMIF(ch_table[Day], ch_table[[#This Row],[Day]], ch_table[AAT]))</f>
        <v/>
      </c>
      <c r="M38" s="39">
        <f>SUM(INDEX(ch_table[AAT],1):ch_table[[#This Row],[AAT]])</f>
        <v>0.11319444444444449</v>
      </c>
    </row>
    <row r="39" spans="1:13" x14ac:dyDescent="0.25">
      <c r="A39" s="1">
        <v>4</v>
      </c>
      <c r="B39" s="36">
        <v>43755</v>
      </c>
      <c r="C39" s="37">
        <v>0.41388888888888892</v>
      </c>
      <c r="D39" s="3" t="s">
        <v>23</v>
      </c>
      <c r="E39" s="3" t="s">
        <v>66</v>
      </c>
      <c r="G39" s="37" cm="1">
        <f t="array" ref="G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39" s="38" t="str">
        <f>IF(ch_table[[#This Row],[Subject 1]]&lt;&gt;"House rose", "",SUMIF(ch_table[Day], ch_table[[#This Row],[Day]], ch_table[Duration]))</f>
        <v/>
      </c>
      <c r="I39" s="43">
        <f>SUM(INDEX(ch_table[Duration],1):ch_table[[#This Row],[Duration]])</f>
        <v>1.2131944444444445</v>
      </c>
      <c r="J39" s="38" cm="1">
        <f t="array" ref="J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9" s="38" t="str" cm="1">
        <f t="array" ref="K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" s="38" t="str">
        <f>IF(ch_table[[#This Row],[Subject 1]]&lt;&gt;"House rose", "",SUMIF(ch_table[Day], ch_table[[#This Row],[Day]], ch_table[AAT]))</f>
        <v/>
      </c>
      <c r="M39" s="39">
        <f>SUM(INDEX(ch_table[AAT],1):ch_table[[#This Row],[AAT]])</f>
        <v>0.11319444444444449</v>
      </c>
    </row>
    <row r="40" spans="1:13" x14ac:dyDescent="0.25">
      <c r="A40" s="1">
        <v>4</v>
      </c>
      <c r="B40" s="36">
        <v>43755</v>
      </c>
      <c r="C40" s="37">
        <v>0.42222222222222222</v>
      </c>
      <c r="D40" s="3" t="s">
        <v>22</v>
      </c>
      <c r="E40" s="3" t="s">
        <v>67</v>
      </c>
      <c r="G40" s="37" cm="1">
        <f t="array" ref="G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1.6666666666666663E-2</v>
      </c>
      <c r="H40" s="38" t="str">
        <f>IF(ch_table[[#This Row],[Subject 1]]&lt;&gt;"House rose", "",SUMIF(ch_table[Day], ch_table[[#This Row],[Day]], ch_table[Duration]))</f>
        <v/>
      </c>
      <c r="I40" s="43">
        <f>SUM(INDEX(ch_table[Duration],1):ch_table[[#This Row],[Duration]])</f>
        <v>1.2298611111111111</v>
      </c>
      <c r="J40" s="38" cm="1">
        <f t="array" ref="J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0" s="38" t="str" cm="1">
        <f t="array" ref="K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" s="38" t="str">
        <f>IF(ch_table[[#This Row],[Subject 1]]&lt;&gt;"House rose", "",SUMIF(ch_table[Day], ch_table[[#This Row],[Day]], ch_table[AAT]))</f>
        <v/>
      </c>
      <c r="M40" s="39">
        <f>SUM(INDEX(ch_table[AAT],1):ch_table[[#This Row],[AAT]])</f>
        <v>0.11319444444444449</v>
      </c>
    </row>
    <row r="41" spans="1:13" x14ac:dyDescent="0.25">
      <c r="A41" s="1">
        <v>4</v>
      </c>
      <c r="B41" s="36">
        <v>43755</v>
      </c>
      <c r="C41" s="37">
        <v>0.43888888888888888</v>
      </c>
      <c r="D41" s="3" t="s">
        <v>23</v>
      </c>
      <c r="E41" s="3" t="s">
        <v>67</v>
      </c>
      <c r="G41" s="37" cm="1">
        <f t="array" ref="G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7.6388888888889173E-3</v>
      </c>
      <c r="H41" s="38" t="str">
        <f>IF(ch_table[[#This Row],[Subject 1]]&lt;&gt;"House rose", "",SUMIF(ch_table[Day], ch_table[[#This Row],[Day]], ch_table[Duration]))</f>
        <v/>
      </c>
      <c r="I41" s="43">
        <f>SUM(INDEX(ch_table[Duration],1):ch_table[[#This Row],[Duration]])</f>
        <v>1.2375</v>
      </c>
      <c r="J41" s="38" cm="1">
        <f t="array" ref="J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1" s="38" t="str" cm="1">
        <f t="array" ref="K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" s="38" t="str">
        <f>IF(ch_table[[#This Row],[Subject 1]]&lt;&gt;"House rose", "",SUMIF(ch_table[Day], ch_table[[#This Row],[Day]], ch_table[AAT]))</f>
        <v/>
      </c>
      <c r="M41" s="39">
        <f>SUM(INDEX(ch_table[AAT],1):ch_table[[#This Row],[AAT]])</f>
        <v>0.11319444444444449</v>
      </c>
    </row>
    <row r="42" spans="1:13" ht="60" x14ac:dyDescent="0.25">
      <c r="A42" s="1">
        <v>4</v>
      </c>
      <c r="B42" s="36">
        <v>43755</v>
      </c>
      <c r="C42" s="37">
        <v>0.4465277777777778</v>
      </c>
      <c r="D42" s="3" t="s">
        <v>24</v>
      </c>
      <c r="E42" s="3" t="s">
        <v>68</v>
      </c>
      <c r="G42" s="37" cm="1">
        <f t="array" ref="G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2.4305555555555525E-2</v>
      </c>
      <c r="H42" s="38" t="str">
        <f>IF(ch_table[[#This Row],[Subject 1]]&lt;&gt;"House rose", "",SUMIF(ch_table[Day], ch_table[[#This Row],[Day]], ch_table[Duration]))</f>
        <v/>
      </c>
      <c r="I42" s="43">
        <f>SUM(INDEX(ch_table[Duration],1):ch_table[[#This Row],[Duration]])</f>
        <v>1.2618055555555556</v>
      </c>
      <c r="J42" s="38" cm="1">
        <f t="array" ref="J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2" s="38" t="str" cm="1">
        <f t="array" ref="K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" s="38" t="str">
        <f>IF(ch_table[[#This Row],[Subject 1]]&lt;&gt;"House rose", "",SUMIF(ch_table[Day], ch_table[[#This Row],[Day]], ch_table[AAT]))</f>
        <v/>
      </c>
      <c r="M42" s="39">
        <f>SUM(INDEX(ch_table[AAT],1):ch_table[[#This Row],[AAT]])</f>
        <v>0.11319444444444449</v>
      </c>
    </row>
    <row r="43" spans="1:13" x14ac:dyDescent="0.25">
      <c r="A43" s="1">
        <v>4</v>
      </c>
      <c r="B43" s="36">
        <v>43755</v>
      </c>
      <c r="C43" s="37">
        <v>0.47083333333333333</v>
      </c>
      <c r="D43" s="3" t="s">
        <v>20</v>
      </c>
      <c r="E43" s="3" t="s">
        <v>42</v>
      </c>
      <c r="G43" s="37" cm="1">
        <f t="array" ref="G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5.9722222222222232E-2</v>
      </c>
      <c r="H43" s="38" t="str">
        <f>IF(ch_table[[#This Row],[Subject 1]]&lt;&gt;"House rose", "",SUMIF(ch_table[Day], ch_table[[#This Row],[Day]], ch_table[Duration]))</f>
        <v/>
      </c>
      <c r="I43" s="43">
        <f>SUM(INDEX(ch_table[Duration],1):ch_table[[#This Row],[Duration]])</f>
        <v>1.3215277777777779</v>
      </c>
      <c r="J43" s="38" cm="1">
        <f t="array" ref="J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3" s="38" t="str" cm="1">
        <f t="array" ref="K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" s="38" t="str">
        <f>IF(ch_table[[#This Row],[Subject 1]]&lt;&gt;"House rose", "",SUMIF(ch_table[Day], ch_table[[#This Row],[Day]], ch_table[AAT]))</f>
        <v/>
      </c>
      <c r="M43" s="39">
        <f>SUM(INDEX(ch_table[AAT],1):ch_table[[#This Row],[AAT]])</f>
        <v>0.11319444444444449</v>
      </c>
    </row>
    <row r="44" spans="1:13" x14ac:dyDescent="0.25">
      <c r="A44" s="1">
        <v>4</v>
      </c>
      <c r="B44" s="36">
        <v>43755</v>
      </c>
      <c r="C44" s="37">
        <v>0.53055555555555556</v>
      </c>
      <c r="D44" s="3" t="s">
        <v>18</v>
      </c>
      <c r="E44" s="3" t="s">
        <v>69</v>
      </c>
      <c r="F44" s="3" t="s">
        <v>70</v>
      </c>
      <c r="G44" s="37" cm="1">
        <f t="array" ref="G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44" s="38" t="str">
        <f>IF(ch_table[[#This Row],[Subject 1]]&lt;&gt;"House rose", "",SUMIF(ch_table[Day], ch_table[[#This Row],[Day]], ch_table[Duration]))</f>
        <v/>
      </c>
      <c r="I44" s="43">
        <f>SUM(INDEX(ch_table[Duration],1):ch_table[[#This Row],[Duration]])</f>
        <v>1.3611111111111112</v>
      </c>
      <c r="J44" s="38" cm="1">
        <f t="array" ref="J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4" s="38" t="str" cm="1">
        <f t="array" ref="K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" s="38" t="str">
        <f>IF(ch_table[[#This Row],[Subject 1]]&lt;&gt;"House rose", "",SUMIF(ch_table[Day], ch_table[[#This Row],[Day]], ch_table[AAT]))</f>
        <v/>
      </c>
      <c r="M44" s="39">
        <f>SUM(INDEX(ch_table[AAT],1):ch_table[[#This Row],[AAT]])</f>
        <v>0.11319444444444449</v>
      </c>
    </row>
    <row r="45" spans="1:13" x14ac:dyDescent="0.25">
      <c r="A45" s="1">
        <v>4</v>
      </c>
      <c r="B45" s="36">
        <v>43755</v>
      </c>
      <c r="C45" s="37">
        <v>0.57013888888888886</v>
      </c>
      <c r="D45" s="3" t="s">
        <v>71</v>
      </c>
      <c r="G45" s="37" cm="1">
        <f t="array" ref="G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2.7083333333333348E-2</v>
      </c>
      <c r="H45" s="38" t="str">
        <f>IF(ch_table[[#This Row],[Subject 1]]&lt;&gt;"House rose", "",SUMIF(ch_table[Day], ch_table[[#This Row],[Day]], ch_table[Duration]))</f>
        <v/>
      </c>
      <c r="I45" s="43">
        <f>SUM(INDEX(ch_table[Duration],1):ch_table[[#This Row],[Duration]])</f>
        <v>1.3881944444444445</v>
      </c>
      <c r="J45" s="38" cm="1">
        <f t="array" ref="J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5" s="38" t="str" cm="1">
        <f t="array" ref="K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" s="38" t="str">
        <f>IF(ch_table[[#This Row],[Subject 1]]&lt;&gt;"House rose", "",SUMIF(ch_table[Day], ch_table[[#This Row],[Day]], ch_table[AAT]))</f>
        <v/>
      </c>
      <c r="M45" s="39">
        <f>SUM(INDEX(ch_table[AAT],1):ch_table[[#This Row],[AAT]])</f>
        <v>0.11319444444444449</v>
      </c>
    </row>
    <row r="46" spans="1:13" ht="30" x14ac:dyDescent="0.25">
      <c r="A46" s="1">
        <v>4</v>
      </c>
      <c r="B46" s="36">
        <v>43755</v>
      </c>
      <c r="C46" s="37">
        <v>0.59722222222222221</v>
      </c>
      <c r="D46" s="3" t="s">
        <v>26</v>
      </c>
      <c r="E46" s="3" t="s">
        <v>72</v>
      </c>
      <c r="G46" s="37" cm="1">
        <f t="array" ref="G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46" s="38" t="str">
        <f>IF(ch_table[[#This Row],[Subject 1]]&lt;&gt;"House rose", "",SUMIF(ch_table[Day], ch_table[[#This Row],[Day]], ch_table[Duration]))</f>
        <v/>
      </c>
      <c r="I46" s="43">
        <f>SUM(INDEX(ch_table[Duration],1):ch_table[[#This Row],[Duration]])</f>
        <v>1.3888888888888888</v>
      </c>
      <c r="J46" s="38" cm="1">
        <f t="array" ref="J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6" s="38" t="str" cm="1">
        <f t="array" ref="K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" s="38" t="str">
        <f>IF(ch_table[[#This Row],[Subject 1]]&lt;&gt;"House rose", "",SUMIF(ch_table[Day], ch_table[[#This Row],[Day]], ch_table[AAT]))</f>
        <v/>
      </c>
      <c r="M46" s="39">
        <f>SUM(INDEX(ch_table[AAT],1):ch_table[[#This Row],[AAT]])</f>
        <v>0.11319444444444449</v>
      </c>
    </row>
    <row r="47" spans="1:13" x14ac:dyDescent="0.25">
      <c r="A47" s="1">
        <v>4</v>
      </c>
      <c r="B47" s="36">
        <v>43755</v>
      </c>
      <c r="C47" s="37">
        <v>0.59791666666666665</v>
      </c>
      <c r="D47" s="3" t="s">
        <v>71</v>
      </c>
      <c r="E47" s="3" t="s">
        <v>50</v>
      </c>
      <c r="G47" s="37" cm="1">
        <f t="array" ref="G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7.6388888888888951E-2</v>
      </c>
      <c r="H47" s="38" t="str">
        <f>IF(ch_table[[#This Row],[Subject 1]]&lt;&gt;"House rose", "",SUMIF(ch_table[Day], ch_table[[#This Row],[Day]], ch_table[Duration]))</f>
        <v/>
      </c>
      <c r="I47" s="43">
        <f>SUM(INDEX(ch_table[Duration],1):ch_table[[#This Row],[Duration]])</f>
        <v>1.4652777777777777</v>
      </c>
      <c r="J47" s="38" cm="1">
        <f t="array" ref="J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" s="38" t="str" cm="1">
        <f t="array" ref="K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" s="38" t="str">
        <f>IF(ch_table[[#This Row],[Subject 1]]&lt;&gt;"House rose", "",SUMIF(ch_table[Day], ch_table[[#This Row],[Day]], ch_table[AAT]))</f>
        <v/>
      </c>
      <c r="M47" s="39">
        <f>SUM(INDEX(ch_table[AAT],1):ch_table[[#This Row],[AAT]])</f>
        <v>0.11319444444444449</v>
      </c>
    </row>
    <row r="48" spans="1:13" ht="30" x14ac:dyDescent="0.25">
      <c r="A48" s="1">
        <v>4</v>
      </c>
      <c r="B48" s="36">
        <v>43755</v>
      </c>
      <c r="C48" s="37">
        <v>0.6743055555555556</v>
      </c>
      <c r="D48" s="3" t="s">
        <v>26</v>
      </c>
      <c r="E48" s="3" t="s">
        <v>73</v>
      </c>
      <c r="G48" s="37" cm="1">
        <f t="array" ref="G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48" s="38" t="str">
        <f>IF(ch_table[[#This Row],[Subject 1]]&lt;&gt;"House rose", "",SUMIF(ch_table[Day], ch_table[[#This Row],[Day]], ch_table[Duration]))</f>
        <v/>
      </c>
      <c r="I48" s="43">
        <f>SUM(INDEX(ch_table[Duration],1):ch_table[[#This Row],[Duration]])</f>
        <v>1.4659722222222222</v>
      </c>
      <c r="J48" s="38" cm="1">
        <f t="array" ref="J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8" s="38" t="str" cm="1">
        <f t="array" ref="K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" s="38" t="str">
        <f>IF(ch_table[[#This Row],[Subject 1]]&lt;&gt;"House rose", "",SUMIF(ch_table[Day], ch_table[[#This Row],[Day]], ch_table[AAT]))</f>
        <v/>
      </c>
      <c r="M48" s="39">
        <f>SUM(INDEX(ch_table[AAT],1):ch_table[[#This Row],[AAT]])</f>
        <v>0.11319444444444449</v>
      </c>
    </row>
    <row r="49" spans="1:13" x14ac:dyDescent="0.25">
      <c r="A49" s="1">
        <v>4</v>
      </c>
      <c r="B49" s="36">
        <v>43755</v>
      </c>
      <c r="C49" s="37">
        <v>0.67500000000000004</v>
      </c>
      <c r="D49" s="3" t="s">
        <v>71</v>
      </c>
      <c r="E49" s="3" t="s">
        <v>50</v>
      </c>
      <c r="G49" s="37" cm="1">
        <f t="array" ref="G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3.3333333333333326E-2</v>
      </c>
      <c r="H49" s="38" t="str">
        <f>IF(ch_table[[#This Row],[Subject 1]]&lt;&gt;"House rose", "",SUMIF(ch_table[Day], ch_table[[#This Row],[Day]], ch_table[Duration]))</f>
        <v/>
      </c>
      <c r="I49" s="43">
        <f>SUM(INDEX(ch_table[Duration],1):ch_table[[#This Row],[Duration]])</f>
        <v>1.4993055555555554</v>
      </c>
      <c r="J49" s="38" cm="1">
        <f t="array" ref="J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9" s="38" t="str" cm="1">
        <f t="array" ref="K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" s="38" t="str">
        <f>IF(ch_table[[#This Row],[Subject 1]]&lt;&gt;"House rose", "",SUMIF(ch_table[Day], ch_table[[#This Row],[Day]], ch_table[AAT]))</f>
        <v/>
      </c>
      <c r="M49" s="39">
        <f>SUM(INDEX(ch_table[AAT],1):ch_table[[#This Row],[AAT]])</f>
        <v>0.11319444444444449</v>
      </c>
    </row>
    <row r="50" spans="1:13" ht="30" x14ac:dyDescent="0.25">
      <c r="A50" s="1">
        <v>4</v>
      </c>
      <c r="B50" s="36">
        <v>43755</v>
      </c>
      <c r="C50" s="37">
        <v>0.70833333333333337</v>
      </c>
      <c r="D50" s="3" t="s">
        <v>37</v>
      </c>
      <c r="E50" s="3" t="s">
        <v>74</v>
      </c>
      <c r="G50" s="37" cm="1">
        <f t="array" ref="G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1.7361111111111049E-2</v>
      </c>
      <c r="H50" s="38" t="str">
        <f>IF(ch_table[[#This Row],[Subject 1]]&lt;&gt;"House rose", "",SUMIF(ch_table[Day], ch_table[[#This Row],[Day]], ch_table[Duration]))</f>
        <v/>
      </c>
      <c r="I50" s="43">
        <f>SUM(INDEX(ch_table[Duration],1):ch_table[[#This Row],[Duration]])</f>
        <v>1.5166666666666666</v>
      </c>
      <c r="J50" s="38" cm="1">
        <f t="array" ref="J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0" s="38" cm="1">
        <f t="array" ref="K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1.7361111111111049E-2</v>
      </c>
      <c r="L50" s="38" t="str">
        <f>IF(ch_table[[#This Row],[Subject 1]]&lt;&gt;"House rose", "",SUMIF(ch_table[Day], ch_table[[#This Row],[Day]], ch_table[AAT]))</f>
        <v/>
      </c>
      <c r="M50" s="39">
        <f>SUM(INDEX(ch_table[AAT],1):ch_table[[#This Row],[AAT]])</f>
        <v>0.13055555555555554</v>
      </c>
    </row>
    <row r="51" spans="1:13" x14ac:dyDescent="0.25">
      <c r="A51" s="1">
        <v>4</v>
      </c>
      <c r="B51" s="36">
        <v>43755</v>
      </c>
      <c r="C51" s="37">
        <v>0.72569444444444442</v>
      </c>
      <c r="D51" s="3" t="s">
        <v>14</v>
      </c>
      <c r="G51" s="37" t="str" cm="1">
        <f t="array" ref="G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1" s="38">
        <f>IF(ch_table[[#This Row],[Subject 1]]&lt;&gt;"House rose", "",SUMIF(ch_table[Day], ch_table[[#This Row],[Day]], ch_table[Duration]))</f>
        <v>0.3298611111111111</v>
      </c>
      <c r="I51" s="43">
        <f>SUM(INDEX(ch_table[Duration],1):ch_table[[#This Row],[Duration]])</f>
        <v>1.5166666666666666</v>
      </c>
      <c r="J51" s="38" cm="1">
        <f t="array" ref="J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1" s="38" t="str" cm="1">
        <f t="array" ref="K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" s="38">
        <f>IF(ch_table[[#This Row],[Subject 1]]&lt;&gt;"House rose", "",SUMIF(ch_table[Day], ch_table[[#This Row],[Day]], ch_table[AAT]))</f>
        <v>1.7361111111111049E-2</v>
      </c>
      <c r="M51" s="39">
        <f>SUM(INDEX(ch_table[AAT],1):ch_table[[#This Row],[AAT]])</f>
        <v>0.13055555555555554</v>
      </c>
    </row>
    <row r="52" spans="1:13" x14ac:dyDescent="0.25">
      <c r="A52" s="1">
        <v>5</v>
      </c>
      <c r="B52" s="36">
        <v>43757</v>
      </c>
      <c r="C52" s="37">
        <v>0.39583333333333331</v>
      </c>
      <c r="D52" s="3" t="s">
        <v>15</v>
      </c>
      <c r="G52" s="37" cm="1">
        <f t="array" ref="G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3.4722222222222654E-3</v>
      </c>
      <c r="H52" s="38" t="str">
        <f>IF(ch_table[[#This Row],[Subject 1]]&lt;&gt;"House rose", "",SUMIF(ch_table[Day], ch_table[[#This Row],[Day]], ch_table[Duration]))</f>
        <v/>
      </c>
      <c r="I52" s="43">
        <f>SUM(INDEX(ch_table[Duration],1):ch_table[[#This Row],[Duration]])</f>
        <v>1.5201388888888889</v>
      </c>
      <c r="J52" s="38" cm="1">
        <f t="array" ref="J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2" s="38" t="str" cm="1">
        <f t="array" ref="K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" s="38" t="str">
        <f>IF(ch_table[[#This Row],[Subject 1]]&lt;&gt;"House rose", "",SUMIF(ch_table[Day], ch_table[[#This Row],[Day]], ch_table[AAT]))</f>
        <v/>
      </c>
      <c r="M52" s="39">
        <f>SUM(INDEX(ch_table[AAT],1):ch_table[[#This Row],[AAT]])</f>
        <v>0.13055555555555554</v>
      </c>
    </row>
    <row r="53" spans="1:13" x14ac:dyDescent="0.25">
      <c r="A53" s="1">
        <v>5</v>
      </c>
      <c r="B53" s="36">
        <v>43757</v>
      </c>
      <c r="C53" s="37">
        <v>0.39930555555555558</v>
      </c>
      <c r="D53" s="3" t="s">
        <v>16</v>
      </c>
      <c r="E53" s="3" t="s">
        <v>75</v>
      </c>
      <c r="G53" s="37" cm="1">
        <f t="array" ref="G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3" s="38" t="str">
        <f>IF(ch_table[[#This Row],[Subject 1]]&lt;&gt;"House rose", "",SUMIF(ch_table[Day], ch_table[[#This Row],[Day]], ch_table[Duration]))</f>
        <v/>
      </c>
      <c r="I53" s="43">
        <f>SUM(INDEX(ch_table[Duration],1):ch_table[[#This Row],[Duration]])</f>
        <v>1.5208333333333335</v>
      </c>
      <c r="J53" s="38" cm="1">
        <f t="array" ref="J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3" s="38" t="str" cm="1">
        <f t="array" ref="K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" s="38" t="str">
        <f>IF(ch_table[[#This Row],[Subject 1]]&lt;&gt;"House rose", "",SUMIF(ch_table[Day], ch_table[[#This Row],[Day]], ch_table[AAT]))</f>
        <v/>
      </c>
      <c r="M53" s="39">
        <f>SUM(INDEX(ch_table[AAT],1):ch_table[[#This Row],[AAT]])</f>
        <v>0.13055555555555554</v>
      </c>
    </row>
    <row r="54" spans="1:13" x14ac:dyDescent="0.25">
      <c r="A54" s="1">
        <v>5</v>
      </c>
      <c r="B54" s="36">
        <v>43757</v>
      </c>
      <c r="C54" s="37">
        <v>0.4</v>
      </c>
      <c r="D54" s="3" t="s">
        <v>76</v>
      </c>
      <c r="E54" s="3" t="s">
        <v>77</v>
      </c>
      <c r="F54" s="3" t="s">
        <v>47</v>
      </c>
      <c r="G54" s="37" cm="1">
        <f t="array" ref="G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7.5694444444444398E-2</v>
      </c>
      <c r="H54" s="38" t="str">
        <f>IF(ch_table[[#This Row],[Subject 1]]&lt;&gt;"House rose", "",SUMIF(ch_table[Day], ch_table[[#This Row],[Day]], ch_table[Duration]))</f>
        <v/>
      </c>
      <c r="I54" s="43">
        <f>SUM(INDEX(ch_table[Duration],1):ch_table[[#This Row],[Duration]])</f>
        <v>1.5965277777777778</v>
      </c>
      <c r="J54" s="38" cm="1">
        <f t="array" ref="J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4" s="38" t="str" cm="1">
        <f t="array" ref="K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" s="38" t="str">
        <f>IF(ch_table[[#This Row],[Subject 1]]&lt;&gt;"House rose", "",SUMIF(ch_table[Day], ch_table[[#This Row],[Day]], ch_table[AAT]))</f>
        <v/>
      </c>
      <c r="M54" s="39">
        <f>SUM(INDEX(ch_table[AAT],1):ch_table[[#This Row],[AAT]])</f>
        <v>0.13055555555555554</v>
      </c>
    </row>
    <row r="55" spans="1:13" x14ac:dyDescent="0.25">
      <c r="A55" s="1">
        <v>5</v>
      </c>
      <c r="B55" s="36">
        <v>43757</v>
      </c>
      <c r="C55" s="37">
        <v>0.47569444444444442</v>
      </c>
      <c r="D55" s="3" t="s">
        <v>78</v>
      </c>
      <c r="E55" s="3" t="s">
        <v>79</v>
      </c>
      <c r="F55" s="3" t="s">
        <v>47</v>
      </c>
      <c r="G55" s="37" cm="1">
        <f t="array" ref="G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55" s="38" t="str">
        <f>IF(ch_table[[#This Row],[Subject 1]]&lt;&gt;"House rose", "",SUMIF(ch_table[Day], ch_table[[#This Row],[Day]], ch_table[Duration]))</f>
        <v/>
      </c>
      <c r="I55" s="43">
        <f>SUM(INDEX(ch_table[Duration],1):ch_table[[#This Row],[Duration]])</f>
        <v>1.625</v>
      </c>
      <c r="J55" s="38" cm="1">
        <f t="array" ref="J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5" s="38" t="str" cm="1">
        <f t="array" ref="K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" s="38" t="str">
        <f>IF(ch_table[[#This Row],[Subject 1]]&lt;&gt;"House rose", "",SUMIF(ch_table[Day], ch_table[[#This Row],[Day]], ch_table[AAT]))</f>
        <v/>
      </c>
      <c r="M55" s="39">
        <f>SUM(INDEX(ch_table[AAT],1):ch_table[[#This Row],[AAT]])</f>
        <v>0.13055555555555554</v>
      </c>
    </row>
    <row r="56" spans="1:13" x14ac:dyDescent="0.25">
      <c r="A56" s="1">
        <v>5</v>
      </c>
      <c r="B56" s="36">
        <v>43757</v>
      </c>
      <c r="C56" s="37">
        <v>0.50416666666666665</v>
      </c>
      <c r="D56" s="3" t="s">
        <v>19</v>
      </c>
      <c r="E56" s="3" t="s">
        <v>80</v>
      </c>
      <c r="F56" s="3" t="s">
        <v>47</v>
      </c>
      <c r="G56" s="37" cm="1">
        <f t="array" ref="G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6" s="38" t="str">
        <f>IF(ch_table[[#This Row],[Subject 1]]&lt;&gt;"House rose", "",SUMIF(ch_table[Day], ch_table[[#This Row],[Day]], ch_table[Duration]))</f>
        <v/>
      </c>
      <c r="I56" s="43">
        <f>SUM(INDEX(ch_table[Duration],1):ch_table[[#This Row],[Duration]])</f>
        <v>1.6256944444444446</v>
      </c>
      <c r="J56" s="38" cm="1">
        <f t="array" ref="J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6" s="38" t="str" cm="1">
        <f t="array" ref="K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" s="38" t="str">
        <f>IF(ch_table[[#This Row],[Subject 1]]&lt;&gt;"House rose", "",SUMIF(ch_table[Day], ch_table[[#This Row],[Day]], ch_table[AAT]))</f>
        <v/>
      </c>
      <c r="M56" s="39">
        <f>SUM(INDEX(ch_table[AAT],1):ch_table[[#This Row],[AAT]])</f>
        <v>0.13055555555555554</v>
      </c>
    </row>
    <row r="57" spans="1:13" ht="30" x14ac:dyDescent="0.25">
      <c r="A57" s="1">
        <v>5</v>
      </c>
      <c r="B57" s="36">
        <v>43757</v>
      </c>
      <c r="C57" s="37">
        <v>0.50486111111111109</v>
      </c>
      <c r="D57" s="3" t="s">
        <v>19</v>
      </c>
      <c r="E57" s="3" t="s">
        <v>81</v>
      </c>
      <c r="F57" s="3" t="s">
        <v>47</v>
      </c>
      <c r="G57" s="37" cm="1">
        <f t="array" ref="G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7" s="38" t="str">
        <f>IF(ch_table[[#This Row],[Subject 1]]&lt;&gt;"House rose", "",SUMIF(ch_table[Day], ch_table[[#This Row],[Day]], ch_table[Duration]))</f>
        <v/>
      </c>
      <c r="I57" s="43">
        <f>SUM(INDEX(ch_table[Duration],1):ch_table[[#This Row],[Duration]])</f>
        <v>1.6263888888888891</v>
      </c>
      <c r="J57" s="38" cm="1">
        <f t="array" ref="J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7" s="38" t="str" cm="1">
        <f t="array" ref="K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" s="38" t="str">
        <f>IF(ch_table[[#This Row],[Subject 1]]&lt;&gt;"House rose", "",SUMIF(ch_table[Day], ch_table[[#This Row],[Day]], ch_table[AAT]))</f>
        <v/>
      </c>
      <c r="M57" s="39">
        <f>SUM(INDEX(ch_table[AAT],1):ch_table[[#This Row],[AAT]])</f>
        <v>0.13055555555555554</v>
      </c>
    </row>
    <row r="58" spans="1:13" x14ac:dyDescent="0.25">
      <c r="A58" s="1">
        <v>5</v>
      </c>
      <c r="B58" s="36">
        <v>43757</v>
      </c>
      <c r="C58" s="37">
        <v>0.50555555555555554</v>
      </c>
      <c r="D58" s="3" t="s">
        <v>78</v>
      </c>
      <c r="E58" s="3" t="s">
        <v>82</v>
      </c>
      <c r="F58" s="3" t="s">
        <v>83</v>
      </c>
      <c r="G58" s="37" cm="1">
        <f t="array" ref="G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9.8611111111111094E-2</v>
      </c>
      <c r="H58" s="38" t="str">
        <f>IF(ch_table[[#This Row],[Subject 1]]&lt;&gt;"House rose", "",SUMIF(ch_table[Day], ch_table[[#This Row],[Day]], ch_table[Duration]))</f>
        <v/>
      </c>
      <c r="I58" s="43">
        <f>SUM(INDEX(ch_table[Duration],1):ch_table[[#This Row],[Duration]])</f>
        <v>1.7250000000000001</v>
      </c>
      <c r="J58" s="38" cm="1">
        <f t="array" ref="J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8" s="38" t="str" cm="1">
        <f t="array" ref="K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" s="38" t="str">
        <f>IF(ch_table[[#This Row],[Subject 1]]&lt;&gt;"House rose", "",SUMIF(ch_table[Day], ch_table[[#This Row],[Day]], ch_table[AAT]))</f>
        <v/>
      </c>
      <c r="M58" s="39">
        <f>SUM(INDEX(ch_table[AAT],1):ch_table[[#This Row],[AAT]])</f>
        <v>0.13055555555555554</v>
      </c>
    </row>
    <row r="59" spans="1:13" x14ac:dyDescent="0.25">
      <c r="A59" s="1">
        <v>5</v>
      </c>
      <c r="B59" s="36">
        <v>43757</v>
      </c>
      <c r="C59" s="37">
        <v>0.60416666666666663</v>
      </c>
      <c r="D59" s="3" t="s">
        <v>19</v>
      </c>
      <c r="E59" s="3" t="s">
        <v>84</v>
      </c>
      <c r="F59" s="3" t="s">
        <v>47</v>
      </c>
      <c r="G59" s="37" cm="1">
        <f t="array" ref="G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59" s="38" t="str">
        <f>IF(ch_table[[#This Row],[Subject 1]]&lt;&gt;"House rose", "",SUMIF(ch_table[Day], ch_table[[#This Row],[Day]], ch_table[Duration]))</f>
        <v/>
      </c>
      <c r="I59" s="43">
        <f>SUM(INDEX(ch_table[Duration],1):ch_table[[#This Row],[Duration]])</f>
        <v>1.7270833333333333</v>
      </c>
      <c r="J59" s="38" cm="1">
        <f t="array" ref="J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9" s="38" t="str" cm="1">
        <f t="array" ref="K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" s="38" t="str">
        <f>IF(ch_table[[#This Row],[Subject 1]]&lt;&gt;"House rose", "",SUMIF(ch_table[Day], ch_table[[#This Row],[Day]], ch_table[AAT]))</f>
        <v/>
      </c>
      <c r="M59" s="39">
        <f>SUM(INDEX(ch_table[AAT],1):ch_table[[#This Row],[AAT]])</f>
        <v>0.13055555555555554</v>
      </c>
    </row>
    <row r="60" spans="1:13" x14ac:dyDescent="0.25">
      <c r="A60" s="1">
        <v>5</v>
      </c>
      <c r="B60" s="36">
        <v>43757</v>
      </c>
      <c r="C60" s="37">
        <v>0.60624999999999996</v>
      </c>
      <c r="D60" s="3" t="s">
        <v>19</v>
      </c>
      <c r="E60" s="3" t="s">
        <v>85</v>
      </c>
      <c r="F60" s="3" t="s">
        <v>47</v>
      </c>
      <c r="G60" s="37" cm="1">
        <f t="array" ref="G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60" s="38" t="str">
        <f>IF(ch_table[[#This Row],[Subject 1]]&lt;&gt;"House rose", "",SUMIF(ch_table[Day], ch_table[[#This Row],[Day]], ch_table[Duration]))</f>
        <v/>
      </c>
      <c r="I60" s="43">
        <f>SUM(INDEX(ch_table[Duration],1):ch_table[[#This Row],[Duration]])</f>
        <v>1.7277777777777779</v>
      </c>
      <c r="J60" s="38" cm="1">
        <f t="array" ref="J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0" s="38" t="str" cm="1">
        <f t="array" ref="K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" s="38" t="str">
        <f>IF(ch_table[[#This Row],[Subject 1]]&lt;&gt;"House rose", "",SUMIF(ch_table[Day], ch_table[[#This Row],[Day]], ch_table[AAT]))</f>
        <v/>
      </c>
      <c r="M60" s="39">
        <f>SUM(INDEX(ch_table[AAT],1):ch_table[[#This Row],[AAT]])</f>
        <v>0.13055555555555554</v>
      </c>
    </row>
    <row r="61" spans="1:13" x14ac:dyDescent="0.25">
      <c r="A61" s="1">
        <v>5</v>
      </c>
      <c r="B61" s="36">
        <v>43757</v>
      </c>
      <c r="C61" s="37">
        <v>0.6069444444444444</v>
      </c>
      <c r="D61" s="3" t="s">
        <v>19</v>
      </c>
      <c r="E61" s="3" t="s">
        <v>86</v>
      </c>
      <c r="F61" s="3" t="s">
        <v>47</v>
      </c>
      <c r="G61" s="37" cm="1">
        <f t="array" ref="G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61" s="38" t="str">
        <f>IF(ch_table[[#This Row],[Subject 1]]&lt;&gt;"House rose", "",SUMIF(ch_table[Day], ch_table[[#This Row],[Day]], ch_table[Duration]))</f>
        <v/>
      </c>
      <c r="I61" s="43">
        <f>SUM(INDEX(ch_table[Duration],1):ch_table[[#This Row],[Duration]])</f>
        <v>1.7291666666666667</v>
      </c>
      <c r="J61" s="38" cm="1">
        <f t="array" ref="J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1" s="38" t="str" cm="1">
        <f t="array" ref="K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" s="38" t="str">
        <f>IF(ch_table[[#This Row],[Subject 1]]&lt;&gt;"House rose", "",SUMIF(ch_table[Day], ch_table[[#This Row],[Day]], ch_table[AAT]))</f>
        <v/>
      </c>
      <c r="M61" s="39">
        <f>SUM(INDEX(ch_table[AAT],1):ch_table[[#This Row],[AAT]])</f>
        <v>0.13055555555555554</v>
      </c>
    </row>
    <row r="62" spans="1:13" x14ac:dyDescent="0.25">
      <c r="A62" s="1">
        <v>5</v>
      </c>
      <c r="B62" s="36">
        <v>43757</v>
      </c>
      <c r="C62" s="37">
        <v>0.60833333333333328</v>
      </c>
      <c r="D62" s="3" t="s">
        <v>19</v>
      </c>
      <c r="E62" s="3" t="s">
        <v>87</v>
      </c>
      <c r="F62" s="3" t="s">
        <v>47</v>
      </c>
      <c r="G62" s="37" cm="1">
        <f t="array" ref="G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62" s="38" t="str">
        <f>IF(ch_table[[#This Row],[Subject 1]]&lt;&gt;"House rose", "",SUMIF(ch_table[Day], ch_table[[#This Row],[Day]], ch_table[Duration]))</f>
        <v/>
      </c>
      <c r="I62" s="43">
        <f>SUM(INDEX(ch_table[Duration],1):ch_table[[#This Row],[Duration]])</f>
        <v>1.7305555555555556</v>
      </c>
      <c r="J62" s="38" cm="1">
        <f t="array" ref="J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2" s="38" t="str" cm="1">
        <f t="array" ref="K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" s="38" t="str">
        <f>IF(ch_table[[#This Row],[Subject 1]]&lt;&gt;"House rose", "",SUMIF(ch_table[Day], ch_table[[#This Row],[Day]], ch_table[AAT]))</f>
        <v/>
      </c>
      <c r="M62" s="39">
        <f>SUM(INDEX(ch_table[AAT],1):ch_table[[#This Row],[AAT]])</f>
        <v>0.13055555555555554</v>
      </c>
    </row>
    <row r="63" spans="1:13" x14ac:dyDescent="0.25">
      <c r="A63" s="1">
        <v>5</v>
      </c>
      <c r="B63" s="36">
        <v>43757</v>
      </c>
      <c r="C63" s="37">
        <v>0.60972222222222228</v>
      </c>
      <c r="D63" s="3" t="s">
        <v>19</v>
      </c>
      <c r="E63" s="3" t="s">
        <v>88</v>
      </c>
      <c r="F63" s="3" t="s">
        <v>47</v>
      </c>
      <c r="G63" s="37" cm="1">
        <f t="array" ref="G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63" s="38" t="str">
        <f>IF(ch_table[[#This Row],[Subject 1]]&lt;&gt;"House rose", "",SUMIF(ch_table[Day], ch_table[[#This Row],[Day]], ch_table[Duration]))</f>
        <v/>
      </c>
      <c r="I63" s="43">
        <f>SUM(INDEX(ch_table[Duration],1):ch_table[[#This Row],[Duration]])</f>
        <v>1.7319444444444445</v>
      </c>
      <c r="J63" s="38" cm="1">
        <f t="array" ref="J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3" s="38" t="str" cm="1">
        <f t="array" ref="K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" s="38" t="str">
        <f>IF(ch_table[[#This Row],[Subject 1]]&lt;&gt;"House rose", "",SUMIF(ch_table[Day], ch_table[[#This Row],[Day]], ch_table[AAT]))</f>
        <v/>
      </c>
      <c r="M63" s="39">
        <f>SUM(INDEX(ch_table[AAT],1):ch_table[[#This Row],[AAT]])</f>
        <v>0.13055555555555554</v>
      </c>
    </row>
    <row r="64" spans="1:13" x14ac:dyDescent="0.25">
      <c r="A64" s="1">
        <v>5</v>
      </c>
      <c r="B64" s="36">
        <v>43757</v>
      </c>
      <c r="C64" s="37">
        <v>0.61111111111111116</v>
      </c>
      <c r="D64" s="3" t="s">
        <v>19</v>
      </c>
      <c r="E64" s="3" t="s">
        <v>89</v>
      </c>
      <c r="F64" s="3" t="s">
        <v>47</v>
      </c>
      <c r="G64" s="37" cm="1">
        <f t="array" ref="G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64" s="38" t="str">
        <f>IF(ch_table[[#This Row],[Subject 1]]&lt;&gt;"House rose", "",SUMIF(ch_table[Day], ch_table[[#This Row],[Day]], ch_table[Duration]))</f>
        <v/>
      </c>
      <c r="I64" s="43">
        <f>SUM(INDEX(ch_table[Duration],1):ch_table[[#This Row],[Duration]])</f>
        <v>1.7333333333333334</v>
      </c>
      <c r="J64" s="38" cm="1">
        <f t="array" ref="J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4" s="38" t="str" cm="1">
        <f t="array" ref="K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" s="38" t="str">
        <f>IF(ch_table[[#This Row],[Subject 1]]&lt;&gt;"House rose", "",SUMIF(ch_table[Day], ch_table[[#This Row],[Day]], ch_table[AAT]))</f>
        <v/>
      </c>
      <c r="M64" s="39">
        <f>SUM(INDEX(ch_table[AAT],1):ch_table[[#This Row],[AAT]])</f>
        <v>0.13055555555555554</v>
      </c>
    </row>
    <row r="65" spans="1:13" x14ac:dyDescent="0.25">
      <c r="A65" s="1">
        <v>5</v>
      </c>
      <c r="B65" s="36">
        <v>43757</v>
      </c>
      <c r="C65" s="37">
        <v>0.61250000000000004</v>
      </c>
      <c r="D65" s="3" t="s">
        <v>19</v>
      </c>
      <c r="E65" s="3" t="s">
        <v>90</v>
      </c>
      <c r="F65" s="3" t="s">
        <v>47</v>
      </c>
      <c r="G65" s="37" cm="1">
        <f t="array" ref="G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65" s="38" t="str">
        <f>IF(ch_table[[#This Row],[Subject 1]]&lt;&gt;"House rose", "",SUMIF(ch_table[Day], ch_table[[#This Row],[Day]], ch_table[Duration]))</f>
        <v/>
      </c>
      <c r="I65" s="43">
        <f>SUM(INDEX(ch_table[Duration],1):ch_table[[#This Row],[Duration]])</f>
        <v>1.7340277777777779</v>
      </c>
      <c r="J65" s="38" cm="1">
        <f t="array" ref="J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5" s="38" t="str" cm="1">
        <f t="array" ref="K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" s="38" t="str">
        <f>IF(ch_table[[#This Row],[Subject 1]]&lt;&gt;"House rose", "",SUMIF(ch_table[Day], ch_table[[#This Row],[Day]], ch_table[AAT]))</f>
        <v/>
      </c>
      <c r="M65" s="39">
        <f>SUM(INDEX(ch_table[AAT],1):ch_table[[#This Row],[AAT]])</f>
        <v>0.13055555555555554</v>
      </c>
    </row>
    <row r="66" spans="1:13" x14ac:dyDescent="0.25">
      <c r="A66" s="1">
        <v>5</v>
      </c>
      <c r="B66" s="36">
        <v>43757</v>
      </c>
      <c r="C66" s="37">
        <v>0.61319444444444449</v>
      </c>
      <c r="D66" s="3" t="s">
        <v>19</v>
      </c>
      <c r="E66" s="3" t="s">
        <v>91</v>
      </c>
      <c r="F66" s="3" t="s">
        <v>47</v>
      </c>
      <c r="G66" s="37" cm="1">
        <f t="array" ref="G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66" s="38" t="str">
        <f>IF(ch_table[[#This Row],[Subject 1]]&lt;&gt;"House rose", "",SUMIF(ch_table[Day], ch_table[[#This Row],[Day]], ch_table[Duration]))</f>
        <v/>
      </c>
      <c r="I66" s="43">
        <f>SUM(INDEX(ch_table[Duration],1):ch_table[[#This Row],[Duration]])</f>
        <v>1.7354166666666668</v>
      </c>
      <c r="J66" s="38" cm="1">
        <f t="array" ref="J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6" s="38" t="str" cm="1">
        <f t="array" ref="K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" s="38" t="str">
        <f>IF(ch_table[[#This Row],[Subject 1]]&lt;&gt;"House rose", "",SUMIF(ch_table[Day], ch_table[[#This Row],[Day]], ch_table[AAT]))</f>
        <v/>
      </c>
      <c r="M66" s="39">
        <f>SUM(INDEX(ch_table[AAT],1):ch_table[[#This Row],[AAT]])</f>
        <v>0.13055555555555554</v>
      </c>
    </row>
    <row r="67" spans="1:13" x14ac:dyDescent="0.25">
      <c r="A67" s="1">
        <v>5</v>
      </c>
      <c r="B67" s="36">
        <v>43757</v>
      </c>
      <c r="C67" s="37">
        <v>0.61458333333333337</v>
      </c>
      <c r="D67" s="3" t="s">
        <v>19</v>
      </c>
      <c r="E67" s="3" t="s">
        <v>92</v>
      </c>
      <c r="F67" s="3" t="s">
        <v>47</v>
      </c>
      <c r="G67" s="37" cm="1">
        <f t="array" ref="G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67" s="38" t="str">
        <f>IF(ch_table[[#This Row],[Subject 1]]&lt;&gt;"House rose", "",SUMIF(ch_table[Day], ch_table[[#This Row],[Day]], ch_table[Duration]))</f>
        <v/>
      </c>
      <c r="I67" s="43">
        <f>SUM(INDEX(ch_table[Duration],1):ch_table[[#This Row],[Duration]])</f>
        <v>1.7368055555555557</v>
      </c>
      <c r="J67" s="38" cm="1">
        <f t="array" ref="J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7" s="38" t="str" cm="1">
        <f t="array" ref="K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" s="38" t="str">
        <f>IF(ch_table[[#This Row],[Subject 1]]&lt;&gt;"House rose", "",SUMIF(ch_table[Day], ch_table[[#This Row],[Day]], ch_table[AAT]))</f>
        <v/>
      </c>
      <c r="M67" s="39">
        <f>SUM(INDEX(ch_table[AAT],1):ch_table[[#This Row],[AAT]])</f>
        <v>0.13055555555555554</v>
      </c>
    </row>
    <row r="68" spans="1:13" x14ac:dyDescent="0.25">
      <c r="A68" s="1">
        <v>5</v>
      </c>
      <c r="B68" s="36">
        <v>43757</v>
      </c>
      <c r="C68" s="37">
        <v>0.61597222222222225</v>
      </c>
      <c r="D68" s="3" t="s">
        <v>19</v>
      </c>
      <c r="E68" s="3" t="s">
        <v>93</v>
      </c>
      <c r="F68" s="3" t="s">
        <v>94</v>
      </c>
      <c r="G68" s="37" cm="1">
        <f t="array" ref="G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68" s="38" t="str">
        <f>IF(ch_table[[#This Row],[Subject 1]]&lt;&gt;"House rose", "",SUMIF(ch_table[Day], ch_table[[#This Row],[Day]], ch_table[Duration]))</f>
        <v/>
      </c>
      <c r="I68" s="43">
        <f>SUM(INDEX(ch_table[Duration],1):ch_table[[#This Row],[Duration]])</f>
        <v>1.7381944444444446</v>
      </c>
      <c r="J68" s="38" cm="1">
        <f t="array" ref="J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8" s="38" t="str" cm="1">
        <f t="array" ref="K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" s="38" t="str">
        <f>IF(ch_table[[#This Row],[Subject 1]]&lt;&gt;"House rose", "",SUMIF(ch_table[Day], ch_table[[#This Row],[Day]], ch_table[AAT]))</f>
        <v/>
      </c>
      <c r="M68" s="39">
        <f>SUM(INDEX(ch_table[AAT],1):ch_table[[#This Row],[AAT]])</f>
        <v>0.13055555555555554</v>
      </c>
    </row>
    <row r="69" spans="1:13" x14ac:dyDescent="0.25">
      <c r="A69" s="1">
        <v>5</v>
      </c>
      <c r="B69" s="36">
        <v>43757</v>
      </c>
      <c r="C69" s="37">
        <v>0.61736111111111114</v>
      </c>
      <c r="D69" s="3" t="s">
        <v>19</v>
      </c>
      <c r="E69" s="3" t="s">
        <v>95</v>
      </c>
      <c r="F69" s="3" t="s">
        <v>47</v>
      </c>
      <c r="G69" s="37" cm="1">
        <f t="array" ref="G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69" s="38" t="str">
        <f>IF(ch_table[[#This Row],[Subject 1]]&lt;&gt;"House rose", "",SUMIF(ch_table[Day], ch_table[[#This Row],[Day]], ch_table[Duration]))</f>
        <v/>
      </c>
      <c r="I69" s="43">
        <f>SUM(INDEX(ch_table[Duration],1):ch_table[[#This Row],[Duration]])</f>
        <v>1.7395833333333335</v>
      </c>
      <c r="J69" s="38" cm="1">
        <f t="array" ref="J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9" s="38" t="str" cm="1">
        <f t="array" ref="K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" s="38" t="str">
        <f>IF(ch_table[[#This Row],[Subject 1]]&lt;&gt;"House rose", "",SUMIF(ch_table[Day], ch_table[[#This Row],[Day]], ch_table[AAT]))</f>
        <v/>
      </c>
      <c r="M69" s="39">
        <f>SUM(INDEX(ch_table[AAT],1):ch_table[[#This Row],[AAT]])</f>
        <v>0.13055555555555554</v>
      </c>
    </row>
    <row r="70" spans="1:13" x14ac:dyDescent="0.25">
      <c r="A70" s="1">
        <v>5</v>
      </c>
      <c r="B70" s="36">
        <v>43757</v>
      </c>
      <c r="C70" s="37">
        <v>0.61875000000000002</v>
      </c>
      <c r="D70" s="3" t="s">
        <v>19</v>
      </c>
      <c r="E70" s="3" t="s">
        <v>96</v>
      </c>
      <c r="F70" s="3" t="s">
        <v>47</v>
      </c>
      <c r="G70" s="37" cm="1">
        <f t="array" ref="G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70" s="38" t="str">
        <f>IF(ch_table[[#This Row],[Subject 1]]&lt;&gt;"House rose", "",SUMIF(ch_table[Day], ch_table[[#This Row],[Day]], ch_table[Duration]))</f>
        <v/>
      </c>
      <c r="I70" s="43">
        <f>SUM(INDEX(ch_table[Duration],1):ch_table[[#This Row],[Duration]])</f>
        <v>1.7409722222222224</v>
      </c>
      <c r="J70" s="38" cm="1">
        <f t="array" ref="J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0" s="38" t="str" cm="1">
        <f t="array" ref="K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" s="38" t="str">
        <f>IF(ch_table[[#This Row],[Subject 1]]&lt;&gt;"House rose", "",SUMIF(ch_table[Day], ch_table[[#This Row],[Day]], ch_table[AAT]))</f>
        <v/>
      </c>
      <c r="M70" s="39">
        <f>SUM(INDEX(ch_table[AAT],1):ch_table[[#This Row],[AAT]])</f>
        <v>0.13055555555555554</v>
      </c>
    </row>
    <row r="71" spans="1:13" x14ac:dyDescent="0.25">
      <c r="A71" s="1">
        <v>5</v>
      </c>
      <c r="B71" s="36">
        <v>43757</v>
      </c>
      <c r="C71" s="37">
        <v>0.62013888888888891</v>
      </c>
      <c r="D71" s="3" t="s">
        <v>19</v>
      </c>
      <c r="E71" s="3" t="s">
        <v>97</v>
      </c>
      <c r="F71" s="3" t="s">
        <v>47</v>
      </c>
      <c r="G71" s="37" cm="1">
        <f t="array" ref="G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71" s="38" t="str">
        <f>IF(ch_table[[#This Row],[Subject 1]]&lt;&gt;"House rose", "",SUMIF(ch_table[Day], ch_table[[#This Row],[Day]], ch_table[Duration]))</f>
        <v/>
      </c>
      <c r="I71" s="43">
        <f>SUM(INDEX(ch_table[Duration],1):ch_table[[#This Row],[Duration]])</f>
        <v>1.7423611111111112</v>
      </c>
      <c r="J71" s="38" cm="1">
        <f t="array" ref="J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1" s="38" t="str" cm="1">
        <f t="array" ref="K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" s="38" t="str">
        <f>IF(ch_table[[#This Row],[Subject 1]]&lt;&gt;"House rose", "",SUMIF(ch_table[Day], ch_table[[#This Row],[Day]], ch_table[AAT]))</f>
        <v/>
      </c>
      <c r="M71" s="39">
        <f>SUM(INDEX(ch_table[AAT],1):ch_table[[#This Row],[AAT]])</f>
        <v>0.13055555555555554</v>
      </c>
    </row>
    <row r="72" spans="1:13" x14ac:dyDescent="0.25">
      <c r="A72" s="1">
        <v>5</v>
      </c>
      <c r="B72" s="36">
        <v>43757</v>
      </c>
      <c r="C72" s="37">
        <v>0.62152777777777779</v>
      </c>
      <c r="D72" s="3" t="s">
        <v>19</v>
      </c>
      <c r="E72" s="3" t="s">
        <v>98</v>
      </c>
      <c r="F72" s="3" t="s">
        <v>47</v>
      </c>
      <c r="G72" s="37" cm="1">
        <f t="array" ref="G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72" s="38" t="str">
        <f>IF(ch_table[[#This Row],[Subject 1]]&lt;&gt;"House rose", "",SUMIF(ch_table[Day], ch_table[[#This Row],[Day]], ch_table[Duration]))</f>
        <v/>
      </c>
      <c r="I72" s="43">
        <f>SUM(INDEX(ch_table[Duration],1):ch_table[[#This Row],[Duration]])</f>
        <v>1.7437500000000001</v>
      </c>
      <c r="J72" s="38" cm="1">
        <f t="array" ref="J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2" s="38" t="str" cm="1">
        <f t="array" ref="K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" s="38" t="str">
        <f>IF(ch_table[[#This Row],[Subject 1]]&lt;&gt;"House rose", "",SUMIF(ch_table[Day], ch_table[[#This Row],[Day]], ch_table[AAT]))</f>
        <v/>
      </c>
      <c r="M72" s="39">
        <f>SUM(INDEX(ch_table[AAT],1):ch_table[[#This Row],[AAT]])</f>
        <v>0.13055555555555554</v>
      </c>
    </row>
    <row r="73" spans="1:13" x14ac:dyDescent="0.25">
      <c r="A73" s="1">
        <v>5</v>
      </c>
      <c r="B73" s="36">
        <v>43757</v>
      </c>
      <c r="C73" s="37">
        <v>0.62291666666666667</v>
      </c>
      <c r="D73" s="3" t="s">
        <v>19</v>
      </c>
      <c r="E73" s="3" t="s">
        <v>99</v>
      </c>
      <c r="F73" s="3" t="s">
        <v>47</v>
      </c>
      <c r="G73" s="37" cm="1">
        <f t="array" ref="G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73" s="38" t="str">
        <f>IF(ch_table[[#This Row],[Subject 1]]&lt;&gt;"House rose", "",SUMIF(ch_table[Day], ch_table[[#This Row],[Day]], ch_table[Duration]))</f>
        <v/>
      </c>
      <c r="I73" s="43">
        <f>SUM(INDEX(ch_table[Duration],1):ch_table[[#This Row],[Duration]])</f>
        <v>1.745138888888889</v>
      </c>
      <c r="J73" s="38" cm="1">
        <f t="array" ref="J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3" s="38" t="str" cm="1">
        <f t="array" ref="K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" s="38" t="str">
        <f>IF(ch_table[[#This Row],[Subject 1]]&lt;&gt;"House rose", "",SUMIF(ch_table[Day], ch_table[[#This Row],[Day]], ch_table[AAT]))</f>
        <v/>
      </c>
      <c r="M73" s="39">
        <f>SUM(INDEX(ch_table[AAT],1):ch_table[[#This Row],[AAT]])</f>
        <v>0.13055555555555554</v>
      </c>
    </row>
    <row r="74" spans="1:13" x14ac:dyDescent="0.25">
      <c r="A74" s="1">
        <v>5</v>
      </c>
      <c r="B74" s="36">
        <v>43757</v>
      </c>
      <c r="C74" s="37">
        <v>0.62430555555555556</v>
      </c>
      <c r="D74" s="3" t="s">
        <v>19</v>
      </c>
      <c r="E74" s="3" t="s">
        <v>100</v>
      </c>
      <c r="F74" s="3" t="s">
        <v>47</v>
      </c>
      <c r="G74" s="37" cm="1">
        <f t="array" ref="G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4" s="38" t="str">
        <f>IF(ch_table[[#This Row],[Subject 1]]&lt;&gt;"House rose", "",SUMIF(ch_table[Day], ch_table[[#This Row],[Day]], ch_table[Duration]))</f>
        <v/>
      </c>
      <c r="I74" s="43">
        <f>SUM(INDEX(ch_table[Duration],1):ch_table[[#This Row],[Duration]])</f>
        <v>1.7486111111111113</v>
      </c>
      <c r="J74" s="38" cm="1">
        <f t="array" ref="J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4" s="38" t="str" cm="1">
        <f t="array" ref="K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" s="38" t="str">
        <f>IF(ch_table[[#This Row],[Subject 1]]&lt;&gt;"House rose", "",SUMIF(ch_table[Day], ch_table[[#This Row],[Day]], ch_table[AAT]))</f>
        <v/>
      </c>
      <c r="M74" s="39">
        <f>SUM(INDEX(ch_table[AAT],1):ch_table[[#This Row],[AAT]])</f>
        <v>0.13055555555555554</v>
      </c>
    </row>
    <row r="75" spans="1:13" x14ac:dyDescent="0.25">
      <c r="A75" s="1">
        <v>5</v>
      </c>
      <c r="B75" s="36">
        <v>43757</v>
      </c>
      <c r="C75" s="37">
        <v>0.62777777777777777</v>
      </c>
      <c r="D75" s="3" t="s">
        <v>19</v>
      </c>
      <c r="E75" s="3" t="s">
        <v>101</v>
      </c>
      <c r="F75" s="3" t="s">
        <v>47</v>
      </c>
      <c r="G75" s="37" cm="1">
        <f t="array" ref="G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5" s="38" t="str">
        <f>IF(ch_table[[#This Row],[Subject 1]]&lt;&gt;"House rose", "",SUMIF(ch_table[Day], ch_table[[#This Row],[Day]], ch_table[Duration]))</f>
        <v/>
      </c>
      <c r="I75" s="43">
        <f>SUM(INDEX(ch_table[Duration],1):ch_table[[#This Row],[Duration]])</f>
        <v>1.7520833333333337</v>
      </c>
      <c r="J75" s="38" cm="1">
        <f t="array" ref="J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5" s="38" t="str" cm="1">
        <f t="array" ref="K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" s="38" t="str">
        <f>IF(ch_table[[#This Row],[Subject 1]]&lt;&gt;"House rose", "",SUMIF(ch_table[Day], ch_table[[#This Row],[Day]], ch_table[AAT]))</f>
        <v/>
      </c>
      <c r="M75" s="39">
        <f>SUM(INDEX(ch_table[AAT],1):ch_table[[#This Row],[AAT]])</f>
        <v>0.13055555555555554</v>
      </c>
    </row>
    <row r="76" spans="1:13" x14ac:dyDescent="0.25">
      <c r="A76" s="1">
        <v>5</v>
      </c>
      <c r="B76" s="36">
        <v>43757</v>
      </c>
      <c r="C76" s="37">
        <v>0.63124999999999998</v>
      </c>
      <c r="D76" s="3" t="s">
        <v>19</v>
      </c>
      <c r="E76" s="3" t="s">
        <v>102</v>
      </c>
      <c r="F76" s="3" t="s">
        <v>47</v>
      </c>
      <c r="G76" s="37" cm="1">
        <f t="array" ref="G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76" s="38" t="str">
        <f>IF(ch_table[[#This Row],[Subject 1]]&lt;&gt;"House rose", "",SUMIF(ch_table[Day], ch_table[[#This Row],[Day]], ch_table[Duration]))</f>
        <v/>
      </c>
      <c r="I76" s="43">
        <f>SUM(INDEX(ch_table[Duration],1):ch_table[[#This Row],[Duration]])</f>
        <v>1.7541666666666669</v>
      </c>
      <c r="J76" s="38" cm="1">
        <f t="array" ref="J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6" s="38" t="str" cm="1">
        <f t="array" ref="K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" s="38" t="str">
        <f>IF(ch_table[[#This Row],[Subject 1]]&lt;&gt;"House rose", "",SUMIF(ch_table[Day], ch_table[[#This Row],[Day]], ch_table[AAT]))</f>
        <v/>
      </c>
      <c r="M76" s="39">
        <f>SUM(INDEX(ch_table[AAT],1):ch_table[[#This Row],[AAT]])</f>
        <v>0.13055555555555554</v>
      </c>
    </row>
    <row r="77" spans="1:13" x14ac:dyDescent="0.25">
      <c r="A77" s="1">
        <v>5</v>
      </c>
      <c r="B77" s="36">
        <v>43757</v>
      </c>
      <c r="C77" s="37">
        <v>0.6333333333333333</v>
      </c>
      <c r="D77" s="3" t="s">
        <v>19</v>
      </c>
      <c r="E77" s="3" t="s">
        <v>103</v>
      </c>
      <c r="F77" s="3" t="s">
        <v>47</v>
      </c>
      <c r="G77" s="37" cm="1">
        <f t="array" ref="G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7" s="38" t="str">
        <f>IF(ch_table[[#This Row],[Subject 1]]&lt;&gt;"House rose", "",SUMIF(ch_table[Day], ch_table[[#This Row],[Day]], ch_table[Duration]))</f>
        <v/>
      </c>
      <c r="I77" s="43">
        <f>SUM(INDEX(ch_table[Duration],1):ch_table[[#This Row],[Duration]])</f>
        <v>1.7576388888888892</v>
      </c>
      <c r="J77" s="38" cm="1">
        <f t="array" ref="J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7" s="38" t="str" cm="1">
        <f t="array" ref="K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" s="38" t="str">
        <f>IF(ch_table[[#This Row],[Subject 1]]&lt;&gt;"House rose", "",SUMIF(ch_table[Day], ch_table[[#This Row],[Day]], ch_table[AAT]))</f>
        <v/>
      </c>
      <c r="M77" s="39">
        <f>SUM(INDEX(ch_table[AAT],1):ch_table[[#This Row],[AAT]])</f>
        <v>0.13055555555555554</v>
      </c>
    </row>
    <row r="78" spans="1:13" x14ac:dyDescent="0.25">
      <c r="A78" s="1">
        <v>5</v>
      </c>
      <c r="B78" s="36">
        <v>43757</v>
      </c>
      <c r="C78" s="37">
        <v>0.63680555555555551</v>
      </c>
      <c r="D78" s="3" t="s">
        <v>19</v>
      </c>
      <c r="E78" s="3" t="s">
        <v>104</v>
      </c>
      <c r="F78" s="3" t="s">
        <v>47</v>
      </c>
      <c r="G78" s="37" cm="1">
        <f t="array" ref="G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78" s="38" t="str">
        <f>IF(ch_table[[#This Row],[Subject 1]]&lt;&gt;"House rose", "",SUMIF(ch_table[Day], ch_table[[#This Row],[Day]], ch_table[Duration]))</f>
        <v/>
      </c>
      <c r="I78" s="43">
        <f>SUM(INDEX(ch_table[Duration],1):ch_table[[#This Row],[Duration]])</f>
        <v>1.760416666666667</v>
      </c>
      <c r="J78" s="38" cm="1">
        <f t="array" ref="J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8" s="38" t="str" cm="1">
        <f t="array" ref="K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" s="38" t="str">
        <f>IF(ch_table[[#This Row],[Subject 1]]&lt;&gt;"House rose", "",SUMIF(ch_table[Day], ch_table[[#This Row],[Day]], ch_table[AAT]))</f>
        <v/>
      </c>
      <c r="M78" s="39">
        <f>SUM(INDEX(ch_table[AAT],1):ch_table[[#This Row],[AAT]])</f>
        <v>0.13055555555555554</v>
      </c>
    </row>
    <row r="79" spans="1:13" x14ac:dyDescent="0.25">
      <c r="A79" s="1">
        <v>5</v>
      </c>
      <c r="B79" s="36">
        <v>43757</v>
      </c>
      <c r="C79" s="37">
        <v>0.63958333333333328</v>
      </c>
      <c r="D79" s="3" t="s">
        <v>19</v>
      </c>
      <c r="E79" s="3" t="s">
        <v>105</v>
      </c>
      <c r="F79" s="3" t="s">
        <v>47</v>
      </c>
      <c r="G79" s="37" cm="1">
        <f t="array" ref="G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79" s="38" t="str">
        <f>IF(ch_table[[#This Row],[Subject 1]]&lt;&gt;"House rose", "",SUMIF(ch_table[Day], ch_table[[#This Row],[Day]], ch_table[Duration]))</f>
        <v/>
      </c>
      <c r="I79" s="43">
        <f>SUM(INDEX(ch_table[Duration],1):ch_table[[#This Row],[Duration]])</f>
        <v>1.7625000000000004</v>
      </c>
      <c r="J79" s="38" cm="1">
        <f t="array" ref="J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9" s="38" t="str" cm="1">
        <f t="array" ref="K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" s="38" t="str">
        <f>IF(ch_table[[#This Row],[Subject 1]]&lt;&gt;"House rose", "",SUMIF(ch_table[Day], ch_table[[#This Row],[Day]], ch_table[AAT]))</f>
        <v/>
      </c>
      <c r="M79" s="39">
        <f>SUM(INDEX(ch_table[AAT],1):ch_table[[#This Row],[AAT]])</f>
        <v>0.13055555555555554</v>
      </c>
    </row>
    <row r="80" spans="1:13" x14ac:dyDescent="0.25">
      <c r="A80" s="1">
        <v>5</v>
      </c>
      <c r="B80" s="36">
        <v>43757</v>
      </c>
      <c r="C80" s="37">
        <v>0.64166666666666672</v>
      </c>
      <c r="D80" s="3" t="s">
        <v>19</v>
      </c>
      <c r="E80" s="3" t="s">
        <v>106</v>
      </c>
      <c r="F80" s="3" t="s">
        <v>47</v>
      </c>
      <c r="G80" s="37" cm="1">
        <f t="array" ref="G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0" s="38" t="str">
        <f>IF(ch_table[[#This Row],[Subject 1]]&lt;&gt;"House rose", "",SUMIF(ch_table[Day], ch_table[[#This Row],[Day]], ch_table[Duration]))</f>
        <v/>
      </c>
      <c r="I80" s="43">
        <f>SUM(INDEX(ch_table[Duration],1):ch_table[[#This Row],[Duration]])</f>
        <v>1.7638888888888893</v>
      </c>
      <c r="J80" s="38" cm="1">
        <f t="array" ref="J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0" s="38" t="str" cm="1">
        <f t="array" ref="K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" s="38" t="str">
        <f>IF(ch_table[[#This Row],[Subject 1]]&lt;&gt;"House rose", "",SUMIF(ch_table[Day], ch_table[[#This Row],[Day]], ch_table[AAT]))</f>
        <v/>
      </c>
      <c r="M80" s="39">
        <f>SUM(INDEX(ch_table[AAT],1):ch_table[[#This Row],[AAT]])</f>
        <v>0.13055555555555554</v>
      </c>
    </row>
    <row r="81" spans="1:13" ht="30" x14ac:dyDescent="0.25">
      <c r="A81" s="1">
        <v>5</v>
      </c>
      <c r="B81" s="36">
        <v>43757</v>
      </c>
      <c r="C81" s="37">
        <v>0.6430555555555556</v>
      </c>
      <c r="D81" s="3" t="s">
        <v>19</v>
      </c>
      <c r="E81" s="3" t="s">
        <v>107</v>
      </c>
      <c r="F81" s="3" t="s">
        <v>47</v>
      </c>
      <c r="G81" s="37" cm="1">
        <f t="array" ref="G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1" s="38" t="str">
        <f>IF(ch_table[[#This Row],[Subject 1]]&lt;&gt;"House rose", "",SUMIF(ch_table[Day], ch_table[[#This Row],[Day]], ch_table[Duration]))</f>
        <v/>
      </c>
      <c r="I81" s="43">
        <f>SUM(INDEX(ch_table[Duration],1):ch_table[[#This Row],[Duration]])</f>
        <v>1.7659722222222225</v>
      </c>
      <c r="J81" s="38" cm="1">
        <f t="array" ref="J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1" s="38" t="str" cm="1">
        <f t="array" ref="K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" s="38" t="str">
        <f>IF(ch_table[[#This Row],[Subject 1]]&lt;&gt;"House rose", "",SUMIF(ch_table[Day], ch_table[[#This Row],[Day]], ch_table[AAT]))</f>
        <v/>
      </c>
      <c r="M81" s="39">
        <f>SUM(INDEX(ch_table[AAT],1):ch_table[[#This Row],[AAT]])</f>
        <v>0.13055555555555554</v>
      </c>
    </row>
    <row r="82" spans="1:13" x14ac:dyDescent="0.25">
      <c r="A82" s="1">
        <v>5</v>
      </c>
      <c r="B82" s="36">
        <v>43757</v>
      </c>
      <c r="C82" s="37">
        <v>0.64513888888888893</v>
      </c>
      <c r="D82" s="3" t="s">
        <v>19</v>
      </c>
      <c r="E82" s="3" t="s">
        <v>108</v>
      </c>
      <c r="F82" s="3" t="s">
        <v>47</v>
      </c>
      <c r="G82" s="37" cm="1">
        <f t="array" ref="G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82" s="38" t="str">
        <f>IF(ch_table[[#This Row],[Subject 1]]&lt;&gt;"House rose", "",SUMIF(ch_table[Day], ch_table[[#This Row],[Day]], ch_table[Duration]))</f>
        <v/>
      </c>
      <c r="I82" s="43">
        <f>SUM(INDEX(ch_table[Duration],1):ch_table[[#This Row],[Duration]])</f>
        <v>1.7666666666666671</v>
      </c>
      <c r="J82" s="38" cm="1">
        <f t="array" ref="J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" s="38" t="str" cm="1">
        <f t="array" ref="K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" s="38" t="str">
        <f>IF(ch_table[[#This Row],[Subject 1]]&lt;&gt;"House rose", "",SUMIF(ch_table[Day], ch_table[[#This Row],[Day]], ch_table[AAT]))</f>
        <v/>
      </c>
      <c r="M82" s="39">
        <f>SUM(INDEX(ch_table[AAT],1):ch_table[[#This Row],[AAT]])</f>
        <v>0.13055555555555554</v>
      </c>
    </row>
    <row r="83" spans="1:13" x14ac:dyDescent="0.25">
      <c r="A83" s="1">
        <v>5</v>
      </c>
      <c r="B83" s="36">
        <v>43757</v>
      </c>
      <c r="C83" s="37">
        <v>0.64583333333333337</v>
      </c>
      <c r="D83" s="3" t="s">
        <v>19</v>
      </c>
      <c r="E83" s="3" t="s">
        <v>109</v>
      </c>
      <c r="F83" s="3" t="s">
        <v>47</v>
      </c>
      <c r="G83" s="37" cm="1">
        <f t="array" ref="G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83" s="38" t="str">
        <f>IF(ch_table[[#This Row],[Subject 1]]&lt;&gt;"House rose", "",SUMIF(ch_table[Day], ch_table[[#This Row],[Day]], ch_table[Duration]))</f>
        <v/>
      </c>
      <c r="I83" s="43">
        <f>SUM(INDEX(ch_table[Duration],1):ch_table[[#This Row],[Duration]])</f>
        <v>1.7673611111111116</v>
      </c>
      <c r="J83" s="38" cm="1">
        <f t="array" ref="J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" s="38" t="str" cm="1">
        <f t="array" ref="K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" s="38" t="str">
        <f>IF(ch_table[[#This Row],[Subject 1]]&lt;&gt;"House rose", "",SUMIF(ch_table[Day], ch_table[[#This Row],[Day]], ch_table[AAT]))</f>
        <v/>
      </c>
      <c r="M83" s="39">
        <f>SUM(INDEX(ch_table[AAT],1):ch_table[[#This Row],[AAT]])</f>
        <v>0.13055555555555554</v>
      </c>
    </row>
    <row r="84" spans="1:13" x14ac:dyDescent="0.25">
      <c r="A84" s="1">
        <v>5</v>
      </c>
      <c r="B84" s="36">
        <v>43757</v>
      </c>
      <c r="C84" s="37">
        <v>0.64652777777777781</v>
      </c>
      <c r="D84" s="3" t="s">
        <v>19</v>
      </c>
      <c r="E84" s="3" t="s">
        <v>110</v>
      </c>
      <c r="F84" s="3" t="s">
        <v>47</v>
      </c>
      <c r="G84" s="37" cm="1">
        <f t="array" ref="G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4" s="38" t="str">
        <f>IF(ch_table[[#This Row],[Subject 1]]&lt;&gt;"House rose", "",SUMIF(ch_table[Day], ch_table[[#This Row],[Day]], ch_table[Duration]))</f>
        <v/>
      </c>
      <c r="I84" s="43">
        <f>SUM(INDEX(ch_table[Duration],1):ch_table[[#This Row],[Duration]])</f>
        <v>1.7694444444444448</v>
      </c>
      <c r="J84" s="38" cm="1">
        <f t="array" ref="J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4" s="38" t="str" cm="1">
        <f t="array" ref="K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" s="38" t="str">
        <f>IF(ch_table[[#This Row],[Subject 1]]&lt;&gt;"House rose", "",SUMIF(ch_table[Day], ch_table[[#This Row],[Day]], ch_table[AAT]))</f>
        <v/>
      </c>
      <c r="M84" s="39">
        <f>SUM(INDEX(ch_table[AAT],1):ch_table[[#This Row],[AAT]])</f>
        <v>0.13055555555555554</v>
      </c>
    </row>
    <row r="85" spans="1:13" x14ac:dyDescent="0.25">
      <c r="A85" s="1">
        <v>5</v>
      </c>
      <c r="B85" s="36">
        <v>43757</v>
      </c>
      <c r="C85" s="37">
        <v>0.64861111111111114</v>
      </c>
      <c r="D85" s="3" t="s">
        <v>19</v>
      </c>
      <c r="E85" s="3" t="s">
        <v>111</v>
      </c>
      <c r="F85" s="3" t="s">
        <v>47</v>
      </c>
      <c r="G85" s="37" cm="1">
        <f t="array" ref="G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5" s="38" t="str">
        <f>IF(ch_table[[#This Row],[Subject 1]]&lt;&gt;"House rose", "",SUMIF(ch_table[Day], ch_table[[#This Row],[Day]], ch_table[Duration]))</f>
        <v/>
      </c>
      <c r="I85" s="43">
        <f>SUM(INDEX(ch_table[Duration],1):ch_table[[#This Row],[Duration]])</f>
        <v>1.7708333333333337</v>
      </c>
      <c r="J85" s="38" cm="1">
        <f t="array" ref="J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5" s="38" t="str" cm="1">
        <f t="array" ref="K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" s="38" t="str">
        <f>IF(ch_table[[#This Row],[Subject 1]]&lt;&gt;"House rose", "",SUMIF(ch_table[Day], ch_table[[#This Row],[Day]], ch_table[AAT]))</f>
        <v/>
      </c>
      <c r="M85" s="39">
        <f>SUM(INDEX(ch_table[AAT],1):ch_table[[#This Row],[AAT]])</f>
        <v>0.13055555555555554</v>
      </c>
    </row>
    <row r="86" spans="1:13" x14ac:dyDescent="0.25">
      <c r="A86" s="1">
        <v>5</v>
      </c>
      <c r="B86" s="36">
        <v>43757</v>
      </c>
      <c r="C86" s="37">
        <v>0.65</v>
      </c>
      <c r="D86" s="3" t="s">
        <v>19</v>
      </c>
      <c r="E86" s="3" t="s">
        <v>112</v>
      </c>
      <c r="F86" s="3" t="s">
        <v>47</v>
      </c>
      <c r="G86" s="37" cm="1">
        <f t="array" ref="G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6" s="38" t="str">
        <f>IF(ch_table[[#This Row],[Subject 1]]&lt;&gt;"House rose", "",SUMIF(ch_table[Day], ch_table[[#This Row],[Day]], ch_table[Duration]))</f>
        <v/>
      </c>
      <c r="I86" s="43">
        <f>SUM(INDEX(ch_table[Duration],1):ch_table[[#This Row],[Duration]])</f>
        <v>1.7729166666666671</v>
      </c>
      <c r="J86" s="38" cm="1">
        <f t="array" ref="J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6" s="38" t="str" cm="1">
        <f t="array" ref="K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" s="38" t="str">
        <f>IF(ch_table[[#This Row],[Subject 1]]&lt;&gt;"House rose", "",SUMIF(ch_table[Day], ch_table[[#This Row],[Day]], ch_table[AAT]))</f>
        <v/>
      </c>
      <c r="M86" s="39">
        <f>SUM(INDEX(ch_table[AAT],1):ch_table[[#This Row],[AAT]])</f>
        <v>0.13055555555555554</v>
      </c>
    </row>
    <row r="87" spans="1:13" x14ac:dyDescent="0.25">
      <c r="A87" s="1">
        <v>5</v>
      </c>
      <c r="B87" s="36">
        <v>43757</v>
      </c>
      <c r="C87" s="37">
        <v>0.65208333333333335</v>
      </c>
      <c r="D87" s="3" t="s">
        <v>19</v>
      </c>
      <c r="E87" s="3" t="s">
        <v>113</v>
      </c>
      <c r="F87" s="3" t="s">
        <v>47</v>
      </c>
      <c r="G87" s="37" cm="1">
        <f t="array" ref="G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7" s="38" t="str">
        <f>IF(ch_table[[#This Row],[Subject 1]]&lt;&gt;"House rose", "",SUMIF(ch_table[Day], ch_table[[#This Row],[Day]], ch_table[Duration]))</f>
        <v/>
      </c>
      <c r="I87" s="43">
        <f>SUM(INDEX(ch_table[Duration],1):ch_table[[#This Row],[Duration]])</f>
        <v>1.774305555555556</v>
      </c>
      <c r="J87" s="38" cm="1">
        <f t="array" ref="J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7" s="38" t="str" cm="1">
        <f t="array" ref="K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" s="38" t="str">
        <f>IF(ch_table[[#This Row],[Subject 1]]&lt;&gt;"House rose", "",SUMIF(ch_table[Day], ch_table[[#This Row],[Day]], ch_table[AAT]))</f>
        <v/>
      </c>
      <c r="M87" s="39">
        <f>SUM(INDEX(ch_table[AAT],1):ch_table[[#This Row],[AAT]])</f>
        <v>0.13055555555555554</v>
      </c>
    </row>
    <row r="88" spans="1:13" x14ac:dyDescent="0.25">
      <c r="A88" s="1">
        <v>5</v>
      </c>
      <c r="B88" s="36">
        <v>43757</v>
      </c>
      <c r="C88" s="37">
        <v>0.65347222222222223</v>
      </c>
      <c r="D88" s="3" t="s">
        <v>19</v>
      </c>
      <c r="E88" s="3" t="s">
        <v>114</v>
      </c>
      <c r="F88" s="3" t="s">
        <v>47</v>
      </c>
      <c r="G88" s="37" cm="1">
        <f t="array" ref="G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88" s="38" t="str">
        <f>IF(ch_table[[#This Row],[Subject 1]]&lt;&gt;"House rose", "",SUMIF(ch_table[Day], ch_table[[#This Row],[Day]], ch_table[Duration]))</f>
        <v/>
      </c>
      <c r="I88" s="43">
        <f>SUM(INDEX(ch_table[Duration],1):ch_table[[#This Row],[Duration]])</f>
        <v>1.7777777777777781</v>
      </c>
      <c r="J88" s="38" cm="1">
        <f t="array" ref="J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8" s="38" t="str" cm="1">
        <f t="array" ref="K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" s="38" t="str">
        <f>IF(ch_table[[#This Row],[Subject 1]]&lt;&gt;"House rose", "",SUMIF(ch_table[Day], ch_table[[#This Row],[Day]], ch_table[AAT]))</f>
        <v/>
      </c>
      <c r="M88" s="39">
        <f>SUM(INDEX(ch_table[AAT],1):ch_table[[#This Row],[AAT]])</f>
        <v>0.13055555555555554</v>
      </c>
    </row>
    <row r="89" spans="1:13" x14ac:dyDescent="0.25">
      <c r="A89" s="1">
        <v>5</v>
      </c>
      <c r="B89" s="36">
        <v>43757</v>
      </c>
      <c r="C89" s="37">
        <v>0.65694444444444444</v>
      </c>
      <c r="D89" s="3" t="s">
        <v>19</v>
      </c>
      <c r="E89" s="3" t="s">
        <v>115</v>
      </c>
      <c r="F89" s="3" t="s">
        <v>47</v>
      </c>
      <c r="G89" s="37" cm="1">
        <f t="array" ref="G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89" s="38" t="str">
        <f>IF(ch_table[[#This Row],[Subject 1]]&lt;&gt;"House rose", "",SUMIF(ch_table[Day], ch_table[[#This Row],[Day]], ch_table[Duration]))</f>
        <v/>
      </c>
      <c r="I89" s="43">
        <f>SUM(INDEX(ch_table[Duration],1):ch_table[[#This Row],[Duration]])</f>
        <v>1.7784722222222227</v>
      </c>
      <c r="J89" s="38" cm="1">
        <f t="array" ref="J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9" s="38" t="str" cm="1">
        <f t="array" ref="K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" s="38" t="str">
        <f>IF(ch_table[[#This Row],[Subject 1]]&lt;&gt;"House rose", "",SUMIF(ch_table[Day], ch_table[[#This Row],[Day]], ch_table[AAT]))</f>
        <v/>
      </c>
      <c r="M89" s="39">
        <f>SUM(INDEX(ch_table[AAT],1):ch_table[[#This Row],[AAT]])</f>
        <v>0.13055555555555554</v>
      </c>
    </row>
    <row r="90" spans="1:13" ht="30" x14ac:dyDescent="0.25">
      <c r="A90" s="1">
        <v>5</v>
      </c>
      <c r="B90" s="36">
        <v>43757</v>
      </c>
      <c r="C90" s="37">
        <v>0.65763888888888888</v>
      </c>
      <c r="D90" s="3" t="s">
        <v>19</v>
      </c>
      <c r="E90" s="3" t="s">
        <v>116</v>
      </c>
      <c r="F90" s="3" t="s">
        <v>47</v>
      </c>
      <c r="G90" s="37" cm="1">
        <f t="array" ref="G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0" s="38" t="str">
        <f>IF(ch_table[[#This Row],[Subject 1]]&lt;&gt;"House rose", "",SUMIF(ch_table[Day], ch_table[[#This Row],[Day]], ch_table[Duration]))</f>
        <v/>
      </c>
      <c r="I90" s="43">
        <f>SUM(INDEX(ch_table[Duration],1):ch_table[[#This Row],[Duration]])</f>
        <v>1.7805555555555559</v>
      </c>
      <c r="J90" s="38" cm="1">
        <f t="array" ref="J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0" s="38" t="str" cm="1">
        <f t="array" ref="K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" s="38" t="str">
        <f>IF(ch_table[[#This Row],[Subject 1]]&lt;&gt;"House rose", "",SUMIF(ch_table[Day], ch_table[[#This Row],[Day]], ch_table[AAT]))</f>
        <v/>
      </c>
      <c r="M90" s="39">
        <f>SUM(INDEX(ch_table[AAT],1):ch_table[[#This Row],[AAT]])</f>
        <v>0.13055555555555554</v>
      </c>
    </row>
    <row r="91" spans="1:13" ht="30" x14ac:dyDescent="0.25">
      <c r="A91" s="1">
        <v>5</v>
      </c>
      <c r="B91" s="36">
        <v>43757</v>
      </c>
      <c r="C91" s="37">
        <v>0.65972222222222221</v>
      </c>
      <c r="D91" s="3" t="s">
        <v>19</v>
      </c>
      <c r="E91" s="3" t="s">
        <v>117</v>
      </c>
      <c r="F91" s="3" t="s">
        <v>47</v>
      </c>
      <c r="G91" s="37" cm="1">
        <f t="array" ref="G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91" s="38" t="str">
        <f>IF(ch_table[[#This Row],[Subject 1]]&lt;&gt;"House rose", "",SUMIF(ch_table[Day], ch_table[[#This Row],[Day]], ch_table[Duration]))</f>
        <v/>
      </c>
      <c r="I91" s="43">
        <f>SUM(INDEX(ch_table[Duration],1):ch_table[[#This Row],[Duration]])</f>
        <v>1.7812500000000004</v>
      </c>
      <c r="J91" s="38" cm="1">
        <f t="array" ref="J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1" s="38" t="str" cm="1">
        <f t="array" ref="K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" s="38" t="str">
        <f>IF(ch_table[[#This Row],[Subject 1]]&lt;&gt;"House rose", "",SUMIF(ch_table[Day], ch_table[[#This Row],[Day]], ch_table[AAT]))</f>
        <v/>
      </c>
      <c r="M91" s="39">
        <f>SUM(INDEX(ch_table[AAT],1):ch_table[[#This Row],[AAT]])</f>
        <v>0.13055555555555554</v>
      </c>
    </row>
    <row r="92" spans="1:13" x14ac:dyDescent="0.25">
      <c r="A92" s="1">
        <v>5</v>
      </c>
      <c r="B92" s="36">
        <v>43757</v>
      </c>
      <c r="C92" s="37">
        <v>0.66041666666666665</v>
      </c>
      <c r="D92" s="3" t="s">
        <v>19</v>
      </c>
      <c r="E92" s="3" t="s">
        <v>118</v>
      </c>
      <c r="F92" s="3" t="s">
        <v>47</v>
      </c>
      <c r="G92" s="37" cm="1">
        <f t="array" ref="G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2" s="38" t="str">
        <f>IF(ch_table[[#This Row],[Subject 1]]&lt;&gt;"House rose", "",SUMIF(ch_table[Day], ch_table[[#This Row],[Day]], ch_table[Duration]))</f>
        <v/>
      </c>
      <c r="I92" s="43">
        <f>SUM(INDEX(ch_table[Duration],1):ch_table[[#This Row],[Duration]])</f>
        <v>1.7826388888888893</v>
      </c>
      <c r="J92" s="38" cm="1">
        <f t="array" ref="J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2" s="38" t="str" cm="1">
        <f t="array" ref="K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" s="38" t="str">
        <f>IF(ch_table[[#This Row],[Subject 1]]&lt;&gt;"House rose", "",SUMIF(ch_table[Day], ch_table[[#This Row],[Day]], ch_table[AAT]))</f>
        <v/>
      </c>
      <c r="M92" s="39">
        <f>SUM(INDEX(ch_table[AAT],1):ch_table[[#This Row],[AAT]])</f>
        <v>0.13055555555555554</v>
      </c>
    </row>
    <row r="93" spans="1:13" x14ac:dyDescent="0.25">
      <c r="A93" s="1">
        <v>5</v>
      </c>
      <c r="B93" s="36">
        <v>43757</v>
      </c>
      <c r="C93" s="37">
        <v>0.66180555555555554</v>
      </c>
      <c r="D93" s="3" t="s">
        <v>19</v>
      </c>
      <c r="E93" s="3" t="s">
        <v>119</v>
      </c>
      <c r="F93" s="3" t="s">
        <v>47</v>
      </c>
      <c r="G93" s="37" cm="1">
        <f t="array" ref="G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3" s="38" t="str">
        <f>IF(ch_table[[#This Row],[Subject 1]]&lt;&gt;"House rose", "",SUMIF(ch_table[Day], ch_table[[#This Row],[Day]], ch_table[Duration]))</f>
        <v/>
      </c>
      <c r="I93" s="43">
        <f>SUM(INDEX(ch_table[Duration],1):ch_table[[#This Row],[Duration]])</f>
        <v>1.7854166666666671</v>
      </c>
      <c r="J93" s="38" cm="1">
        <f t="array" ref="J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3" s="38" t="str" cm="1">
        <f t="array" ref="K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" s="38" t="str">
        <f>IF(ch_table[[#This Row],[Subject 1]]&lt;&gt;"House rose", "",SUMIF(ch_table[Day], ch_table[[#This Row],[Day]], ch_table[AAT]))</f>
        <v/>
      </c>
      <c r="M93" s="39">
        <f>SUM(INDEX(ch_table[AAT],1):ch_table[[#This Row],[AAT]])</f>
        <v>0.13055555555555554</v>
      </c>
    </row>
    <row r="94" spans="1:13" x14ac:dyDescent="0.25">
      <c r="A94" s="1">
        <v>5</v>
      </c>
      <c r="B94" s="36">
        <v>43757</v>
      </c>
      <c r="C94" s="37">
        <v>0.6645833333333333</v>
      </c>
      <c r="D94" s="3" t="s">
        <v>19</v>
      </c>
      <c r="E94" s="3" t="s">
        <v>120</v>
      </c>
      <c r="F94" s="3" t="s">
        <v>47</v>
      </c>
      <c r="G94" s="37" cm="1">
        <f t="array" ref="G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4" s="38" t="str">
        <f>IF(ch_table[[#This Row],[Subject 1]]&lt;&gt;"House rose", "",SUMIF(ch_table[Day], ch_table[[#This Row],[Day]], ch_table[Duration]))</f>
        <v/>
      </c>
      <c r="I94" s="43">
        <f>SUM(INDEX(ch_table[Duration],1):ch_table[[#This Row],[Duration]])</f>
        <v>1.786805555555556</v>
      </c>
      <c r="J94" s="38" cm="1">
        <f t="array" ref="J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4" s="38" t="str" cm="1">
        <f t="array" ref="K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" s="38" t="str">
        <f>IF(ch_table[[#This Row],[Subject 1]]&lt;&gt;"House rose", "",SUMIF(ch_table[Day], ch_table[[#This Row],[Day]], ch_table[AAT]))</f>
        <v/>
      </c>
      <c r="M94" s="39">
        <f>SUM(INDEX(ch_table[AAT],1):ch_table[[#This Row],[AAT]])</f>
        <v>0.13055555555555554</v>
      </c>
    </row>
    <row r="95" spans="1:13" ht="30" x14ac:dyDescent="0.25">
      <c r="A95" s="1">
        <v>5</v>
      </c>
      <c r="B95" s="36">
        <v>43757</v>
      </c>
      <c r="C95" s="37">
        <v>0.66597222222222219</v>
      </c>
      <c r="D95" s="3" t="s">
        <v>19</v>
      </c>
      <c r="E95" s="3" t="s">
        <v>121</v>
      </c>
      <c r="F95" s="3" t="s">
        <v>47</v>
      </c>
      <c r="G95" s="37" cm="1">
        <f t="array" ref="G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95" s="38" t="str">
        <f>IF(ch_table[[#This Row],[Subject 1]]&lt;&gt;"House rose", "",SUMIF(ch_table[Day], ch_table[[#This Row],[Day]], ch_table[Duration]))</f>
        <v/>
      </c>
      <c r="I95" s="43">
        <f>SUM(INDEX(ch_table[Duration],1):ch_table[[#This Row],[Duration]])</f>
        <v>1.7875000000000005</v>
      </c>
      <c r="J95" s="38" cm="1">
        <f t="array" ref="J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5" s="38" t="str" cm="1">
        <f t="array" ref="K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" s="38" t="str">
        <f>IF(ch_table[[#This Row],[Subject 1]]&lt;&gt;"House rose", "",SUMIF(ch_table[Day], ch_table[[#This Row],[Day]], ch_table[AAT]))</f>
        <v/>
      </c>
      <c r="M95" s="39">
        <f>SUM(INDEX(ch_table[AAT],1):ch_table[[#This Row],[AAT]])</f>
        <v>0.13055555555555554</v>
      </c>
    </row>
    <row r="96" spans="1:13" x14ac:dyDescent="0.25">
      <c r="A96" s="1">
        <v>5</v>
      </c>
      <c r="B96" s="36">
        <v>43757</v>
      </c>
      <c r="C96" s="37">
        <v>0.66666666666666663</v>
      </c>
      <c r="D96" s="3" t="s">
        <v>19</v>
      </c>
      <c r="E96" s="3" t="s">
        <v>122</v>
      </c>
      <c r="F96" s="3" t="s">
        <v>47</v>
      </c>
      <c r="G96" s="37" cm="1">
        <f t="array" ref="G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6" s="38" t="str">
        <f>IF(ch_table[[#This Row],[Subject 1]]&lt;&gt;"House rose", "",SUMIF(ch_table[Day], ch_table[[#This Row],[Day]], ch_table[Duration]))</f>
        <v/>
      </c>
      <c r="I96" s="43">
        <f>SUM(INDEX(ch_table[Duration],1):ch_table[[#This Row],[Duration]])</f>
        <v>1.7888888888888894</v>
      </c>
      <c r="J96" s="38" cm="1">
        <f t="array" ref="J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6" s="38" t="str" cm="1">
        <f t="array" ref="K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" s="38" t="str">
        <f>IF(ch_table[[#This Row],[Subject 1]]&lt;&gt;"House rose", "",SUMIF(ch_table[Day], ch_table[[#This Row],[Day]], ch_table[AAT]))</f>
        <v/>
      </c>
      <c r="M96" s="39">
        <f>SUM(INDEX(ch_table[AAT],1):ch_table[[#This Row],[AAT]])</f>
        <v>0.13055555555555554</v>
      </c>
    </row>
    <row r="97" spans="1:13" x14ac:dyDescent="0.25">
      <c r="A97" s="1">
        <v>5</v>
      </c>
      <c r="B97" s="36">
        <v>43757</v>
      </c>
      <c r="C97" s="37">
        <v>0.66805555555555551</v>
      </c>
      <c r="D97" s="3" t="s">
        <v>19</v>
      </c>
      <c r="E97" s="3" t="s">
        <v>123</v>
      </c>
      <c r="F97" s="3" t="s">
        <v>47</v>
      </c>
      <c r="G97" s="37" cm="1">
        <f t="array" ref="G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7" s="38" t="str">
        <f>IF(ch_table[[#This Row],[Subject 1]]&lt;&gt;"House rose", "",SUMIF(ch_table[Day], ch_table[[#This Row],[Day]], ch_table[Duration]))</f>
        <v/>
      </c>
      <c r="I97" s="43">
        <f>SUM(INDEX(ch_table[Duration],1):ch_table[[#This Row],[Duration]])</f>
        <v>1.7902777777777783</v>
      </c>
      <c r="J97" s="38" cm="1">
        <f t="array" ref="J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7" s="38" t="str" cm="1">
        <f t="array" ref="K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" s="38" t="str">
        <f>IF(ch_table[[#This Row],[Subject 1]]&lt;&gt;"House rose", "",SUMIF(ch_table[Day], ch_table[[#This Row],[Day]], ch_table[AAT]))</f>
        <v/>
      </c>
      <c r="M97" s="39">
        <f>SUM(INDEX(ch_table[AAT],1):ch_table[[#This Row],[AAT]])</f>
        <v>0.13055555555555554</v>
      </c>
    </row>
    <row r="98" spans="1:13" x14ac:dyDescent="0.25">
      <c r="A98" s="1">
        <v>5</v>
      </c>
      <c r="B98" s="36">
        <v>43757</v>
      </c>
      <c r="C98" s="37">
        <v>0.6694444444444444</v>
      </c>
      <c r="D98" s="3" t="s">
        <v>14</v>
      </c>
      <c r="G98" s="37" t="str" cm="1">
        <f t="array" ref="G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8" s="38">
        <f>IF(ch_table[[#This Row],[Subject 1]]&lt;&gt;"House rose", "",SUMIF(ch_table[Day], ch_table[[#This Row],[Day]], ch_table[Duration]))</f>
        <v>0.27361111111111108</v>
      </c>
      <c r="I98" s="43">
        <f>SUM(INDEX(ch_table[Duration],1):ch_table[[#This Row],[Duration]])</f>
        <v>1.7902777777777783</v>
      </c>
      <c r="J98" s="38" cm="1">
        <f t="array" ref="J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8" s="38" t="str" cm="1">
        <f t="array" ref="K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" s="38">
        <f>IF(ch_table[[#This Row],[Subject 1]]&lt;&gt;"House rose", "",SUMIF(ch_table[Day], ch_table[[#This Row],[Day]], ch_table[AAT]))</f>
        <v>0</v>
      </c>
      <c r="M98" s="39">
        <f>SUM(INDEX(ch_table[AAT],1):ch_table[[#This Row],[AAT]])</f>
        <v>0.13055555555555554</v>
      </c>
    </row>
    <row r="99" spans="1:13" x14ac:dyDescent="0.25">
      <c r="A99" s="1">
        <v>6</v>
      </c>
      <c r="B99" s="36">
        <v>43759</v>
      </c>
      <c r="C99" s="37">
        <v>0.60416666666666663</v>
      </c>
      <c r="D99" s="3" t="s">
        <v>15</v>
      </c>
      <c r="G99" s="37" cm="1">
        <f t="array" ref="G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9" s="38" t="str">
        <f>IF(ch_table[[#This Row],[Subject 1]]&lt;&gt;"House rose", "",SUMIF(ch_table[Day], ch_table[[#This Row],[Day]], ch_table[Duration]))</f>
        <v/>
      </c>
      <c r="I99" s="43">
        <f>SUM(INDEX(ch_table[Duration],1):ch_table[[#This Row],[Duration]])</f>
        <v>1.7930555555555561</v>
      </c>
      <c r="J99" s="38" cm="1">
        <f t="array" ref="J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9" s="38" t="str" cm="1">
        <f t="array" ref="K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" s="38" t="str">
        <f>IF(ch_table[[#This Row],[Subject 1]]&lt;&gt;"House rose", "",SUMIF(ch_table[Day], ch_table[[#This Row],[Day]], ch_table[AAT]))</f>
        <v/>
      </c>
      <c r="M99" s="39">
        <f>SUM(INDEX(ch_table[AAT],1):ch_table[[#This Row],[AAT]])</f>
        <v>0.13055555555555554</v>
      </c>
    </row>
    <row r="100" spans="1:13" x14ac:dyDescent="0.25">
      <c r="A100" s="1">
        <v>6</v>
      </c>
      <c r="B100" s="36">
        <v>43759</v>
      </c>
      <c r="C100" s="37">
        <v>0.6069444444444444</v>
      </c>
      <c r="D100" s="3" t="s">
        <v>22</v>
      </c>
      <c r="E100" s="3" t="s">
        <v>124</v>
      </c>
      <c r="G100" s="37" cm="1">
        <f t="array" ref="G1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100" s="38" t="str">
        <f>IF(ch_table[[#This Row],[Subject 1]]&lt;&gt;"House rose", "",SUMIF(ch_table[Day], ch_table[[#This Row],[Day]], ch_table[Duration]))</f>
        <v/>
      </c>
      <c r="I100" s="43">
        <f>SUM(INDEX(ch_table[Duration],1):ch_table[[#This Row],[Duration]])</f>
        <v>1.825694444444445</v>
      </c>
      <c r="J100" s="38" cm="1">
        <f t="array" ref="J1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0" s="38" t="str" cm="1">
        <f t="array" ref="K1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" s="38" t="str">
        <f>IF(ch_table[[#This Row],[Subject 1]]&lt;&gt;"House rose", "",SUMIF(ch_table[Day], ch_table[[#This Row],[Day]], ch_table[AAT]))</f>
        <v/>
      </c>
      <c r="M100" s="39">
        <f>SUM(INDEX(ch_table[AAT],1):ch_table[[#This Row],[AAT]])</f>
        <v>0.13055555555555554</v>
      </c>
    </row>
    <row r="101" spans="1:13" x14ac:dyDescent="0.25">
      <c r="A101" s="1">
        <v>6</v>
      </c>
      <c r="B101" s="36">
        <v>43759</v>
      </c>
      <c r="C101" s="37">
        <v>0.63958333333333328</v>
      </c>
      <c r="D101" s="3" t="s">
        <v>23</v>
      </c>
      <c r="E101" s="3" t="s">
        <v>124</v>
      </c>
      <c r="G101" s="37" cm="1">
        <f t="array" ref="G1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6.9444444444445308E-3</v>
      </c>
      <c r="H101" s="38" t="str">
        <f>IF(ch_table[[#This Row],[Subject 1]]&lt;&gt;"House rose", "",SUMIF(ch_table[Day], ch_table[[#This Row],[Day]], ch_table[Duration]))</f>
        <v/>
      </c>
      <c r="I101" s="43">
        <f>SUM(INDEX(ch_table[Duration],1):ch_table[[#This Row],[Duration]])</f>
        <v>1.8326388888888894</v>
      </c>
      <c r="J101" s="38" cm="1">
        <f t="array" ref="J1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1" s="38" t="str" cm="1">
        <f t="array" ref="K1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" s="38" t="str">
        <f>IF(ch_table[[#This Row],[Subject 1]]&lt;&gt;"House rose", "",SUMIF(ch_table[Day], ch_table[[#This Row],[Day]], ch_table[AAT]))</f>
        <v/>
      </c>
      <c r="M101" s="39">
        <f>SUM(INDEX(ch_table[AAT],1):ch_table[[#This Row],[AAT]])</f>
        <v>0.13055555555555554</v>
      </c>
    </row>
    <row r="102" spans="1:13" ht="30" x14ac:dyDescent="0.25">
      <c r="A102" s="1">
        <v>6</v>
      </c>
      <c r="B102" s="36">
        <v>43759</v>
      </c>
      <c r="C102" s="37">
        <v>0.64652777777777781</v>
      </c>
      <c r="D102" s="3" t="s">
        <v>16</v>
      </c>
      <c r="E102" s="3" t="s">
        <v>125</v>
      </c>
      <c r="F102" s="3" t="s">
        <v>47</v>
      </c>
      <c r="G102" s="37" cm="1">
        <f t="array" ref="G1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102" s="38" t="str">
        <f>IF(ch_table[[#This Row],[Subject 1]]&lt;&gt;"House rose", "",SUMIF(ch_table[Day], ch_table[[#This Row],[Day]], ch_table[Duration]))</f>
        <v/>
      </c>
      <c r="I102" s="43">
        <f>SUM(INDEX(ch_table[Duration],1):ch_table[[#This Row],[Duration]])</f>
        <v>1.8381944444444449</v>
      </c>
      <c r="J102" s="38" cm="1">
        <f t="array" ref="J1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2" s="38" t="str" cm="1">
        <f t="array" ref="K1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" s="38" t="str">
        <f>IF(ch_table[[#This Row],[Subject 1]]&lt;&gt;"House rose", "",SUMIF(ch_table[Day], ch_table[[#This Row],[Day]], ch_table[AAT]))</f>
        <v/>
      </c>
      <c r="M102" s="39">
        <f>SUM(INDEX(ch_table[AAT],1):ch_table[[#This Row],[AAT]])</f>
        <v>0.13055555555555554</v>
      </c>
    </row>
    <row r="103" spans="1:13" x14ac:dyDescent="0.25">
      <c r="A103" s="1">
        <v>6</v>
      </c>
      <c r="B103" s="36">
        <v>43759</v>
      </c>
      <c r="C103" s="37">
        <v>0.65208333333333335</v>
      </c>
      <c r="D103" s="3" t="s">
        <v>19</v>
      </c>
      <c r="E103" s="3" t="s">
        <v>126</v>
      </c>
      <c r="G103" s="37" cm="1">
        <f t="array" ref="G1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3" s="38" t="str">
        <f>IF(ch_table[[#This Row],[Subject 1]]&lt;&gt;"House rose", "",SUMIF(ch_table[Day], ch_table[[#This Row],[Day]], ch_table[Duration]))</f>
        <v/>
      </c>
      <c r="I103" s="43">
        <f>SUM(INDEX(ch_table[Duration],1):ch_table[[#This Row],[Duration]])</f>
        <v>1.8402777777777781</v>
      </c>
      <c r="J103" s="38" cm="1">
        <f t="array" ref="J1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3" s="38" t="str" cm="1">
        <f t="array" ref="K1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" s="38" t="str">
        <f>IF(ch_table[[#This Row],[Subject 1]]&lt;&gt;"House rose", "",SUMIF(ch_table[Day], ch_table[[#This Row],[Day]], ch_table[AAT]))</f>
        <v/>
      </c>
      <c r="M103" s="39">
        <f>SUM(INDEX(ch_table[AAT],1):ch_table[[#This Row],[AAT]])</f>
        <v>0.13055555555555554</v>
      </c>
    </row>
    <row r="104" spans="1:13" x14ac:dyDescent="0.25">
      <c r="A104" s="1">
        <v>6</v>
      </c>
      <c r="B104" s="36">
        <v>43759</v>
      </c>
      <c r="C104" s="37">
        <v>0.65416666666666667</v>
      </c>
      <c r="D104" s="3" t="s">
        <v>19</v>
      </c>
      <c r="E104" s="3" t="s">
        <v>127</v>
      </c>
      <c r="G104" s="37" cm="1">
        <f t="array" ref="G1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4" s="38" t="str">
        <f>IF(ch_table[[#This Row],[Subject 1]]&lt;&gt;"House rose", "",SUMIF(ch_table[Day], ch_table[[#This Row],[Day]], ch_table[Duration]))</f>
        <v/>
      </c>
      <c r="I104" s="43">
        <f>SUM(INDEX(ch_table[Duration],1):ch_table[[#This Row],[Duration]])</f>
        <v>1.8423611111111113</v>
      </c>
      <c r="J104" s="38" cm="1">
        <f t="array" ref="J1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4" s="38" t="str" cm="1">
        <f t="array" ref="K1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" s="38" t="str">
        <f>IF(ch_table[[#This Row],[Subject 1]]&lt;&gt;"House rose", "",SUMIF(ch_table[Day], ch_table[[#This Row],[Day]], ch_table[AAT]))</f>
        <v/>
      </c>
      <c r="M104" s="39">
        <f>SUM(INDEX(ch_table[AAT],1):ch_table[[#This Row],[AAT]])</f>
        <v>0.13055555555555554</v>
      </c>
    </row>
    <row r="105" spans="1:13" x14ac:dyDescent="0.25">
      <c r="A105" s="1">
        <v>6</v>
      </c>
      <c r="B105" s="36">
        <v>43759</v>
      </c>
      <c r="C105" s="37">
        <v>0.65625</v>
      </c>
      <c r="D105" s="3" t="s">
        <v>19</v>
      </c>
      <c r="E105" s="3" t="s">
        <v>90</v>
      </c>
      <c r="G105" s="37" cm="1">
        <f t="array" ref="G1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5" s="38" t="str">
        <f>IF(ch_table[[#This Row],[Subject 1]]&lt;&gt;"House rose", "",SUMIF(ch_table[Day], ch_table[[#This Row],[Day]], ch_table[Duration]))</f>
        <v/>
      </c>
      <c r="I105" s="43">
        <f>SUM(INDEX(ch_table[Duration],1):ch_table[[#This Row],[Duration]])</f>
        <v>1.8444444444444446</v>
      </c>
      <c r="J105" s="38" cm="1">
        <f t="array" ref="J1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5" s="38" t="str" cm="1">
        <f t="array" ref="K1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" s="38" t="str">
        <f>IF(ch_table[[#This Row],[Subject 1]]&lt;&gt;"House rose", "",SUMIF(ch_table[Day], ch_table[[#This Row],[Day]], ch_table[AAT]))</f>
        <v/>
      </c>
      <c r="M105" s="39">
        <f>SUM(INDEX(ch_table[AAT],1):ch_table[[#This Row],[AAT]])</f>
        <v>0.13055555555555554</v>
      </c>
    </row>
    <row r="106" spans="1:13" x14ac:dyDescent="0.25">
      <c r="A106" s="1">
        <v>6</v>
      </c>
      <c r="B106" s="36">
        <v>43759</v>
      </c>
      <c r="C106" s="37">
        <v>0.65833333333333333</v>
      </c>
      <c r="D106" s="3" t="s">
        <v>19</v>
      </c>
      <c r="E106" s="3" t="s">
        <v>128</v>
      </c>
      <c r="G106" s="37" cm="1">
        <f t="array" ref="G1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6" s="38" t="str">
        <f>IF(ch_table[[#This Row],[Subject 1]]&lt;&gt;"House rose", "",SUMIF(ch_table[Day], ch_table[[#This Row],[Day]], ch_table[Duration]))</f>
        <v/>
      </c>
      <c r="I106" s="43">
        <f>SUM(INDEX(ch_table[Duration],1):ch_table[[#This Row],[Duration]])</f>
        <v>1.8465277777777778</v>
      </c>
      <c r="J106" s="38" cm="1">
        <f t="array" ref="J1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6" s="38" t="str" cm="1">
        <f t="array" ref="K1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6" s="38" t="str">
        <f>IF(ch_table[[#This Row],[Subject 1]]&lt;&gt;"House rose", "",SUMIF(ch_table[Day], ch_table[[#This Row],[Day]], ch_table[AAT]))</f>
        <v/>
      </c>
      <c r="M106" s="39">
        <f>SUM(INDEX(ch_table[AAT],1):ch_table[[#This Row],[AAT]])</f>
        <v>0.13055555555555554</v>
      </c>
    </row>
    <row r="107" spans="1:13" x14ac:dyDescent="0.25">
      <c r="A107" s="1">
        <v>6</v>
      </c>
      <c r="B107" s="36">
        <v>43759</v>
      </c>
      <c r="C107" s="37">
        <v>0.66041666666666665</v>
      </c>
      <c r="D107" s="3" t="s">
        <v>19</v>
      </c>
      <c r="E107" s="3" t="s">
        <v>129</v>
      </c>
      <c r="G107" s="37" cm="1">
        <f t="array" ref="G1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107" s="38" t="str">
        <f>IF(ch_table[[#This Row],[Subject 1]]&lt;&gt;"House rose", "",SUMIF(ch_table[Day], ch_table[[#This Row],[Day]], ch_table[Duration]))</f>
        <v/>
      </c>
      <c r="I107" s="43">
        <f>SUM(INDEX(ch_table[Duration],1):ch_table[[#This Row],[Duration]])</f>
        <v>1.8513888888888888</v>
      </c>
      <c r="J107" s="38" cm="1">
        <f t="array" ref="J1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7" s="38" t="str" cm="1">
        <f t="array" ref="K1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7" s="38" t="str">
        <f>IF(ch_table[[#This Row],[Subject 1]]&lt;&gt;"House rose", "",SUMIF(ch_table[Day], ch_table[[#This Row],[Day]], ch_table[AAT]))</f>
        <v/>
      </c>
      <c r="M107" s="39">
        <f>SUM(INDEX(ch_table[AAT],1):ch_table[[#This Row],[AAT]])</f>
        <v>0.13055555555555554</v>
      </c>
    </row>
    <row r="108" spans="1:13" x14ac:dyDescent="0.25">
      <c r="A108" s="1">
        <v>6</v>
      </c>
      <c r="B108" s="36">
        <v>43759</v>
      </c>
      <c r="C108" s="37">
        <v>0.66527777777777775</v>
      </c>
      <c r="D108" s="3" t="s">
        <v>19</v>
      </c>
      <c r="E108" s="3" t="s">
        <v>130</v>
      </c>
      <c r="G108" s="37" cm="1">
        <f t="array" ref="G1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08" s="38" t="str">
        <f>IF(ch_table[[#This Row],[Subject 1]]&lt;&gt;"House rose", "",SUMIF(ch_table[Day], ch_table[[#This Row],[Day]], ch_table[Duration]))</f>
        <v/>
      </c>
      <c r="I108" s="43">
        <f>SUM(INDEX(ch_table[Duration],1):ch_table[[#This Row],[Duration]])</f>
        <v>1.8527777777777776</v>
      </c>
      <c r="J108" s="38" cm="1">
        <f t="array" ref="J1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8" s="38" t="str" cm="1">
        <f t="array" ref="K1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8" s="38" t="str">
        <f>IF(ch_table[[#This Row],[Subject 1]]&lt;&gt;"House rose", "",SUMIF(ch_table[Day], ch_table[[#This Row],[Day]], ch_table[AAT]))</f>
        <v/>
      </c>
      <c r="M108" s="39">
        <f>SUM(INDEX(ch_table[AAT],1):ch_table[[#This Row],[AAT]])</f>
        <v>0.13055555555555554</v>
      </c>
    </row>
    <row r="109" spans="1:13" x14ac:dyDescent="0.25">
      <c r="A109" s="1">
        <v>6</v>
      </c>
      <c r="B109" s="36">
        <v>43759</v>
      </c>
      <c r="C109" s="37">
        <v>0.66666666666666663</v>
      </c>
      <c r="D109" s="3" t="s">
        <v>19</v>
      </c>
      <c r="E109" s="3" t="s">
        <v>131</v>
      </c>
      <c r="G109" s="37" cm="1">
        <f t="array" ref="G1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09" s="38" t="str">
        <f>IF(ch_table[[#This Row],[Subject 1]]&lt;&gt;"House rose", "",SUMIF(ch_table[Day], ch_table[[#This Row],[Day]], ch_table[Duration]))</f>
        <v/>
      </c>
      <c r="I109" s="43">
        <f>SUM(INDEX(ch_table[Duration],1):ch_table[[#This Row],[Duration]])</f>
        <v>1.853472222222222</v>
      </c>
      <c r="J109" s="38" cm="1">
        <f t="array" ref="J1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9" s="38" t="str" cm="1">
        <f t="array" ref="K1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9" s="38" t="str">
        <f>IF(ch_table[[#This Row],[Subject 1]]&lt;&gt;"House rose", "",SUMIF(ch_table[Day], ch_table[[#This Row],[Day]], ch_table[AAT]))</f>
        <v/>
      </c>
      <c r="M109" s="39">
        <f>SUM(INDEX(ch_table[AAT],1):ch_table[[#This Row],[AAT]])</f>
        <v>0.13055555555555554</v>
      </c>
    </row>
    <row r="110" spans="1:13" x14ac:dyDescent="0.25">
      <c r="A110" s="1">
        <v>6</v>
      </c>
      <c r="B110" s="36">
        <v>43759</v>
      </c>
      <c r="C110" s="37">
        <v>0.66736111111111107</v>
      </c>
      <c r="D110" s="3" t="s">
        <v>19</v>
      </c>
      <c r="E110" s="3" t="s">
        <v>132</v>
      </c>
      <c r="G110" s="37" cm="1">
        <f t="array" ref="G1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0" s="38" t="str">
        <f>IF(ch_table[[#This Row],[Subject 1]]&lt;&gt;"House rose", "",SUMIF(ch_table[Day], ch_table[[#This Row],[Day]], ch_table[Duration]))</f>
        <v/>
      </c>
      <c r="I110" s="43">
        <f>SUM(INDEX(ch_table[Duration],1):ch_table[[#This Row],[Duration]])</f>
        <v>1.8541666666666665</v>
      </c>
      <c r="J110" s="38" cm="1">
        <f t="array" ref="J1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0" s="38" t="str" cm="1">
        <f t="array" ref="K1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" s="38" t="str">
        <f>IF(ch_table[[#This Row],[Subject 1]]&lt;&gt;"House rose", "",SUMIF(ch_table[Day], ch_table[[#This Row],[Day]], ch_table[AAT]))</f>
        <v/>
      </c>
      <c r="M110" s="39">
        <f>SUM(INDEX(ch_table[AAT],1):ch_table[[#This Row],[AAT]])</f>
        <v>0.13055555555555554</v>
      </c>
    </row>
    <row r="111" spans="1:13" x14ac:dyDescent="0.25">
      <c r="A111" s="1">
        <v>6</v>
      </c>
      <c r="B111" s="36">
        <v>43759</v>
      </c>
      <c r="C111" s="37">
        <v>0.66805555555555551</v>
      </c>
      <c r="D111" s="3" t="s">
        <v>19</v>
      </c>
      <c r="E111" s="3" t="s">
        <v>133</v>
      </c>
      <c r="G111" s="37" cm="1">
        <f t="array" ref="G1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1" s="38" t="str">
        <f>IF(ch_table[[#This Row],[Subject 1]]&lt;&gt;"House rose", "",SUMIF(ch_table[Day], ch_table[[#This Row],[Day]], ch_table[Duration]))</f>
        <v/>
      </c>
      <c r="I111" s="43">
        <f>SUM(INDEX(ch_table[Duration],1):ch_table[[#This Row],[Duration]])</f>
        <v>1.8548611111111111</v>
      </c>
      <c r="J111" s="38" cm="1">
        <f t="array" ref="J1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1" s="38" t="str" cm="1">
        <f t="array" ref="K1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1" s="38" t="str">
        <f>IF(ch_table[[#This Row],[Subject 1]]&lt;&gt;"House rose", "",SUMIF(ch_table[Day], ch_table[[#This Row],[Day]], ch_table[AAT]))</f>
        <v/>
      </c>
      <c r="M111" s="39">
        <f>SUM(INDEX(ch_table[AAT],1):ch_table[[#This Row],[AAT]])</f>
        <v>0.13055555555555554</v>
      </c>
    </row>
    <row r="112" spans="1:13" x14ac:dyDescent="0.25">
      <c r="A112" s="1">
        <v>6</v>
      </c>
      <c r="B112" s="36">
        <v>43759</v>
      </c>
      <c r="C112" s="37">
        <v>0.66874999999999996</v>
      </c>
      <c r="D112" s="3" t="s">
        <v>19</v>
      </c>
      <c r="E112" s="3" t="s">
        <v>134</v>
      </c>
      <c r="G112" s="37" cm="1">
        <f t="array" ref="G1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2" s="38" t="str">
        <f>IF(ch_table[[#This Row],[Subject 1]]&lt;&gt;"House rose", "",SUMIF(ch_table[Day], ch_table[[#This Row],[Day]], ch_table[Duration]))</f>
        <v/>
      </c>
      <c r="I112" s="43">
        <f>SUM(INDEX(ch_table[Duration],1):ch_table[[#This Row],[Duration]])</f>
        <v>1.8569444444444443</v>
      </c>
      <c r="J112" s="38" cm="1">
        <f t="array" ref="J1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2" s="38" t="str" cm="1">
        <f t="array" ref="K1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2" s="38" t="str">
        <f>IF(ch_table[[#This Row],[Subject 1]]&lt;&gt;"House rose", "",SUMIF(ch_table[Day], ch_table[[#This Row],[Day]], ch_table[AAT]))</f>
        <v/>
      </c>
      <c r="M112" s="39">
        <f>SUM(INDEX(ch_table[AAT],1):ch_table[[#This Row],[AAT]])</f>
        <v>0.13055555555555554</v>
      </c>
    </row>
    <row r="113" spans="1:13" x14ac:dyDescent="0.25">
      <c r="A113" s="1">
        <v>6</v>
      </c>
      <c r="B113" s="36">
        <v>43759</v>
      </c>
      <c r="C113" s="37">
        <v>0.67083333333333328</v>
      </c>
      <c r="D113" s="3" t="s">
        <v>19</v>
      </c>
      <c r="E113" s="3" t="s">
        <v>135</v>
      </c>
      <c r="G113" s="37" cm="1">
        <f t="array" ref="G1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113" s="38" t="str">
        <f>IF(ch_table[[#This Row],[Subject 1]]&lt;&gt;"House rose", "",SUMIF(ch_table[Day], ch_table[[#This Row],[Day]], ch_table[Duration]))</f>
        <v/>
      </c>
      <c r="I113" s="43">
        <f>SUM(INDEX(ch_table[Duration],1):ch_table[[#This Row],[Duration]])</f>
        <v>1.8583333333333334</v>
      </c>
      <c r="J113" s="38" cm="1">
        <f t="array" ref="J1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3" s="38" t="str" cm="1">
        <f t="array" ref="K1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3" s="38" t="str">
        <f>IF(ch_table[[#This Row],[Subject 1]]&lt;&gt;"House rose", "",SUMIF(ch_table[Day], ch_table[[#This Row],[Day]], ch_table[AAT]))</f>
        <v/>
      </c>
      <c r="M113" s="39">
        <f>SUM(INDEX(ch_table[AAT],1):ch_table[[#This Row],[AAT]])</f>
        <v>0.13055555555555554</v>
      </c>
    </row>
    <row r="114" spans="1:13" x14ac:dyDescent="0.25">
      <c r="A114" s="1">
        <v>6</v>
      </c>
      <c r="B114" s="36">
        <v>43759</v>
      </c>
      <c r="C114" s="37">
        <v>0.67222222222222228</v>
      </c>
      <c r="D114" s="3" t="s">
        <v>19</v>
      </c>
      <c r="E114" s="3" t="s">
        <v>136</v>
      </c>
      <c r="G114" s="37" cm="1">
        <f t="array" ref="G1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14" s="38" t="str">
        <f>IF(ch_table[[#This Row],[Subject 1]]&lt;&gt;"House rose", "",SUMIF(ch_table[Day], ch_table[[#This Row],[Day]], ch_table[Duration]))</f>
        <v/>
      </c>
      <c r="I114" s="43">
        <f>SUM(INDEX(ch_table[Duration],1):ch_table[[#This Row],[Duration]])</f>
        <v>1.8597222222222223</v>
      </c>
      <c r="J114" s="38" cm="1">
        <f t="array" ref="J1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4" s="38" t="str" cm="1">
        <f t="array" ref="K1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4" s="38" t="str">
        <f>IF(ch_table[[#This Row],[Subject 1]]&lt;&gt;"House rose", "",SUMIF(ch_table[Day], ch_table[[#This Row],[Day]], ch_table[AAT]))</f>
        <v/>
      </c>
      <c r="M114" s="39">
        <f>SUM(INDEX(ch_table[AAT],1):ch_table[[#This Row],[AAT]])</f>
        <v>0.13055555555555554</v>
      </c>
    </row>
    <row r="115" spans="1:13" x14ac:dyDescent="0.25">
      <c r="A115" s="1">
        <v>6</v>
      </c>
      <c r="B115" s="36">
        <v>43759</v>
      </c>
      <c r="C115" s="37">
        <v>0.67361111111111116</v>
      </c>
      <c r="D115" s="3" t="s">
        <v>19</v>
      </c>
      <c r="E115" s="3" t="s">
        <v>137</v>
      </c>
      <c r="G115" s="37" cm="1">
        <f t="array" ref="G1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15" s="38" t="str">
        <f>IF(ch_table[[#This Row],[Subject 1]]&lt;&gt;"House rose", "",SUMIF(ch_table[Day], ch_table[[#This Row],[Day]], ch_table[Duration]))</f>
        <v/>
      </c>
      <c r="I115" s="43">
        <f>SUM(INDEX(ch_table[Duration],1):ch_table[[#This Row],[Duration]])</f>
        <v>1.8625</v>
      </c>
      <c r="J115" s="38" cm="1">
        <f t="array" ref="J1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5" s="38" t="str" cm="1">
        <f t="array" ref="K1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" s="38" t="str">
        <f>IF(ch_table[[#This Row],[Subject 1]]&lt;&gt;"House rose", "",SUMIF(ch_table[Day], ch_table[[#This Row],[Day]], ch_table[AAT]))</f>
        <v/>
      </c>
      <c r="M115" s="39">
        <f>SUM(INDEX(ch_table[AAT],1):ch_table[[#This Row],[AAT]])</f>
        <v>0.13055555555555554</v>
      </c>
    </row>
    <row r="116" spans="1:13" x14ac:dyDescent="0.25">
      <c r="A116" s="1">
        <v>6</v>
      </c>
      <c r="B116" s="36">
        <v>43759</v>
      </c>
      <c r="C116" s="37">
        <v>0.67638888888888893</v>
      </c>
      <c r="D116" s="3" t="s">
        <v>19</v>
      </c>
      <c r="E116" s="3" t="s">
        <v>138</v>
      </c>
      <c r="G116" s="37" cm="1">
        <f t="array" ref="G1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6" s="38" t="str">
        <f>IF(ch_table[[#This Row],[Subject 1]]&lt;&gt;"House rose", "",SUMIF(ch_table[Day], ch_table[[#This Row],[Day]], ch_table[Duration]))</f>
        <v/>
      </c>
      <c r="I116" s="43">
        <f>SUM(INDEX(ch_table[Duration],1):ch_table[[#This Row],[Duration]])</f>
        <v>1.8631944444444444</v>
      </c>
      <c r="J116" s="38" cm="1">
        <f t="array" ref="J1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6" s="38" t="str" cm="1">
        <f t="array" ref="K1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6" s="38" t="str">
        <f>IF(ch_table[[#This Row],[Subject 1]]&lt;&gt;"House rose", "",SUMIF(ch_table[Day], ch_table[[#This Row],[Day]], ch_table[AAT]))</f>
        <v/>
      </c>
      <c r="M116" s="39">
        <f>SUM(INDEX(ch_table[AAT],1):ch_table[[#This Row],[AAT]])</f>
        <v>0.13055555555555554</v>
      </c>
    </row>
    <row r="117" spans="1:13" x14ac:dyDescent="0.25">
      <c r="A117" s="1">
        <v>6</v>
      </c>
      <c r="B117" s="36">
        <v>43759</v>
      </c>
      <c r="C117" s="37">
        <v>0.67708333333333337</v>
      </c>
      <c r="D117" s="3" t="s">
        <v>19</v>
      </c>
      <c r="E117" s="3" t="s">
        <v>139</v>
      </c>
      <c r="G117" s="37" cm="1">
        <f t="array" ref="G1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7" s="38" t="str">
        <f>IF(ch_table[[#This Row],[Subject 1]]&lt;&gt;"House rose", "",SUMIF(ch_table[Day], ch_table[[#This Row],[Day]], ch_table[Duration]))</f>
        <v/>
      </c>
      <c r="I117" s="43">
        <f>SUM(INDEX(ch_table[Duration],1):ch_table[[#This Row],[Duration]])</f>
        <v>1.8638888888888889</v>
      </c>
      <c r="J117" s="38" cm="1">
        <f t="array" ref="J1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7" s="38" t="str" cm="1">
        <f t="array" ref="K1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" s="38" t="str">
        <f>IF(ch_table[[#This Row],[Subject 1]]&lt;&gt;"House rose", "",SUMIF(ch_table[Day], ch_table[[#This Row],[Day]], ch_table[AAT]))</f>
        <v/>
      </c>
      <c r="M117" s="39">
        <f>SUM(INDEX(ch_table[AAT],1):ch_table[[#This Row],[AAT]])</f>
        <v>0.13055555555555554</v>
      </c>
    </row>
    <row r="118" spans="1:13" x14ac:dyDescent="0.25">
      <c r="A118" s="1">
        <v>6</v>
      </c>
      <c r="B118" s="36">
        <v>43759</v>
      </c>
      <c r="C118" s="37">
        <v>0.67777777777777781</v>
      </c>
      <c r="D118" s="3" t="s">
        <v>19</v>
      </c>
      <c r="E118" s="3" t="s">
        <v>140</v>
      </c>
      <c r="G118" s="37" cm="1">
        <f t="array" ref="G1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18" s="38" t="str">
        <f>IF(ch_table[[#This Row],[Subject 1]]&lt;&gt;"House rose", "",SUMIF(ch_table[Day], ch_table[[#This Row],[Day]], ch_table[Duration]))</f>
        <v/>
      </c>
      <c r="I118" s="43">
        <f>SUM(INDEX(ch_table[Duration],1):ch_table[[#This Row],[Duration]])</f>
        <v>1.8652777777777778</v>
      </c>
      <c r="J118" s="38" cm="1">
        <f t="array" ref="J1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8" s="38" t="str" cm="1">
        <f t="array" ref="K1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" s="38" t="str">
        <f>IF(ch_table[[#This Row],[Subject 1]]&lt;&gt;"House rose", "",SUMIF(ch_table[Day], ch_table[[#This Row],[Day]], ch_table[AAT]))</f>
        <v/>
      </c>
      <c r="M118" s="39">
        <f>SUM(INDEX(ch_table[AAT],1):ch_table[[#This Row],[AAT]])</f>
        <v>0.13055555555555554</v>
      </c>
    </row>
    <row r="119" spans="1:13" ht="60" x14ac:dyDescent="0.25">
      <c r="A119" s="1">
        <v>6</v>
      </c>
      <c r="B119" s="36">
        <v>43759</v>
      </c>
      <c r="C119" s="37">
        <v>0.6791666666666667</v>
      </c>
      <c r="D119" s="3" t="s">
        <v>24</v>
      </c>
      <c r="E119" s="3" t="s">
        <v>141</v>
      </c>
      <c r="F119" s="3" t="s">
        <v>47</v>
      </c>
      <c r="G119" s="37" cm="1">
        <f t="array" ref="G1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119" s="38" t="str">
        <f>IF(ch_table[[#This Row],[Subject 1]]&lt;&gt;"House rose", "",SUMIF(ch_table[Day], ch_table[[#This Row],[Day]], ch_table[Duration]))</f>
        <v/>
      </c>
      <c r="I119" s="43">
        <f>SUM(INDEX(ch_table[Duration],1):ch_table[[#This Row],[Duration]])</f>
        <v>1.8972222222222221</v>
      </c>
      <c r="J119" s="38" cm="1">
        <f t="array" ref="J1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9" s="38" t="str" cm="1">
        <f t="array" ref="K1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9" s="38" t="str">
        <f>IF(ch_table[[#This Row],[Subject 1]]&lt;&gt;"House rose", "",SUMIF(ch_table[Day], ch_table[[#This Row],[Day]], ch_table[AAT]))</f>
        <v/>
      </c>
      <c r="M119" s="39">
        <f>SUM(INDEX(ch_table[AAT],1):ch_table[[#This Row],[AAT]])</f>
        <v>0.13055555555555554</v>
      </c>
    </row>
    <row r="120" spans="1:13" ht="45" x14ac:dyDescent="0.25">
      <c r="A120" s="1">
        <v>6</v>
      </c>
      <c r="B120" s="36">
        <v>43759</v>
      </c>
      <c r="C120" s="37">
        <v>0.71111111111111114</v>
      </c>
      <c r="D120" s="3" t="s">
        <v>24</v>
      </c>
      <c r="E120" s="3" t="s">
        <v>142</v>
      </c>
      <c r="G120" s="37" cm="1">
        <f t="array" ref="G1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120" s="38" t="str">
        <f>IF(ch_table[[#This Row],[Subject 1]]&lt;&gt;"House rose", "",SUMIF(ch_table[Day], ch_table[[#This Row],[Day]], ch_table[Duration]))</f>
        <v/>
      </c>
      <c r="I120" s="43">
        <f>SUM(INDEX(ch_table[Duration],1):ch_table[[#This Row],[Duration]])</f>
        <v>1.9215277777777777</v>
      </c>
      <c r="J120" s="38" cm="1">
        <f t="array" ref="J1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0" s="38" t="str" cm="1">
        <f t="array" ref="K1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0" s="38" t="str">
        <f>IF(ch_table[[#This Row],[Subject 1]]&lt;&gt;"House rose", "",SUMIF(ch_table[Day], ch_table[[#This Row],[Day]], ch_table[AAT]))</f>
        <v/>
      </c>
      <c r="M120" s="39">
        <f>SUM(INDEX(ch_table[AAT],1):ch_table[[#This Row],[AAT]])</f>
        <v>0.13055555555555554</v>
      </c>
    </row>
    <row r="121" spans="1:13" x14ac:dyDescent="0.25">
      <c r="A121" s="1">
        <v>6</v>
      </c>
      <c r="B121" s="36">
        <v>43759</v>
      </c>
      <c r="C121" s="37">
        <v>0.73541666666666672</v>
      </c>
      <c r="D121" s="3" t="s">
        <v>20</v>
      </c>
      <c r="E121" s="3" t="s">
        <v>42</v>
      </c>
      <c r="G121" s="37" cm="1">
        <f t="array" ref="G1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2.9861111111111005E-2</v>
      </c>
      <c r="H121" s="38" t="str">
        <f>IF(ch_table[[#This Row],[Subject 1]]&lt;&gt;"House rose", "",SUMIF(ch_table[Day], ch_table[[#This Row],[Day]], ch_table[Duration]))</f>
        <v/>
      </c>
      <c r="I121" s="43">
        <f>SUM(INDEX(ch_table[Duration],1):ch_table[[#This Row],[Duration]])</f>
        <v>1.9513888888888888</v>
      </c>
      <c r="J121" s="38" cm="1">
        <f t="array" ref="J1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1" s="38" t="str" cm="1">
        <f t="array" ref="K1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1" s="38" t="str">
        <f>IF(ch_table[[#This Row],[Subject 1]]&lt;&gt;"House rose", "",SUMIF(ch_table[Day], ch_table[[#This Row],[Day]], ch_table[AAT]))</f>
        <v/>
      </c>
      <c r="M121" s="39">
        <f>SUM(INDEX(ch_table[AAT],1):ch_table[[#This Row],[AAT]])</f>
        <v>0.13055555555555554</v>
      </c>
    </row>
    <row r="122" spans="1:13" ht="30" x14ac:dyDescent="0.25">
      <c r="A122" s="1">
        <v>6</v>
      </c>
      <c r="B122" s="36">
        <v>43759</v>
      </c>
      <c r="C122" s="37">
        <v>0.76527777777777772</v>
      </c>
      <c r="D122" s="3" t="s">
        <v>76</v>
      </c>
      <c r="E122" s="3" t="s">
        <v>143</v>
      </c>
      <c r="F122" s="3" t="s">
        <v>47</v>
      </c>
      <c r="G122" s="37" cm="1">
        <f t="array" ref="G1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3.3333333333333437E-2</v>
      </c>
      <c r="H122" s="38" t="str">
        <f>IF(ch_table[[#This Row],[Subject 1]]&lt;&gt;"House rose", "",SUMIF(ch_table[Day], ch_table[[#This Row],[Day]], ch_table[Duration]))</f>
        <v/>
      </c>
      <c r="I122" s="43">
        <f>SUM(INDEX(ch_table[Duration],1):ch_table[[#This Row],[Duration]])</f>
        <v>1.9847222222222223</v>
      </c>
      <c r="J122" s="38" cm="1">
        <f t="array" ref="J1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2" s="38" t="str" cm="1">
        <f t="array" ref="K1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2" s="38" t="str">
        <f>IF(ch_table[[#This Row],[Subject 1]]&lt;&gt;"House rose", "",SUMIF(ch_table[Day], ch_table[[#This Row],[Day]], ch_table[AAT]))</f>
        <v/>
      </c>
      <c r="M122" s="39">
        <f>SUM(INDEX(ch_table[AAT],1):ch_table[[#This Row],[AAT]])</f>
        <v>0.13055555555555554</v>
      </c>
    </row>
    <row r="123" spans="1:13" ht="30" x14ac:dyDescent="0.25">
      <c r="A123" s="1">
        <v>6</v>
      </c>
      <c r="B123" s="36">
        <v>43759</v>
      </c>
      <c r="C123" s="37">
        <v>0.79861111111111116</v>
      </c>
      <c r="D123" s="3" t="s">
        <v>76</v>
      </c>
      <c r="E123" s="3" t="s">
        <v>144</v>
      </c>
      <c r="G123" s="37" cm="1">
        <f t="array" ref="G1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123" s="38" t="str">
        <f>IF(ch_table[[#This Row],[Subject 1]]&lt;&gt;"House rose", "",SUMIF(ch_table[Day], ch_table[[#This Row],[Day]], ch_table[Duration]))</f>
        <v/>
      </c>
      <c r="I123" s="43">
        <f>SUM(INDEX(ch_table[Duration],1):ch_table[[#This Row],[Duration]])</f>
        <v>2.004861111111111</v>
      </c>
      <c r="J123" s="38" cm="1">
        <f t="array" ref="J1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3" s="38" t="str" cm="1">
        <f t="array" ref="K1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3" s="38" t="str">
        <f>IF(ch_table[[#This Row],[Subject 1]]&lt;&gt;"House rose", "",SUMIF(ch_table[Day], ch_table[[#This Row],[Day]], ch_table[AAT]))</f>
        <v/>
      </c>
      <c r="M123" s="39">
        <f>SUM(INDEX(ch_table[AAT],1):ch_table[[#This Row],[AAT]])</f>
        <v>0.13055555555555554</v>
      </c>
    </row>
    <row r="124" spans="1:13" x14ac:dyDescent="0.25">
      <c r="A124" s="1">
        <v>6</v>
      </c>
      <c r="B124" s="36">
        <v>43759</v>
      </c>
      <c r="C124" s="37">
        <v>0.81874999999999998</v>
      </c>
      <c r="D124" s="3" t="s">
        <v>18</v>
      </c>
      <c r="E124" s="3" t="s">
        <v>145</v>
      </c>
      <c r="F124" s="3" t="s">
        <v>47</v>
      </c>
      <c r="G124" s="37" cm="1">
        <f t="array" ref="G1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3.8888888888888862E-2</v>
      </c>
      <c r="H124" s="38" t="str">
        <f>IF(ch_table[[#This Row],[Subject 1]]&lt;&gt;"House rose", "",SUMIF(ch_table[Day], ch_table[[#This Row],[Day]], ch_table[Duration]))</f>
        <v/>
      </c>
      <c r="I124" s="43">
        <f>SUM(INDEX(ch_table[Duration],1):ch_table[[#This Row],[Duration]])</f>
        <v>2.0437499999999997</v>
      </c>
      <c r="J124" s="38" cm="1">
        <f t="array" ref="J1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4" s="38" t="str" cm="1">
        <f t="array" ref="K1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4" s="38" t="str">
        <f>IF(ch_table[[#This Row],[Subject 1]]&lt;&gt;"House rose", "",SUMIF(ch_table[Day], ch_table[[#This Row],[Day]], ch_table[AAT]))</f>
        <v/>
      </c>
      <c r="M124" s="39">
        <f>SUM(INDEX(ch_table[AAT],1):ch_table[[#This Row],[AAT]])</f>
        <v>0.13055555555555554</v>
      </c>
    </row>
    <row r="125" spans="1:13" ht="30" x14ac:dyDescent="0.25">
      <c r="A125" s="1">
        <v>6</v>
      </c>
      <c r="B125" s="36">
        <v>43759</v>
      </c>
      <c r="C125" s="37">
        <v>0.85763888888888884</v>
      </c>
      <c r="D125" s="3" t="s">
        <v>37</v>
      </c>
      <c r="E125" s="3" t="s">
        <v>146</v>
      </c>
      <c r="G125" s="37" cm="1">
        <f t="array" ref="G1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125" s="38" t="str">
        <f>IF(ch_table[[#This Row],[Subject 1]]&lt;&gt;"House rose", "",SUMIF(ch_table[Day], ch_table[[#This Row],[Day]], ch_table[Duration]))</f>
        <v/>
      </c>
      <c r="I125" s="43">
        <f>SUM(INDEX(ch_table[Duration],1):ch_table[[#This Row],[Duration]])</f>
        <v>2.0597222222222218</v>
      </c>
      <c r="J125" s="38" cm="1">
        <f t="array" ref="J1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5" s="38" t="str" cm="1">
        <f t="array" ref="K1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5" s="38" t="str">
        <f>IF(ch_table[[#This Row],[Subject 1]]&lt;&gt;"House rose", "",SUMIF(ch_table[Day], ch_table[[#This Row],[Day]], ch_table[AAT]))</f>
        <v/>
      </c>
      <c r="M125" s="39">
        <f>SUM(INDEX(ch_table[AAT],1):ch_table[[#This Row],[AAT]])</f>
        <v>0.13055555555555554</v>
      </c>
    </row>
    <row r="126" spans="1:13" x14ac:dyDescent="0.25">
      <c r="A126" s="1">
        <v>6</v>
      </c>
      <c r="B126" s="36">
        <v>43759</v>
      </c>
      <c r="C126" s="37">
        <v>0.87361111111111112</v>
      </c>
      <c r="D126" s="3" t="s">
        <v>14</v>
      </c>
      <c r="G126" s="37" t="str" cm="1">
        <f t="array" ref="G1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26" s="38">
        <f>IF(ch_table[[#This Row],[Subject 1]]&lt;&gt;"House rose", "",SUMIF(ch_table[Day], ch_table[[#This Row],[Day]], ch_table[Duration]))</f>
        <v>0.26944444444444449</v>
      </c>
      <c r="I126" s="43">
        <f>SUM(INDEX(ch_table[Duration],1):ch_table[[#This Row],[Duration]])</f>
        <v>2.0597222222222218</v>
      </c>
      <c r="J126" s="38" cm="1">
        <f t="array" ref="J1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6" s="38" t="str" cm="1">
        <f t="array" ref="K1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" s="38">
        <f>IF(ch_table[[#This Row],[Subject 1]]&lt;&gt;"House rose", "",SUMIF(ch_table[Day], ch_table[[#This Row],[Day]], ch_table[AAT]))</f>
        <v>0</v>
      </c>
      <c r="M126" s="39">
        <f>SUM(INDEX(ch_table[AAT],1):ch_table[[#This Row],[AAT]])</f>
        <v>0.13055555555555554</v>
      </c>
    </row>
    <row r="127" spans="1:13" x14ac:dyDescent="0.25">
      <c r="A127" s="1">
        <v>7</v>
      </c>
      <c r="B127" s="36">
        <v>43760</v>
      </c>
      <c r="C127" s="37">
        <v>0.47916666666666669</v>
      </c>
      <c r="D127" s="3" t="s">
        <v>15</v>
      </c>
      <c r="G127" s="37" cm="1">
        <f t="array" ref="G1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27" s="38" t="str">
        <f>IF(ch_table[[#This Row],[Subject 1]]&lt;&gt;"House rose", "",SUMIF(ch_table[Day], ch_table[[#This Row],[Day]], ch_table[Duration]))</f>
        <v/>
      </c>
      <c r="I127" s="43">
        <f>SUM(INDEX(ch_table[Duration],1):ch_table[[#This Row],[Duration]])</f>
        <v>2.0624999999999996</v>
      </c>
      <c r="J127" s="38" cm="1">
        <f t="array" ref="J1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7" s="38" t="str" cm="1">
        <f t="array" ref="K1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7" s="38" t="str">
        <f>IF(ch_table[[#This Row],[Subject 1]]&lt;&gt;"House rose", "",SUMIF(ch_table[Day], ch_table[[#This Row],[Day]], ch_table[AAT]))</f>
        <v/>
      </c>
      <c r="M127" s="39">
        <f>SUM(INDEX(ch_table[AAT],1):ch_table[[#This Row],[AAT]])</f>
        <v>0.13055555555555554</v>
      </c>
    </row>
    <row r="128" spans="1:13" ht="30" x14ac:dyDescent="0.25">
      <c r="A128" s="1">
        <v>7</v>
      </c>
      <c r="B128" s="36">
        <v>43760</v>
      </c>
      <c r="C128" s="37">
        <v>0.48194444444444451</v>
      </c>
      <c r="D128" s="3" t="s">
        <v>16</v>
      </c>
      <c r="E128" s="3" t="s">
        <v>147</v>
      </c>
      <c r="G128" s="37" cm="1">
        <f t="array" ref="G1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6.9444444444438647E-4</v>
      </c>
      <c r="H128" s="38" t="str">
        <f>IF(ch_table[[#This Row],[Subject 1]]&lt;&gt;"House rose", "",SUMIF(ch_table[Day], ch_table[[#This Row],[Day]], ch_table[Duration]))</f>
        <v/>
      </c>
      <c r="I128" s="43">
        <f>SUM(INDEX(ch_table[Duration],1):ch_table[[#This Row],[Duration]])</f>
        <v>2.0631944444444441</v>
      </c>
      <c r="J128" s="38" cm="1">
        <f t="array" ref="J1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8" s="38" t="str" cm="1">
        <f t="array" ref="K1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8" s="38" t="str">
        <f>IF(ch_table[[#This Row],[Subject 1]]&lt;&gt;"House rose", "",SUMIF(ch_table[Day], ch_table[[#This Row],[Day]], ch_table[AAT]))</f>
        <v/>
      </c>
      <c r="M128" s="39">
        <f>SUM(INDEX(ch_table[AAT],1):ch_table[[#This Row],[AAT]])</f>
        <v>0.13055555555555554</v>
      </c>
    </row>
    <row r="129" spans="1:13" x14ac:dyDescent="0.25">
      <c r="A129" s="1">
        <v>7</v>
      </c>
      <c r="B129" s="36">
        <v>43760</v>
      </c>
      <c r="C129" s="37">
        <v>0.4826388888888889</v>
      </c>
      <c r="D129" s="3" t="s">
        <v>22</v>
      </c>
      <c r="E129" s="3" t="s">
        <v>148</v>
      </c>
      <c r="G129" s="37" cm="1">
        <f t="array" ref="G1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3.1944444444444386E-2</v>
      </c>
      <c r="H129" s="38" t="str">
        <f>IF(ch_table[[#This Row],[Subject 1]]&lt;&gt;"House rose", "",SUMIF(ch_table[Day], ch_table[[#This Row],[Day]], ch_table[Duration]))</f>
        <v/>
      </c>
      <c r="I129" s="43">
        <f>SUM(INDEX(ch_table[Duration],1):ch_table[[#This Row],[Duration]])</f>
        <v>2.0951388888888887</v>
      </c>
      <c r="J129" s="38" cm="1">
        <f t="array" ref="J1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9" s="38" t="str" cm="1">
        <f t="array" ref="K1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9" s="38" t="str">
        <f>IF(ch_table[[#This Row],[Subject 1]]&lt;&gt;"House rose", "",SUMIF(ch_table[Day], ch_table[[#This Row],[Day]], ch_table[AAT]))</f>
        <v/>
      </c>
      <c r="M129" s="39">
        <f>SUM(INDEX(ch_table[AAT],1):ch_table[[#This Row],[AAT]])</f>
        <v>0.13055555555555554</v>
      </c>
    </row>
    <row r="130" spans="1:13" x14ac:dyDescent="0.25">
      <c r="A130" s="1">
        <v>7</v>
      </c>
      <c r="B130" s="36">
        <v>43760</v>
      </c>
      <c r="C130" s="37">
        <v>0.51458333333333328</v>
      </c>
      <c r="D130" s="3" t="s">
        <v>23</v>
      </c>
      <c r="E130" s="3" t="s">
        <v>148</v>
      </c>
      <c r="G130" s="37" cm="1">
        <f t="array" ref="G1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130" s="38" t="str">
        <f>IF(ch_table[[#This Row],[Subject 1]]&lt;&gt;"House rose", "",SUMIF(ch_table[Day], ch_table[[#This Row],[Day]], ch_table[Duration]))</f>
        <v/>
      </c>
      <c r="I130" s="43">
        <f>SUM(INDEX(ch_table[Duration],1):ch_table[[#This Row],[Duration]])</f>
        <v>2.1083333333333334</v>
      </c>
      <c r="J130" s="38" cm="1">
        <f t="array" ref="J1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0" s="38" t="str" cm="1">
        <f t="array" ref="K1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" s="38" t="str">
        <f>IF(ch_table[[#This Row],[Subject 1]]&lt;&gt;"House rose", "",SUMIF(ch_table[Day], ch_table[[#This Row],[Day]], ch_table[AAT]))</f>
        <v/>
      </c>
      <c r="M130" s="39">
        <f>SUM(INDEX(ch_table[AAT],1):ch_table[[#This Row],[AAT]])</f>
        <v>0.13055555555555554</v>
      </c>
    </row>
    <row r="131" spans="1:13" ht="45" x14ac:dyDescent="0.25">
      <c r="A131" s="1">
        <v>7</v>
      </c>
      <c r="B131" s="36">
        <v>43760</v>
      </c>
      <c r="C131" s="37">
        <v>0.52777777777777779</v>
      </c>
      <c r="D131" s="3" t="s">
        <v>24</v>
      </c>
      <c r="E131" s="3" t="s">
        <v>149</v>
      </c>
      <c r="G131" s="37" cm="1">
        <f t="array" ref="G1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131" s="38" t="str">
        <f>IF(ch_table[[#This Row],[Subject 1]]&lt;&gt;"House rose", "",SUMIF(ch_table[Day], ch_table[[#This Row],[Day]], ch_table[Duration]))</f>
        <v/>
      </c>
      <c r="I131" s="43">
        <f>SUM(INDEX(ch_table[Duration],1):ch_table[[#This Row],[Duration]])</f>
        <v>2.1361111111111111</v>
      </c>
      <c r="J131" s="38" cm="1">
        <f t="array" ref="J1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1" s="38" t="str" cm="1">
        <f t="array" ref="K1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" s="38" t="str">
        <f>IF(ch_table[[#This Row],[Subject 1]]&lt;&gt;"House rose", "",SUMIF(ch_table[Day], ch_table[[#This Row],[Day]], ch_table[AAT]))</f>
        <v/>
      </c>
      <c r="M131" s="39">
        <f>SUM(INDEX(ch_table[AAT],1):ch_table[[#This Row],[AAT]])</f>
        <v>0.13055555555555554</v>
      </c>
    </row>
    <row r="132" spans="1:13" x14ac:dyDescent="0.25">
      <c r="A132" s="1">
        <v>7</v>
      </c>
      <c r="B132" s="36">
        <v>43760</v>
      </c>
      <c r="C132" s="37">
        <v>0.55555555555555558</v>
      </c>
      <c r="D132" s="3" t="s">
        <v>19</v>
      </c>
      <c r="E132" s="3" t="s">
        <v>150</v>
      </c>
      <c r="F132" s="3" t="s">
        <v>47</v>
      </c>
      <c r="G132" s="37" cm="1">
        <f t="array" ref="G1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2" s="38" t="str">
        <f>IF(ch_table[[#This Row],[Subject 1]]&lt;&gt;"House rose", "",SUMIF(ch_table[Day], ch_table[[#This Row],[Day]], ch_table[Duration]))</f>
        <v/>
      </c>
      <c r="I132" s="43">
        <f>SUM(INDEX(ch_table[Duration],1):ch_table[[#This Row],[Duration]])</f>
        <v>2.1375000000000002</v>
      </c>
      <c r="J132" s="38" cm="1">
        <f t="array" ref="J1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2" s="38" t="str" cm="1">
        <f t="array" ref="K1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" s="38" t="str">
        <f>IF(ch_table[[#This Row],[Subject 1]]&lt;&gt;"House rose", "",SUMIF(ch_table[Day], ch_table[[#This Row],[Day]], ch_table[AAT]))</f>
        <v/>
      </c>
      <c r="M132" s="39">
        <f>SUM(INDEX(ch_table[AAT],1):ch_table[[#This Row],[AAT]])</f>
        <v>0.13055555555555554</v>
      </c>
    </row>
    <row r="133" spans="1:13" x14ac:dyDescent="0.25">
      <c r="A133" s="1">
        <v>7</v>
      </c>
      <c r="B133" s="36">
        <v>43760</v>
      </c>
      <c r="C133" s="37">
        <v>0.55694444444444446</v>
      </c>
      <c r="D133" s="3" t="s">
        <v>19</v>
      </c>
      <c r="E133" s="3" t="s">
        <v>151</v>
      </c>
      <c r="F133" s="3" t="s">
        <v>47</v>
      </c>
      <c r="G133" s="37" cm="1">
        <f t="array" ref="G1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3" s="38" t="str">
        <f>IF(ch_table[[#This Row],[Subject 1]]&lt;&gt;"House rose", "",SUMIF(ch_table[Day], ch_table[[#This Row],[Day]], ch_table[Duration]))</f>
        <v/>
      </c>
      <c r="I133" s="43">
        <f>SUM(INDEX(ch_table[Duration],1):ch_table[[#This Row],[Duration]])</f>
        <v>2.1388888888888893</v>
      </c>
      <c r="J133" s="38" cm="1">
        <f t="array" ref="J1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3" s="38" t="str" cm="1">
        <f t="array" ref="K1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3" s="38" t="str">
        <f>IF(ch_table[[#This Row],[Subject 1]]&lt;&gt;"House rose", "",SUMIF(ch_table[Day], ch_table[[#This Row],[Day]], ch_table[AAT]))</f>
        <v/>
      </c>
      <c r="M133" s="39">
        <f>SUM(INDEX(ch_table[AAT],1):ch_table[[#This Row],[AAT]])</f>
        <v>0.13055555555555554</v>
      </c>
    </row>
    <row r="134" spans="1:13" x14ac:dyDescent="0.25">
      <c r="A134" s="1">
        <v>7</v>
      </c>
      <c r="B134" s="36">
        <v>43760</v>
      </c>
      <c r="C134" s="37">
        <v>0.55833333333333335</v>
      </c>
      <c r="D134" s="3" t="s">
        <v>21</v>
      </c>
      <c r="E134" s="3" t="s">
        <v>145</v>
      </c>
      <c r="F134" s="3" t="s">
        <v>83</v>
      </c>
      <c r="G134" s="37" cm="1">
        <f t="array" ref="G1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0.25486111111111109</v>
      </c>
      <c r="H134" s="38" t="str">
        <f>IF(ch_table[[#This Row],[Subject 1]]&lt;&gt;"House rose", "",SUMIF(ch_table[Day], ch_table[[#This Row],[Day]], ch_table[Duration]))</f>
        <v/>
      </c>
      <c r="I134" s="43">
        <f>SUM(INDEX(ch_table[Duration],1):ch_table[[#This Row],[Duration]])</f>
        <v>2.3937500000000003</v>
      </c>
      <c r="J134" s="38" cm="1">
        <f t="array" ref="J1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4" s="38" cm="1">
        <f t="array" ref="K1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2.1527777777777812E-2</v>
      </c>
      <c r="L134" s="38" t="str">
        <f>IF(ch_table[[#This Row],[Subject 1]]&lt;&gt;"House rose", "",SUMIF(ch_table[Day], ch_table[[#This Row],[Day]], ch_table[AAT]))</f>
        <v/>
      </c>
      <c r="M134" s="39">
        <f>SUM(INDEX(ch_table[AAT],1):ch_table[[#This Row],[AAT]])</f>
        <v>0.15208333333333335</v>
      </c>
    </row>
    <row r="135" spans="1:13" x14ac:dyDescent="0.25">
      <c r="A135" s="1">
        <v>7</v>
      </c>
      <c r="B135" s="36">
        <v>43760</v>
      </c>
      <c r="C135" s="37">
        <v>0.81319444444444444</v>
      </c>
      <c r="D135" s="3" t="s">
        <v>19</v>
      </c>
      <c r="E135" s="3" t="s">
        <v>152</v>
      </c>
      <c r="F135" s="3" t="s">
        <v>47</v>
      </c>
      <c r="G135" s="37" cm="1">
        <f t="array" ref="G1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5" s="38" t="str">
        <f>IF(ch_table[[#This Row],[Subject 1]]&lt;&gt;"House rose", "",SUMIF(ch_table[Day], ch_table[[#This Row],[Day]], ch_table[Duration]))</f>
        <v/>
      </c>
      <c r="I135" s="43">
        <f>SUM(INDEX(ch_table[Duration],1):ch_table[[#This Row],[Duration]])</f>
        <v>2.3951388888888889</v>
      </c>
      <c r="J135" s="38" cm="1">
        <f t="array" ref="J1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5" s="38" cm="1">
        <f t="array" ref="K1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35" s="38" t="str">
        <f>IF(ch_table[[#This Row],[Subject 1]]&lt;&gt;"House rose", "",SUMIF(ch_table[Day], ch_table[[#This Row],[Day]], ch_table[AAT]))</f>
        <v/>
      </c>
      <c r="M135" s="39">
        <f>SUM(INDEX(ch_table[AAT],1):ch_table[[#This Row],[AAT]])</f>
        <v>0.15347222222222223</v>
      </c>
    </row>
    <row r="136" spans="1:13" x14ac:dyDescent="0.25">
      <c r="A136" s="1">
        <v>7</v>
      </c>
      <c r="B136" s="36">
        <v>43760</v>
      </c>
      <c r="C136" s="37">
        <v>0.81458333333333333</v>
      </c>
      <c r="D136" s="3" t="s">
        <v>19</v>
      </c>
      <c r="E136" s="3" t="s">
        <v>84</v>
      </c>
      <c r="F136" s="3" t="s">
        <v>47</v>
      </c>
      <c r="G136" s="37" cm="1">
        <f t="array" ref="G1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6" s="38" t="str">
        <f>IF(ch_table[[#This Row],[Subject 1]]&lt;&gt;"House rose", "",SUMIF(ch_table[Day], ch_table[[#This Row],[Day]], ch_table[Duration]))</f>
        <v/>
      </c>
      <c r="I136" s="43">
        <f>SUM(INDEX(ch_table[Duration],1):ch_table[[#This Row],[Duration]])</f>
        <v>2.3972222222222221</v>
      </c>
      <c r="J136" s="38" cm="1">
        <f t="array" ref="J1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6" s="38" cm="1">
        <f t="array" ref="K1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136" s="38" t="str">
        <f>IF(ch_table[[#This Row],[Subject 1]]&lt;&gt;"House rose", "",SUMIF(ch_table[Day], ch_table[[#This Row],[Day]], ch_table[AAT]))</f>
        <v/>
      </c>
      <c r="M136" s="39">
        <f>SUM(INDEX(ch_table[AAT],1):ch_table[[#This Row],[AAT]])</f>
        <v>0.15555555555555556</v>
      </c>
    </row>
    <row r="137" spans="1:13" x14ac:dyDescent="0.25">
      <c r="A137" s="1">
        <v>7</v>
      </c>
      <c r="B137" s="36">
        <v>43760</v>
      </c>
      <c r="C137" s="37">
        <v>0.81666666666666665</v>
      </c>
      <c r="D137" s="3" t="s">
        <v>19</v>
      </c>
      <c r="E137" s="3" t="s">
        <v>153</v>
      </c>
      <c r="F137" s="3" t="s">
        <v>47</v>
      </c>
      <c r="G137" s="37" cm="1">
        <f t="array" ref="G1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7" s="38" t="str">
        <f>IF(ch_table[[#This Row],[Subject 1]]&lt;&gt;"House rose", "",SUMIF(ch_table[Day], ch_table[[#This Row],[Day]], ch_table[Duration]))</f>
        <v/>
      </c>
      <c r="I137" s="43">
        <f>SUM(INDEX(ch_table[Duration],1):ch_table[[#This Row],[Duration]])</f>
        <v>2.3986111111111112</v>
      </c>
      <c r="J137" s="38" cm="1">
        <f t="array" ref="J1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7" s="38" cm="1">
        <f t="array" ref="K1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37" s="38" t="str">
        <f>IF(ch_table[[#This Row],[Subject 1]]&lt;&gt;"House rose", "",SUMIF(ch_table[Day], ch_table[[#This Row],[Day]], ch_table[AAT]))</f>
        <v/>
      </c>
      <c r="M137" s="39">
        <f>SUM(INDEX(ch_table[AAT],1):ch_table[[#This Row],[AAT]])</f>
        <v>0.15694444444444444</v>
      </c>
    </row>
    <row r="138" spans="1:13" x14ac:dyDescent="0.25">
      <c r="A138" s="1">
        <v>7</v>
      </c>
      <c r="B138" s="36">
        <v>43760</v>
      </c>
      <c r="C138" s="37">
        <v>0.81805555555555554</v>
      </c>
      <c r="D138" s="3" t="s">
        <v>19</v>
      </c>
      <c r="E138" s="3" t="s">
        <v>154</v>
      </c>
      <c r="F138" s="3" t="s">
        <v>47</v>
      </c>
      <c r="G138" s="37" cm="1">
        <f t="array" ref="G1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8" s="38" t="str">
        <f>IF(ch_table[[#This Row],[Subject 1]]&lt;&gt;"House rose", "",SUMIF(ch_table[Day], ch_table[[#This Row],[Day]], ch_table[Duration]))</f>
        <v/>
      </c>
      <c r="I138" s="43">
        <f>SUM(INDEX(ch_table[Duration],1):ch_table[[#This Row],[Duration]])</f>
        <v>2.4000000000000004</v>
      </c>
      <c r="J138" s="38" cm="1">
        <f t="array" ref="J1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8" s="38" cm="1">
        <f t="array" ref="K1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38" s="38" t="str">
        <f>IF(ch_table[[#This Row],[Subject 1]]&lt;&gt;"House rose", "",SUMIF(ch_table[Day], ch_table[[#This Row],[Day]], ch_table[AAT]))</f>
        <v/>
      </c>
      <c r="M138" s="39">
        <f>SUM(INDEX(ch_table[AAT],1):ch_table[[#This Row],[AAT]])</f>
        <v>0.15833333333333333</v>
      </c>
    </row>
    <row r="139" spans="1:13" x14ac:dyDescent="0.25">
      <c r="A139" s="1">
        <v>7</v>
      </c>
      <c r="B139" s="36">
        <v>43760</v>
      </c>
      <c r="C139" s="37">
        <v>0.81944444444444442</v>
      </c>
      <c r="D139" s="3" t="s">
        <v>19</v>
      </c>
      <c r="E139" s="3" t="s">
        <v>155</v>
      </c>
      <c r="F139" s="3" t="s">
        <v>47</v>
      </c>
      <c r="G139" s="37" cm="1">
        <f t="array" ref="G1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9" s="38" t="str">
        <f>IF(ch_table[[#This Row],[Subject 1]]&lt;&gt;"House rose", "",SUMIF(ch_table[Day], ch_table[[#This Row],[Day]], ch_table[Duration]))</f>
        <v/>
      </c>
      <c r="I139" s="43">
        <f>SUM(INDEX(ch_table[Duration],1):ch_table[[#This Row],[Duration]])</f>
        <v>2.4013888888888895</v>
      </c>
      <c r="J139" s="38" cm="1">
        <f t="array" ref="J1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9" s="38" cm="1">
        <f t="array" ref="K1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39" s="38" t="str">
        <f>IF(ch_table[[#This Row],[Subject 1]]&lt;&gt;"House rose", "",SUMIF(ch_table[Day], ch_table[[#This Row],[Day]], ch_table[AAT]))</f>
        <v/>
      </c>
      <c r="M139" s="39">
        <f>SUM(INDEX(ch_table[AAT],1):ch_table[[#This Row],[AAT]])</f>
        <v>0.15972222222222221</v>
      </c>
    </row>
    <row r="140" spans="1:13" x14ac:dyDescent="0.25">
      <c r="A140" s="1">
        <v>7</v>
      </c>
      <c r="B140" s="36">
        <v>43760</v>
      </c>
      <c r="C140" s="37">
        <v>0.8208333333333333</v>
      </c>
      <c r="D140" s="3" t="s">
        <v>19</v>
      </c>
      <c r="E140" s="3" t="s">
        <v>156</v>
      </c>
      <c r="F140" s="3" t="s">
        <v>47</v>
      </c>
      <c r="G140" s="37" cm="1">
        <f t="array" ref="G1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40" s="38" t="str">
        <f>IF(ch_table[[#This Row],[Subject 1]]&lt;&gt;"House rose", "",SUMIF(ch_table[Day], ch_table[[#This Row],[Day]], ch_table[Duration]))</f>
        <v/>
      </c>
      <c r="I140" s="43">
        <f>SUM(INDEX(ch_table[Duration],1):ch_table[[#This Row],[Duration]])</f>
        <v>2.402083333333334</v>
      </c>
      <c r="J140" s="38" cm="1">
        <f t="array" ref="J1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0" s="38" cm="1">
        <f t="array" ref="K1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40" s="38" t="str">
        <f>IF(ch_table[[#This Row],[Subject 1]]&lt;&gt;"House rose", "",SUMIF(ch_table[Day], ch_table[[#This Row],[Day]], ch_table[AAT]))</f>
        <v/>
      </c>
      <c r="M140" s="39">
        <f>SUM(INDEX(ch_table[AAT],1):ch_table[[#This Row],[AAT]])</f>
        <v>0.16041666666666665</v>
      </c>
    </row>
    <row r="141" spans="1:13" x14ac:dyDescent="0.25">
      <c r="A141" s="1">
        <v>7</v>
      </c>
      <c r="B141" s="36">
        <v>43760</v>
      </c>
      <c r="C141" s="37">
        <v>0.82152777777777775</v>
      </c>
      <c r="D141" s="3" t="s">
        <v>19</v>
      </c>
      <c r="E141" s="3" t="s">
        <v>157</v>
      </c>
      <c r="G141" s="37" cm="1">
        <f t="array" ref="G1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41" s="38" t="str">
        <f>IF(ch_table[[#This Row],[Subject 1]]&lt;&gt;"House rose", "",SUMIF(ch_table[Day], ch_table[[#This Row],[Day]], ch_table[Duration]))</f>
        <v/>
      </c>
      <c r="I141" s="43">
        <f>SUM(INDEX(ch_table[Duration],1):ch_table[[#This Row],[Duration]])</f>
        <v>2.4027777777777786</v>
      </c>
      <c r="J141" s="38" cm="1">
        <f t="array" ref="J1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1" s="38" cm="1">
        <f t="array" ref="K1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41" s="38" t="str">
        <f>IF(ch_table[[#This Row],[Subject 1]]&lt;&gt;"House rose", "",SUMIF(ch_table[Day], ch_table[[#This Row],[Day]], ch_table[AAT]))</f>
        <v/>
      </c>
      <c r="M141" s="39">
        <f>SUM(INDEX(ch_table[AAT],1):ch_table[[#This Row],[AAT]])</f>
        <v>0.16111111111111109</v>
      </c>
    </row>
    <row r="142" spans="1:13" x14ac:dyDescent="0.25">
      <c r="A142" s="1">
        <v>7</v>
      </c>
      <c r="B142" s="36">
        <v>43760</v>
      </c>
      <c r="C142" s="37">
        <v>0.82222222222222219</v>
      </c>
      <c r="D142" s="3" t="s">
        <v>19</v>
      </c>
      <c r="E142" s="3" t="s">
        <v>158</v>
      </c>
      <c r="F142" s="3" t="s">
        <v>47</v>
      </c>
      <c r="G142" s="37" cm="1">
        <f t="array" ref="G1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42" s="38" t="str">
        <f>IF(ch_table[[#This Row],[Subject 1]]&lt;&gt;"House rose", "",SUMIF(ch_table[Day], ch_table[[#This Row],[Day]], ch_table[Duration]))</f>
        <v/>
      </c>
      <c r="I142" s="43">
        <f>SUM(INDEX(ch_table[Duration],1):ch_table[[#This Row],[Duration]])</f>
        <v>2.4034722222222231</v>
      </c>
      <c r="J142" s="38" cm="1">
        <f t="array" ref="J1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2" s="38" cm="1">
        <f t="array" ref="K1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42" s="38" t="str">
        <f>IF(ch_table[[#This Row],[Subject 1]]&lt;&gt;"House rose", "",SUMIF(ch_table[Day], ch_table[[#This Row],[Day]], ch_table[AAT]))</f>
        <v/>
      </c>
      <c r="M142" s="39">
        <f>SUM(INDEX(ch_table[AAT],1):ch_table[[#This Row],[AAT]])</f>
        <v>0.16180555555555554</v>
      </c>
    </row>
    <row r="143" spans="1:13" x14ac:dyDescent="0.25">
      <c r="A143" s="1">
        <v>7</v>
      </c>
      <c r="B143" s="36">
        <v>43760</v>
      </c>
      <c r="C143" s="37">
        <v>0.82291666666666663</v>
      </c>
      <c r="D143" s="3" t="s">
        <v>19</v>
      </c>
      <c r="E143" s="3" t="s">
        <v>159</v>
      </c>
      <c r="G143" s="37" cm="1">
        <f t="array" ref="G1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43" s="38" t="str">
        <f>IF(ch_table[[#This Row],[Subject 1]]&lt;&gt;"House rose", "",SUMIF(ch_table[Day], ch_table[[#This Row],[Day]], ch_table[Duration]))</f>
        <v/>
      </c>
      <c r="I143" s="43">
        <f>SUM(INDEX(ch_table[Duration],1):ch_table[[#This Row],[Duration]])</f>
        <v>2.4041666666666677</v>
      </c>
      <c r="J143" s="38" cm="1">
        <f t="array" ref="J1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3" s="38" cm="1">
        <f t="array" ref="K1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43" s="38" t="str">
        <f>IF(ch_table[[#This Row],[Subject 1]]&lt;&gt;"House rose", "",SUMIF(ch_table[Day], ch_table[[#This Row],[Day]], ch_table[AAT]))</f>
        <v/>
      </c>
      <c r="M143" s="39">
        <f>SUM(INDEX(ch_table[AAT],1):ch_table[[#This Row],[AAT]])</f>
        <v>0.16249999999999998</v>
      </c>
    </row>
    <row r="144" spans="1:13" x14ac:dyDescent="0.25">
      <c r="A144" s="1">
        <v>7</v>
      </c>
      <c r="B144" s="36">
        <v>43760</v>
      </c>
      <c r="C144" s="37">
        <v>0.82361111111111107</v>
      </c>
      <c r="D144" s="3" t="s">
        <v>19</v>
      </c>
      <c r="E144" s="3" t="s">
        <v>160</v>
      </c>
      <c r="F144" s="3" t="s">
        <v>47</v>
      </c>
      <c r="G144" s="37" cm="1">
        <f t="array" ref="G1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44" s="38" t="str">
        <f>IF(ch_table[[#This Row],[Subject 1]]&lt;&gt;"House rose", "",SUMIF(ch_table[Day], ch_table[[#This Row],[Day]], ch_table[Duration]))</f>
        <v/>
      </c>
      <c r="I144" s="43">
        <f>SUM(INDEX(ch_table[Duration],1):ch_table[[#This Row],[Duration]])</f>
        <v>2.4048611111111122</v>
      </c>
      <c r="J144" s="38" cm="1">
        <f t="array" ref="J1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4" s="38" cm="1">
        <f t="array" ref="K1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44" s="38" t="str">
        <f>IF(ch_table[[#This Row],[Subject 1]]&lt;&gt;"House rose", "",SUMIF(ch_table[Day], ch_table[[#This Row],[Day]], ch_table[AAT]))</f>
        <v/>
      </c>
      <c r="M144" s="39">
        <f>SUM(INDEX(ch_table[AAT],1):ch_table[[#This Row],[AAT]])</f>
        <v>0.16319444444444442</v>
      </c>
    </row>
    <row r="145" spans="1:13" x14ac:dyDescent="0.25">
      <c r="A145" s="1">
        <v>7</v>
      </c>
      <c r="B145" s="36">
        <v>43760</v>
      </c>
      <c r="C145" s="37">
        <v>0.82430555555555551</v>
      </c>
      <c r="D145" s="3" t="s">
        <v>19</v>
      </c>
      <c r="E145" s="3" t="s">
        <v>161</v>
      </c>
      <c r="F145" s="3" t="s">
        <v>47</v>
      </c>
      <c r="G145" s="37" cm="1">
        <f t="array" ref="G1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45" s="38" t="str">
        <f>IF(ch_table[[#This Row],[Subject 1]]&lt;&gt;"House rose", "",SUMIF(ch_table[Day], ch_table[[#This Row],[Day]], ch_table[Duration]))</f>
        <v/>
      </c>
      <c r="I145" s="43">
        <f>SUM(INDEX(ch_table[Duration],1):ch_table[[#This Row],[Duration]])</f>
        <v>2.4055555555555568</v>
      </c>
      <c r="J145" s="38" cm="1">
        <f t="array" ref="J1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5" s="38" cm="1">
        <f t="array" ref="K1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45" s="38" t="str">
        <f>IF(ch_table[[#This Row],[Subject 1]]&lt;&gt;"House rose", "",SUMIF(ch_table[Day], ch_table[[#This Row],[Day]], ch_table[AAT]))</f>
        <v/>
      </c>
      <c r="M145" s="39">
        <f>SUM(INDEX(ch_table[AAT],1):ch_table[[#This Row],[AAT]])</f>
        <v>0.16388888888888886</v>
      </c>
    </row>
    <row r="146" spans="1:13" x14ac:dyDescent="0.25">
      <c r="A146" s="1">
        <v>7</v>
      </c>
      <c r="B146" s="36">
        <v>43760</v>
      </c>
      <c r="C146" s="37">
        <v>0.82499999999999996</v>
      </c>
      <c r="D146" s="3" t="s">
        <v>19</v>
      </c>
      <c r="E146" s="3" t="s">
        <v>162</v>
      </c>
      <c r="F146" s="3" t="s">
        <v>47</v>
      </c>
      <c r="G146" s="37" cm="1">
        <f t="array" ref="G1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46" s="38" t="str">
        <f>IF(ch_table[[#This Row],[Subject 1]]&lt;&gt;"House rose", "",SUMIF(ch_table[Day], ch_table[[#This Row],[Day]], ch_table[Duration]))</f>
        <v/>
      </c>
      <c r="I146" s="43">
        <f>SUM(INDEX(ch_table[Duration],1):ch_table[[#This Row],[Duration]])</f>
        <v>2.4083333333333345</v>
      </c>
      <c r="J146" s="38" cm="1">
        <f t="array" ref="J1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6" s="38" cm="1">
        <f t="array" ref="K1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146" s="38" t="str">
        <f>IF(ch_table[[#This Row],[Subject 1]]&lt;&gt;"House rose", "",SUMIF(ch_table[Day], ch_table[[#This Row],[Day]], ch_table[AAT]))</f>
        <v/>
      </c>
      <c r="M146" s="39">
        <f>SUM(INDEX(ch_table[AAT],1):ch_table[[#This Row],[AAT]])</f>
        <v>0.16666666666666663</v>
      </c>
    </row>
    <row r="147" spans="1:13" x14ac:dyDescent="0.25">
      <c r="A147" s="1">
        <v>7</v>
      </c>
      <c r="B147" s="36">
        <v>43760</v>
      </c>
      <c r="C147" s="37">
        <v>0.82777777777777772</v>
      </c>
      <c r="D147" s="3" t="s">
        <v>20</v>
      </c>
      <c r="E147" s="3" t="s">
        <v>42</v>
      </c>
      <c r="G147" s="37" cm="1">
        <f t="array" ref="G1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147" s="38" t="str">
        <f>IF(ch_table[[#This Row],[Subject 1]]&lt;&gt;"House rose", "",SUMIF(ch_table[Day], ch_table[[#This Row],[Day]], ch_table[Duration]))</f>
        <v/>
      </c>
      <c r="I147" s="43">
        <f>SUM(INDEX(ch_table[Duration],1):ch_table[[#This Row],[Duration]])</f>
        <v>2.4361111111111122</v>
      </c>
      <c r="J147" s="38" cm="1">
        <f t="array" ref="J1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7" s="38" cm="1">
        <f t="array" ref="K1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2.777777777777779E-2</v>
      </c>
      <c r="L147" s="38" t="str">
        <f>IF(ch_table[[#This Row],[Subject 1]]&lt;&gt;"House rose", "",SUMIF(ch_table[Day], ch_table[[#This Row],[Day]], ch_table[AAT]))</f>
        <v/>
      </c>
      <c r="M147" s="39">
        <f>SUM(INDEX(ch_table[AAT],1):ch_table[[#This Row],[AAT]])</f>
        <v>0.19444444444444442</v>
      </c>
    </row>
    <row r="148" spans="1:13" x14ac:dyDescent="0.25">
      <c r="A148" s="1">
        <v>7</v>
      </c>
      <c r="B148" s="36">
        <v>43760</v>
      </c>
      <c r="C148" s="37">
        <v>0.85555555555555551</v>
      </c>
      <c r="D148" s="3" t="s">
        <v>27</v>
      </c>
      <c r="E148" s="3" t="s">
        <v>163</v>
      </c>
      <c r="G148" s="37" cm="1">
        <f t="array" ref="G1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48" s="38" t="str">
        <f>IF(ch_table[[#This Row],[Subject 1]]&lt;&gt;"House rose", "",SUMIF(ch_table[Day], ch_table[[#This Row],[Day]], ch_table[Duration]))</f>
        <v/>
      </c>
      <c r="I148" s="43">
        <f>SUM(INDEX(ch_table[Duration],1):ch_table[[#This Row],[Duration]])</f>
        <v>2.4375000000000009</v>
      </c>
      <c r="J148" s="38" cm="1">
        <f t="array" ref="J1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8" s="38" cm="1">
        <f t="array" ref="K1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48" s="38" t="str">
        <f>IF(ch_table[[#This Row],[Subject 1]]&lt;&gt;"House rose", "",SUMIF(ch_table[Day], ch_table[[#This Row],[Day]], ch_table[AAT]))</f>
        <v/>
      </c>
      <c r="M148" s="39">
        <f>SUM(INDEX(ch_table[AAT],1):ch_table[[#This Row],[AAT]])</f>
        <v>0.1958333333333333</v>
      </c>
    </row>
    <row r="149" spans="1:13" ht="30" x14ac:dyDescent="0.25">
      <c r="A149" s="1">
        <v>7</v>
      </c>
      <c r="B149" s="36">
        <v>43760</v>
      </c>
      <c r="C149" s="37">
        <v>0.8569444444444444</v>
      </c>
      <c r="D149" s="3" t="s">
        <v>27</v>
      </c>
      <c r="E149" s="3" t="s">
        <v>164</v>
      </c>
      <c r="G149" s="37" cm="1">
        <f t="array" ref="G1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9" s="38" t="str">
        <f>IF(ch_table[[#This Row],[Subject 1]]&lt;&gt;"House rose", "",SUMIF(ch_table[Day], ch_table[[#This Row],[Day]], ch_table[Duration]))</f>
        <v/>
      </c>
      <c r="I149" s="43">
        <f>SUM(INDEX(ch_table[Duration],1):ch_table[[#This Row],[Duration]])</f>
        <v>2.4395833333333341</v>
      </c>
      <c r="J149" s="38" cm="1">
        <f t="array" ref="J1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9" s="38" cm="1">
        <f t="array" ref="K1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149" s="38" t="str">
        <f>IF(ch_table[[#This Row],[Subject 1]]&lt;&gt;"House rose", "",SUMIF(ch_table[Day], ch_table[[#This Row],[Day]], ch_table[AAT]))</f>
        <v/>
      </c>
      <c r="M149" s="39">
        <f>SUM(INDEX(ch_table[AAT],1):ch_table[[#This Row],[AAT]])</f>
        <v>0.19791666666666663</v>
      </c>
    </row>
    <row r="150" spans="1:13" x14ac:dyDescent="0.25">
      <c r="A150" s="1">
        <v>7</v>
      </c>
      <c r="B150" s="36">
        <v>43760</v>
      </c>
      <c r="C150" s="37">
        <v>0.85902777777777772</v>
      </c>
      <c r="D150" s="3" t="s">
        <v>14</v>
      </c>
      <c r="G150" s="37" t="str" cm="1">
        <f t="array" ref="G1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50" s="38">
        <f>IF(ch_table[[#This Row],[Subject 1]]&lt;&gt;"House rose", "",SUMIF(ch_table[Day], ch_table[[#This Row],[Day]], ch_table[Duration]))</f>
        <v>0.37986111111111104</v>
      </c>
      <c r="I150" s="43">
        <f>SUM(INDEX(ch_table[Duration],1):ch_table[[#This Row],[Duration]])</f>
        <v>2.4395833333333341</v>
      </c>
      <c r="J150" s="38" cm="1">
        <f t="array" ref="J1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0" s="38" t="str" cm="1">
        <f t="array" ref="K1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0" s="38">
        <f>IF(ch_table[[#This Row],[Subject 1]]&lt;&gt;"House rose", "",SUMIF(ch_table[Day], ch_table[[#This Row],[Day]], ch_table[AAT]))</f>
        <v>6.7361111111111094E-2</v>
      </c>
      <c r="M150" s="39">
        <f>SUM(INDEX(ch_table[AAT],1):ch_table[[#This Row],[AAT]])</f>
        <v>0.19791666666666663</v>
      </c>
    </row>
    <row r="151" spans="1:13" x14ac:dyDescent="0.25">
      <c r="A151" s="1">
        <v>8</v>
      </c>
      <c r="B151" s="36">
        <v>43761</v>
      </c>
      <c r="C151" s="37">
        <v>0.47916666666666669</v>
      </c>
      <c r="D151" s="3" t="s">
        <v>15</v>
      </c>
      <c r="G151" s="37" cm="1">
        <f t="array" ref="G1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51" s="38" t="str">
        <f>IF(ch_table[[#This Row],[Subject 1]]&lt;&gt;"House rose", "",SUMIF(ch_table[Day], ch_table[[#This Row],[Day]], ch_table[Duration]))</f>
        <v/>
      </c>
      <c r="I151" s="43">
        <f>SUM(INDEX(ch_table[Duration],1):ch_table[[#This Row],[Duration]])</f>
        <v>2.4430555555555564</v>
      </c>
      <c r="J151" s="38" cm="1">
        <f t="array" ref="J1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1" s="38" t="str" cm="1">
        <f t="array" ref="K1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1" s="38" t="str">
        <f>IF(ch_table[[#This Row],[Subject 1]]&lt;&gt;"House rose", "",SUMIF(ch_table[Day], ch_table[[#This Row],[Day]], ch_table[AAT]))</f>
        <v/>
      </c>
      <c r="M151" s="39">
        <f>SUM(INDEX(ch_table[AAT],1):ch_table[[#This Row],[AAT]])</f>
        <v>0.19791666666666663</v>
      </c>
    </row>
    <row r="152" spans="1:13" ht="30" x14ac:dyDescent="0.25">
      <c r="A152" s="1">
        <v>8</v>
      </c>
      <c r="B152" s="36">
        <v>43761</v>
      </c>
      <c r="C152" s="37">
        <v>0.4826388888888889</v>
      </c>
      <c r="D152" s="3" t="s">
        <v>22</v>
      </c>
      <c r="E152" s="3" t="s">
        <v>165</v>
      </c>
      <c r="G152" s="37" cm="1">
        <f t="array" ref="G1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152" s="38" t="str">
        <f>IF(ch_table[[#This Row],[Subject 1]]&lt;&gt;"House rose", "",SUMIF(ch_table[Day], ch_table[[#This Row],[Day]], ch_table[Duration]))</f>
        <v/>
      </c>
      <c r="I152" s="43">
        <f>SUM(INDEX(ch_table[Duration],1):ch_table[[#This Row],[Duration]])</f>
        <v>2.4562500000000007</v>
      </c>
      <c r="J152" s="38" cm="1">
        <f t="array" ref="J1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" s="38" t="str" cm="1">
        <f t="array" ref="K1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2" s="38" t="str">
        <f>IF(ch_table[[#This Row],[Subject 1]]&lt;&gt;"House rose", "",SUMIF(ch_table[Day], ch_table[[#This Row],[Day]], ch_table[AAT]))</f>
        <v/>
      </c>
      <c r="M152" s="39">
        <f>SUM(INDEX(ch_table[AAT],1):ch_table[[#This Row],[AAT]])</f>
        <v>0.19791666666666663</v>
      </c>
    </row>
    <row r="153" spans="1:13" ht="30" x14ac:dyDescent="0.25">
      <c r="A153" s="1">
        <v>8</v>
      </c>
      <c r="B153" s="36">
        <v>43761</v>
      </c>
      <c r="C153" s="37">
        <v>0.49583333333333329</v>
      </c>
      <c r="D153" s="3" t="s">
        <v>23</v>
      </c>
      <c r="E153" s="3" t="s">
        <v>165</v>
      </c>
      <c r="G153" s="37" cm="1">
        <f t="array" ref="G1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4.1666666666667074E-3</v>
      </c>
      <c r="H153" s="38" t="str">
        <f>IF(ch_table[[#This Row],[Subject 1]]&lt;&gt;"House rose", "",SUMIF(ch_table[Day], ch_table[[#This Row],[Day]], ch_table[Duration]))</f>
        <v/>
      </c>
      <c r="I153" s="43">
        <f>SUM(INDEX(ch_table[Duration],1):ch_table[[#This Row],[Duration]])</f>
        <v>2.4604166666666676</v>
      </c>
      <c r="J153" s="38" cm="1">
        <f t="array" ref="J1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" s="38" t="str" cm="1">
        <f t="array" ref="K1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3" s="38" t="str">
        <f>IF(ch_table[[#This Row],[Subject 1]]&lt;&gt;"House rose", "",SUMIF(ch_table[Day], ch_table[[#This Row],[Day]], ch_table[AAT]))</f>
        <v/>
      </c>
      <c r="M153" s="39">
        <f>SUM(INDEX(ch_table[AAT],1):ch_table[[#This Row],[AAT]])</f>
        <v>0.19791666666666663</v>
      </c>
    </row>
    <row r="154" spans="1:13" x14ac:dyDescent="0.25">
      <c r="A154" s="1">
        <v>8</v>
      </c>
      <c r="B154" s="36">
        <v>43761</v>
      </c>
      <c r="C154" s="37">
        <v>0.5</v>
      </c>
      <c r="D154" s="3" t="s">
        <v>22</v>
      </c>
      <c r="E154" s="3" t="s">
        <v>166</v>
      </c>
      <c r="G154" s="37" cm="1">
        <f t="array" ref="G1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4.0972222222222188E-2</v>
      </c>
      <c r="H154" s="38" t="str">
        <f>IF(ch_table[[#This Row],[Subject 1]]&lt;&gt;"House rose", "",SUMIF(ch_table[Day], ch_table[[#This Row],[Day]], ch_table[Duration]))</f>
        <v/>
      </c>
      <c r="I154" s="43">
        <f>SUM(INDEX(ch_table[Duration],1):ch_table[[#This Row],[Duration]])</f>
        <v>2.50138888888889</v>
      </c>
      <c r="J154" s="38" cm="1">
        <f t="array" ref="J1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4" s="38" t="str" cm="1">
        <f t="array" ref="K1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4" s="38" t="str">
        <f>IF(ch_table[[#This Row],[Subject 1]]&lt;&gt;"House rose", "",SUMIF(ch_table[Day], ch_table[[#This Row],[Day]], ch_table[AAT]))</f>
        <v/>
      </c>
      <c r="M154" s="39">
        <f>SUM(INDEX(ch_table[AAT],1):ch_table[[#This Row],[AAT]])</f>
        <v>0.19791666666666663</v>
      </c>
    </row>
    <row r="155" spans="1:13" ht="30" x14ac:dyDescent="0.25">
      <c r="A155" s="1">
        <v>8</v>
      </c>
      <c r="B155" s="36">
        <v>43761</v>
      </c>
      <c r="C155" s="37">
        <v>0.54097222222222219</v>
      </c>
      <c r="D155" s="3" t="s">
        <v>76</v>
      </c>
      <c r="E155" s="3" t="s">
        <v>167</v>
      </c>
      <c r="G155" s="37" cm="1">
        <f t="array" ref="G1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3.4027777777777768E-2</v>
      </c>
      <c r="H155" s="38" t="str">
        <f>IF(ch_table[[#This Row],[Subject 1]]&lt;&gt;"House rose", "",SUMIF(ch_table[Day], ch_table[[#This Row],[Day]], ch_table[Duration]))</f>
        <v/>
      </c>
      <c r="I155" s="43">
        <f>SUM(INDEX(ch_table[Duration],1):ch_table[[#This Row],[Duration]])</f>
        <v>2.5354166666666678</v>
      </c>
      <c r="J155" s="38" cm="1">
        <f t="array" ref="J1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5" s="38" t="str" cm="1">
        <f t="array" ref="K1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5" s="38" t="str">
        <f>IF(ch_table[[#This Row],[Subject 1]]&lt;&gt;"House rose", "",SUMIF(ch_table[Day], ch_table[[#This Row],[Day]], ch_table[AAT]))</f>
        <v/>
      </c>
      <c r="M155" s="39">
        <f>SUM(INDEX(ch_table[AAT],1):ch_table[[#This Row],[AAT]])</f>
        <v>0.19791666666666663</v>
      </c>
    </row>
    <row r="156" spans="1:13" x14ac:dyDescent="0.25">
      <c r="A156" s="1">
        <v>8</v>
      </c>
      <c r="B156" s="36">
        <v>43761</v>
      </c>
      <c r="C156" s="37">
        <v>0.57499999999999996</v>
      </c>
      <c r="D156" s="3" t="s">
        <v>19</v>
      </c>
      <c r="E156" s="3" t="s">
        <v>168</v>
      </c>
      <c r="G156" s="37" cm="1">
        <f t="array" ref="G1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56" s="38" t="str">
        <f>IF(ch_table[[#This Row],[Subject 1]]&lt;&gt;"House rose", "",SUMIF(ch_table[Day], ch_table[[#This Row],[Day]], ch_table[Duration]))</f>
        <v/>
      </c>
      <c r="I156" s="43">
        <f>SUM(INDEX(ch_table[Duration],1):ch_table[[#This Row],[Duration]])</f>
        <v>2.5368055555555564</v>
      </c>
      <c r="J156" s="38" cm="1">
        <f t="array" ref="J1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6" s="38" t="str" cm="1">
        <f t="array" ref="K1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" s="38" t="str">
        <f>IF(ch_table[[#This Row],[Subject 1]]&lt;&gt;"House rose", "",SUMIF(ch_table[Day], ch_table[[#This Row],[Day]], ch_table[AAT]))</f>
        <v/>
      </c>
      <c r="M156" s="39">
        <f>SUM(INDEX(ch_table[AAT],1):ch_table[[#This Row],[AAT]])</f>
        <v>0.19791666666666663</v>
      </c>
    </row>
    <row r="157" spans="1:13" x14ac:dyDescent="0.25">
      <c r="A157" s="1">
        <v>8</v>
      </c>
      <c r="B157" s="36">
        <v>43761</v>
      </c>
      <c r="C157" s="37">
        <v>0.57638888888888884</v>
      </c>
      <c r="D157" s="3" t="s">
        <v>19</v>
      </c>
      <c r="E157" s="3" t="s">
        <v>169</v>
      </c>
      <c r="G157" s="37" cm="1">
        <f t="array" ref="G1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57" s="38" t="str">
        <f>IF(ch_table[[#This Row],[Subject 1]]&lt;&gt;"House rose", "",SUMIF(ch_table[Day], ch_table[[#This Row],[Day]], ch_table[Duration]))</f>
        <v/>
      </c>
      <c r="I157" s="43">
        <f>SUM(INDEX(ch_table[Duration],1):ch_table[[#This Row],[Duration]])</f>
        <v>2.5381944444444455</v>
      </c>
      <c r="J157" s="38" cm="1">
        <f t="array" ref="J1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7" s="38" t="str" cm="1">
        <f t="array" ref="K1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7" s="38" t="str">
        <f>IF(ch_table[[#This Row],[Subject 1]]&lt;&gt;"House rose", "",SUMIF(ch_table[Day], ch_table[[#This Row],[Day]], ch_table[AAT]))</f>
        <v/>
      </c>
      <c r="M157" s="39">
        <f>SUM(INDEX(ch_table[AAT],1):ch_table[[#This Row],[AAT]])</f>
        <v>0.19791666666666663</v>
      </c>
    </row>
    <row r="158" spans="1:13" ht="30" x14ac:dyDescent="0.25">
      <c r="A158" s="1">
        <v>8</v>
      </c>
      <c r="B158" s="36">
        <v>43761</v>
      </c>
      <c r="C158" s="37">
        <v>0.57777777777777772</v>
      </c>
      <c r="D158" s="3" t="s">
        <v>19</v>
      </c>
      <c r="E158" s="3" t="s">
        <v>170</v>
      </c>
      <c r="G158" s="37" cm="1">
        <f t="array" ref="G1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158" s="38" t="str">
        <f>IF(ch_table[[#This Row],[Subject 1]]&lt;&gt;"House rose", "",SUMIF(ch_table[Day], ch_table[[#This Row],[Day]], ch_table[Duration]))</f>
        <v/>
      </c>
      <c r="I158" s="43">
        <f>SUM(INDEX(ch_table[Duration],1):ch_table[[#This Row],[Duration]])</f>
        <v>2.5388888888888901</v>
      </c>
      <c r="J158" s="38" cm="1">
        <f t="array" ref="J1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8" s="38" t="str" cm="1">
        <f t="array" ref="K1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8" s="38" t="str">
        <f>IF(ch_table[[#This Row],[Subject 1]]&lt;&gt;"House rose", "",SUMIF(ch_table[Day], ch_table[[#This Row],[Day]], ch_table[AAT]))</f>
        <v/>
      </c>
      <c r="M158" s="39">
        <f>SUM(INDEX(ch_table[AAT],1):ch_table[[#This Row],[AAT]])</f>
        <v>0.19791666666666663</v>
      </c>
    </row>
    <row r="159" spans="1:13" x14ac:dyDescent="0.25">
      <c r="A159" s="1">
        <v>8</v>
      </c>
      <c r="B159" s="36">
        <v>43761</v>
      </c>
      <c r="C159" s="37">
        <v>0.57847222222222228</v>
      </c>
      <c r="D159" s="3" t="s">
        <v>19</v>
      </c>
      <c r="E159" s="3" t="s">
        <v>171</v>
      </c>
      <c r="G159" s="37" cm="1">
        <f t="array" ref="G1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59" s="38" t="str">
        <f>IF(ch_table[[#This Row],[Subject 1]]&lt;&gt;"House rose", "",SUMIF(ch_table[Day], ch_table[[#This Row],[Day]], ch_table[Duration]))</f>
        <v/>
      </c>
      <c r="I159" s="43">
        <f>SUM(INDEX(ch_table[Duration],1):ch_table[[#This Row],[Duration]])</f>
        <v>2.5402777777777787</v>
      </c>
      <c r="J159" s="38" cm="1">
        <f t="array" ref="J1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9" s="38" t="str" cm="1">
        <f t="array" ref="K1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" s="38" t="str">
        <f>IF(ch_table[[#This Row],[Subject 1]]&lt;&gt;"House rose", "",SUMIF(ch_table[Day], ch_table[[#This Row],[Day]], ch_table[AAT]))</f>
        <v/>
      </c>
      <c r="M159" s="39">
        <f>SUM(INDEX(ch_table[AAT],1):ch_table[[#This Row],[AAT]])</f>
        <v>0.19791666666666663</v>
      </c>
    </row>
    <row r="160" spans="1:13" x14ac:dyDescent="0.25">
      <c r="A160" s="1">
        <v>8</v>
      </c>
      <c r="B160" s="36">
        <v>43761</v>
      </c>
      <c r="C160" s="37">
        <v>0.57986111111111116</v>
      </c>
      <c r="D160" s="3" t="s">
        <v>172</v>
      </c>
      <c r="G160" s="37" cm="1">
        <f t="array" ref="G1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5.9027777777777679E-2</v>
      </c>
      <c r="H160" s="38" t="str">
        <f>IF(ch_table[[#This Row],[Subject 1]]&lt;&gt;"House rose", "",SUMIF(ch_table[Day], ch_table[[#This Row],[Day]], ch_table[Duration]))</f>
        <v/>
      </c>
      <c r="I160" s="43">
        <f>SUM(INDEX(ch_table[Duration],1):ch_table[[#This Row],[Duration]])</f>
        <v>2.5993055555555564</v>
      </c>
      <c r="J160" s="38" cm="1">
        <f t="array" ref="J1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0" s="38" t="str" cm="1">
        <f t="array" ref="K1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" s="38" t="str">
        <f>IF(ch_table[[#This Row],[Subject 1]]&lt;&gt;"House rose", "",SUMIF(ch_table[Day], ch_table[[#This Row],[Day]], ch_table[AAT]))</f>
        <v/>
      </c>
      <c r="M160" s="39">
        <f>SUM(INDEX(ch_table[AAT],1):ch_table[[#This Row],[AAT]])</f>
        <v>0.19791666666666663</v>
      </c>
    </row>
    <row r="161" spans="1:13" x14ac:dyDescent="0.25">
      <c r="A161" s="1">
        <v>8</v>
      </c>
      <c r="B161" s="36">
        <v>43761</v>
      </c>
      <c r="C161" s="37">
        <v>0.63888888888888884</v>
      </c>
      <c r="D161" s="3" t="s">
        <v>16</v>
      </c>
      <c r="E161" s="3" t="s">
        <v>173</v>
      </c>
      <c r="G161" s="37" cm="1">
        <f t="array" ref="G1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61" s="38" t="str">
        <f>IF(ch_table[[#This Row],[Subject 1]]&lt;&gt;"House rose", "",SUMIF(ch_table[Day], ch_table[[#This Row],[Day]], ch_table[Duration]))</f>
        <v/>
      </c>
      <c r="I161" s="43">
        <f>SUM(INDEX(ch_table[Duration],1):ch_table[[#This Row],[Duration]])</f>
        <v>2.600000000000001</v>
      </c>
      <c r="J161" s="38" cm="1">
        <f t="array" ref="J1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1" s="38" t="str" cm="1">
        <f t="array" ref="K1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1" s="38" t="str">
        <f>IF(ch_table[[#This Row],[Subject 1]]&lt;&gt;"House rose", "",SUMIF(ch_table[Day], ch_table[[#This Row],[Day]], ch_table[AAT]))</f>
        <v/>
      </c>
      <c r="M161" s="39">
        <f>SUM(INDEX(ch_table[AAT],1):ch_table[[#This Row],[AAT]])</f>
        <v>0.19791666666666663</v>
      </c>
    </row>
    <row r="162" spans="1:13" x14ac:dyDescent="0.25">
      <c r="A162" s="1">
        <v>8</v>
      </c>
      <c r="B162" s="36">
        <v>43761</v>
      </c>
      <c r="C162" s="37">
        <v>0.63958333333333328</v>
      </c>
      <c r="D162" s="3" t="s">
        <v>172</v>
      </c>
      <c r="E162" s="3" t="s">
        <v>50</v>
      </c>
      <c r="G162" s="37" cm="1">
        <f t="array" ref="G1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162" s="38" t="str">
        <f>IF(ch_table[[#This Row],[Subject 1]]&lt;&gt;"House rose", "",SUMIF(ch_table[Day], ch_table[[#This Row],[Day]], ch_table[Duration]))</f>
        <v/>
      </c>
      <c r="I162" s="43">
        <f>SUM(INDEX(ch_table[Duration],1):ch_table[[#This Row],[Duration]])</f>
        <v>2.6104166666666675</v>
      </c>
      <c r="J162" s="38" cm="1">
        <f t="array" ref="J1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2" s="38" t="str" cm="1">
        <f t="array" ref="K1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2" s="38" t="str">
        <f>IF(ch_table[[#This Row],[Subject 1]]&lt;&gt;"House rose", "",SUMIF(ch_table[Day], ch_table[[#This Row],[Day]], ch_table[AAT]))</f>
        <v/>
      </c>
      <c r="M162" s="39">
        <f>SUM(INDEX(ch_table[AAT],1):ch_table[[#This Row],[AAT]])</f>
        <v>0.19791666666666663</v>
      </c>
    </row>
    <row r="163" spans="1:13" ht="30" x14ac:dyDescent="0.25">
      <c r="A163" s="1">
        <v>8</v>
      </c>
      <c r="B163" s="36">
        <v>43761</v>
      </c>
      <c r="C163" s="37">
        <v>0.65</v>
      </c>
      <c r="D163" s="3" t="s">
        <v>174</v>
      </c>
      <c r="E163" s="3" t="s">
        <v>175</v>
      </c>
      <c r="G163" s="37" cm="1">
        <f t="array" ref="G1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63" s="38" t="str">
        <f>IF(ch_table[[#This Row],[Subject 1]]&lt;&gt;"House rose", "",SUMIF(ch_table[Day], ch_table[[#This Row],[Day]], ch_table[Duration]))</f>
        <v/>
      </c>
      <c r="I163" s="43">
        <f>SUM(INDEX(ch_table[Duration],1):ch_table[[#This Row],[Duration]])</f>
        <v>2.611111111111112</v>
      </c>
      <c r="J163" s="38" cm="1">
        <f t="array" ref="J1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3" s="38" t="str" cm="1">
        <f t="array" ref="K1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" s="38" t="str">
        <f>IF(ch_table[[#This Row],[Subject 1]]&lt;&gt;"House rose", "",SUMIF(ch_table[Day], ch_table[[#This Row],[Day]], ch_table[AAT]))</f>
        <v/>
      </c>
      <c r="M163" s="39">
        <f>SUM(INDEX(ch_table[AAT],1):ch_table[[#This Row],[AAT]])</f>
        <v>0.19791666666666663</v>
      </c>
    </row>
    <row r="164" spans="1:13" x14ac:dyDescent="0.25">
      <c r="A164" s="1">
        <v>8</v>
      </c>
      <c r="B164" s="36">
        <v>43761</v>
      </c>
      <c r="C164" s="37">
        <v>0.65069444444444446</v>
      </c>
      <c r="D164" s="3" t="s">
        <v>172</v>
      </c>
      <c r="E164" s="3" t="s">
        <v>50</v>
      </c>
      <c r="F164" s="3" t="s">
        <v>176</v>
      </c>
      <c r="G164" s="37" cm="1">
        <f t="array" ref="G1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0.15694444444444444</v>
      </c>
      <c r="H164" s="38" t="str">
        <f>IF(ch_table[[#This Row],[Subject 1]]&lt;&gt;"House rose", "",SUMIF(ch_table[Day], ch_table[[#This Row],[Day]], ch_table[Duration]))</f>
        <v/>
      </c>
      <c r="I164" s="43">
        <f>SUM(INDEX(ch_table[Duration],1):ch_table[[#This Row],[Duration]])</f>
        <v>2.7680555555555566</v>
      </c>
      <c r="J164" s="38" cm="1">
        <f t="array" ref="J1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4" s="38" cm="1">
        <f t="array" ref="K1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1.5972222222222276E-2</v>
      </c>
      <c r="L164" s="38" t="str">
        <f>IF(ch_table[[#This Row],[Subject 1]]&lt;&gt;"House rose", "",SUMIF(ch_table[Day], ch_table[[#This Row],[Day]], ch_table[AAT]))</f>
        <v/>
      </c>
      <c r="M164" s="39">
        <f>SUM(INDEX(ch_table[AAT],1):ch_table[[#This Row],[AAT]])</f>
        <v>0.21388888888888891</v>
      </c>
    </row>
    <row r="165" spans="1:13" ht="30" x14ac:dyDescent="0.25">
      <c r="A165" s="1">
        <v>8</v>
      </c>
      <c r="B165" s="36">
        <v>43761</v>
      </c>
      <c r="C165" s="37">
        <v>0.80763888888888891</v>
      </c>
      <c r="D165" s="3" t="s">
        <v>37</v>
      </c>
      <c r="E165" s="3" t="s">
        <v>177</v>
      </c>
      <c r="G165" s="37" cm="1">
        <f t="array" ref="G1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165" s="38" t="str">
        <f>IF(ch_table[[#This Row],[Subject 1]]&lt;&gt;"House rose", "",SUMIF(ch_table[Day], ch_table[[#This Row],[Day]], ch_table[Duration]))</f>
        <v/>
      </c>
      <c r="I165" s="43">
        <f>SUM(INDEX(ch_table[Duration],1):ch_table[[#This Row],[Duration]])</f>
        <v>2.7833333333333341</v>
      </c>
      <c r="J165" s="38" cm="1">
        <f t="array" ref="J1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5" s="38" cm="1">
        <f t="array" ref="K1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1.5277777777777724E-2</v>
      </c>
      <c r="L165" s="38" t="str">
        <f>IF(ch_table[[#This Row],[Subject 1]]&lt;&gt;"House rose", "",SUMIF(ch_table[Day], ch_table[[#This Row],[Day]], ch_table[AAT]))</f>
        <v/>
      </c>
      <c r="M165" s="39">
        <f>SUM(INDEX(ch_table[AAT],1):ch_table[[#This Row],[AAT]])</f>
        <v>0.22916666666666663</v>
      </c>
    </row>
    <row r="166" spans="1:13" x14ac:dyDescent="0.25">
      <c r="A166" s="1">
        <v>8</v>
      </c>
      <c r="B166" s="36">
        <v>43761</v>
      </c>
      <c r="C166" s="37">
        <v>0.82291666666666663</v>
      </c>
      <c r="D166" s="3" t="s">
        <v>14</v>
      </c>
      <c r="G166" s="37" t="str" cm="1">
        <f t="array" ref="G1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66" s="38">
        <f>IF(ch_table[[#This Row],[Subject 1]]&lt;&gt;"House rose", "",SUMIF(ch_table[Day], ch_table[[#This Row],[Day]], ch_table[Duration]))</f>
        <v>0.34374999999999994</v>
      </c>
      <c r="I166" s="43">
        <f>SUM(INDEX(ch_table[Duration],1):ch_table[[#This Row],[Duration]])</f>
        <v>2.7833333333333341</v>
      </c>
      <c r="J166" s="38" cm="1">
        <f t="array" ref="J1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6" s="38" t="str" cm="1">
        <f t="array" ref="K1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6" s="38">
        <f>IF(ch_table[[#This Row],[Subject 1]]&lt;&gt;"House rose", "",SUMIF(ch_table[Day], ch_table[[#This Row],[Day]], ch_table[AAT]))</f>
        <v>3.125E-2</v>
      </c>
      <c r="M166" s="39">
        <f>SUM(INDEX(ch_table[AAT],1):ch_table[[#This Row],[AAT]])</f>
        <v>0.22916666666666663</v>
      </c>
    </row>
    <row r="167" spans="1:13" x14ac:dyDescent="0.25">
      <c r="A167" s="1">
        <v>9</v>
      </c>
      <c r="B167" s="36">
        <v>43762</v>
      </c>
      <c r="C167" s="37">
        <v>0.39583333333333331</v>
      </c>
      <c r="D167" s="3" t="s">
        <v>15</v>
      </c>
      <c r="G167" s="37" cm="1">
        <f t="array" ref="G1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67" s="38" t="str">
        <f>IF(ch_table[[#This Row],[Subject 1]]&lt;&gt;"House rose", "",SUMIF(ch_table[Day], ch_table[[#This Row],[Day]], ch_table[Duration]))</f>
        <v/>
      </c>
      <c r="I167" s="43">
        <f>SUM(INDEX(ch_table[Duration],1):ch_table[[#This Row],[Duration]])</f>
        <v>2.7861111111111119</v>
      </c>
      <c r="J167" s="38" cm="1">
        <f t="array" ref="J1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7" s="38" t="str" cm="1">
        <f t="array" ref="K1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7" s="38" t="str">
        <f>IF(ch_table[[#This Row],[Subject 1]]&lt;&gt;"House rose", "",SUMIF(ch_table[Day], ch_table[[#This Row],[Day]], ch_table[AAT]))</f>
        <v/>
      </c>
      <c r="M167" s="39">
        <f>SUM(INDEX(ch_table[AAT],1):ch_table[[#This Row],[AAT]])</f>
        <v>0.22916666666666663</v>
      </c>
    </row>
    <row r="168" spans="1:13" x14ac:dyDescent="0.25">
      <c r="A168" s="1">
        <v>9</v>
      </c>
      <c r="B168" s="36">
        <v>43762</v>
      </c>
      <c r="C168" s="37">
        <v>0.39861111111111108</v>
      </c>
      <c r="D168" s="3" t="s">
        <v>22</v>
      </c>
      <c r="E168" s="3" t="s">
        <v>178</v>
      </c>
      <c r="G168" s="37" cm="1">
        <f t="array" ref="G1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3.4027777777777823E-2</v>
      </c>
      <c r="H168" s="38" t="str">
        <f>IF(ch_table[[#This Row],[Subject 1]]&lt;&gt;"House rose", "",SUMIF(ch_table[Day], ch_table[[#This Row],[Day]], ch_table[Duration]))</f>
        <v/>
      </c>
      <c r="I168" s="43">
        <f>SUM(INDEX(ch_table[Duration],1):ch_table[[#This Row],[Duration]])</f>
        <v>2.8201388888888896</v>
      </c>
      <c r="J168" s="38" cm="1">
        <f t="array" ref="J1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8" s="38" t="str" cm="1">
        <f t="array" ref="K1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8" s="38" t="str">
        <f>IF(ch_table[[#This Row],[Subject 1]]&lt;&gt;"House rose", "",SUMIF(ch_table[Day], ch_table[[#This Row],[Day]], ch_table[AAT]))</f>
        <v/>
      </c>
      <c r="M168" s="39">
        <f>SUM(INDEX(ch_table[AAT],1):ch_table[[#This Row],[AAT]])</f>
        <v>0.22916666666666663</v>
      </c>
    </row>
    <row r="169" spans="1:13" x14ac:dyDescent="0.25">
      <c r="A169" s="1">
        <v>9</v>
      </c>
      <c r="B169" s="36">
        <v>43762</v>
      </c>
      <c r="C169" s="37">
        <v>0.43263888888888891</v>
      </c>
      <c r="D169" s="3" t="s">
        <v>23</v>
      </c>
      <c r="E169" s="3" t="s">
        <v>178</v>
      </c>
      <c r="G169" s="37" cm="1">
        <f t="array" ref="G1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169" s="38" t="str">
        <f>IF(ch_table[[#This Row],[Subject 1]]&lt;&gt;"House rose", "",SUMIF(ch_table[Day], ch_table[[#This Row],[Day]], ch_table[Duration]))</f>
        <v/>
      </c>
      <c r="I169" s="43">
        <f>SUM(INDEX(ch_table[Duration],1):ch_table[[#This Row],[Duration]])</f>
        <v>2.8312500000000007</v>
      </c>
      <c r="J169" s="38" cm="1">
        <f t="array" ref="J1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9" s="38" t="str" cm="1">
        <f t="array" ref="K1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9" s="38" t="str">
        <f>IF(ch_table[[#This Row],[Subject 1]]&lt;&gt;"House rose", "",SUMIF(ch_table[Day], ch_table[[#This Row],[Day]], ch_table[AAT]))</f>
        <v/>
      </c>
      <c r="M169" s="39">
        <f>SUM(INDEX(ch_table[AAT],1):ch_table[[#This Row],[AAT]])</f>
        <v>0.22916666666666663</v>
      </c>
    </row>
    <row r="170" spans="1:13" ht="45" x14ac:dyDescent="0.25">
      <c r="A170" s="1">
        <v>9</v>
      </c>
      <c r="B170" s="36">
        <v>43762</v>
      </c>
      <c r="C170" s="37">
        <v>0.44374999999999998</v>
      </c>
      <c r="D170" s="3" t="s">
        <v>24</v>
      </c>
      <c r="E170" s="3" t="s">
        <v>179</v>
      </c>
      <c r="G170" s="37" cm="1">
        <f t="array" ref="G1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3.6111111111111149E-2</v>
      </c>
      <c r="H170" s="38" t="str">
        <f>IF(ch_table[[#This Row],[Subject 1]]&lt;&gt;"House rose", "",SUMIF(ch_table[Day], ch_table[[#This Row],[Day]], ch_table[Duration]))</f>
        <v/>
      </c>
      <c r="I170" s="43">
        <f>SUM(INDEX(ch_table[Duration],1):ch_table[[#This Row],[Duration]])</f>
        <v>2.8673611111111117</v>
      </c>
      <c r="J170" s="38" cm="1">
        <f t="array" ref="J1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0" s="38" t="str" cm="1">
        <f t="array" ref="K1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0" s="38" t="str">
        <f>IF(ch_table[[#This Row],[Subject 1]]&lt;&gt;"House rose", "",SUMIF(ch_table[Day], ch_table[[#This Row],[Day]], ch_table[AAT]))</f>
        <v/>
      </c>
      <c r="M170" s="39">
        <f>SUM(INDEX(ch_table[AAT],1):ch_table[[#This Row],[AAT]])</f>
        <v>0.22916666666666663</v>
      </c>
    </row>
    <row r="171" spans="1:13" x14ac:dyDescent="0.25">
      <c r="A171" s="1">
        <v>9</v>
      </c>
      <c r="B171" s="36">
        <v>43762</v>
      </c>
      <c r="C171" s="37">
        <v>0.47986111111111113</v>
      </c>
      <c r="D171" s="3" t="s">
        <v>20</v>
      </c>
      <c r="E171" s="3" t="s">
        <v>42</v>
      </c>
      <c r="G171" s="37" cm="1">
        <f t="array" ref="G1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4.3750000000000011E-2</v>
      </c>
      <c r="H171" s="38" t="str">
        <f>IF(ch_table[[#This Row],[Subject 1]]&lt;&gt;"House rose", "",SUMIF(ch_table[Day], ch_table[[#This Row],[Day]], ch_table[Duration]))</f>
        <v/>
      </c>
      <c r="I171" s="43">
        <f>SUM(INDEX(ch_table[Duration],1):ch_table[[#This Row],[Duration]])</f>
        <v>2.9111111111111119</v>
      </c>
      <c r="J171" s="38" cm="1">
        <f t="array" ref="J1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1" s="38" t="str" cm="1">
        <f t="array" ref="K1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1" s="38" t="str">
        <f>IF(ch_table[[#This Row],[Subject 1]]&lt;&gt;"House rose", "",SUMIF(ch_table[Day], ch_table[[#This Row],[Day]], ch_table[AAT]))</f>
        <v/>
      </c>
      <c r="M171" s="39">
        <f>SUM(INDEX(ch_table[AAT],1):ch_table[[#This Row],[AAT]])</f>
        <v>0.22916666666666663</v>
      </c>
    </row>
    <row r="172" spans="1:13" x14ac:dyDescent="0.25">
      <c r="A172" s="1">
        <v>9</v>
      </c>
      <c r="B172" s="36">
        <v>43762</v>
      </c>
      <c r="C172" s="37">
        <v>0.52361111111111114</v>
      </c>
      <c r="D172" s="3" t="s">
        <v>180</v>
      </c>
      <c r="G172" s="37" cm="1">
        <f t="array" ref="G1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5.2777777777777701E-2</v>
      </c>
      <c r="H172" s="38" t="str">
        <f>IF(ch_table[[#This Row],[Subject 1]]&lt;&gt;"House rose", "",SUMIF(ch_table[Day], ch_table[[#This Row],[Day]], ch_table[Duration]))</f>
        <v/>
      </c>
      <c r="I172" s="43">
        <f>SUM(INDEX(ch_table[Duration],1):ch_table[[#This Row],[Duration]])</f>
        <v>2.9638888888888895</v>
      </c>
      <c r="J172" s="38" cm="1">
        <f t="array" ref="J1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2" s="38" t="str" cm="1">
        <f t="array" ref="K1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2" s="38" t="str">
        <f>IF(ch_table[[#This Row],[Subject 1]]&lt;&gt;"House rose", "",SUMIF(ch_table[Day], ch_table[[#This Row],[Day]], ch_table[AAT]))</f>
        <v/>
      </c>
      <c r="M172" s="39">
        <f>SUM(INDEX(ch_table[AAT],1):ch_table[[#This Row],[AAT]])</f>
        <v>0.22916666666666663</v>
      </c>
    </row>
    <row r="173" spans="1:13" ht="30" x14ac:dyDescent="0.25">
      <c r="A173" s="1">
        <v>9</v>
      </c>
      <c r="B173" s="36">
        <v>43762</v>
      </c>
      <c r="C173" s="37">
        <v>0.57638888888888884</v>
      </c>
      <c r="D173" s="3" t="s">
        <v>174</v>
      </c>
      <c r="E173" s="3" t="s">
        <v>181</v>
      </c>
      <c r="G173" s="37" cm="1">
        <f t="array" ref="G1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73" s="38" t="str">
        <f>IF(ch_table[[#This Row],[Subject 1]]&lt;&gt;"House rose", "",SUMIF(ch_table[Day], ch_table[[#This Row],[Day]], ch_table[Duration]))</f>
        <v/>
      </c>
      <c r="I173" s="43">
        <f>SUM(INDEX(ch_table[Duration],1):ch_table[[#This Row],[Duration]])</f>
        <v>2.964583333333334</v>
      </c>
      <c r="J173" s="38" cm="1">
        <f t="array" ref="J1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3" s="38" t="str" cm="1">
        <f t="array" ref="K1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3" s="38" t="str">
        <f>IF(ch_table[[#This Row],[Subject 1]]&lt;&gt;"House rose", "",SUMIF(ch_table[Day], ch_table[[#This Row],[Day]], ch_table[AAT]))</f>
        <v/>
      </c>
      <c r="M173" s="39">
        <f>SUM(INDEX(ch_table[AAT],1):ch_table[[#This Row],[AAT]])</f>
        <v>0.22916666666666663</v>
      </c>
    </row>
    <row r="174" spans="1:13" x14ac:dyDescent="0.25">
      <c r="A174" s="1">
        <v>9</v>
      </c>
      <c r="B174" s="36">
        <v>43762</v>
      </c>
      <c r="C174" s="37">
        <v>0.57708333333333328</v>
      </c>
      <c r="D174" s="3" t="s">
        <v>180</v>
      </c>
      <c r="E174" s="3" t="s">
        <v>50</v>
      </c>
      <c r="F174" s="3" t="s">
        <v>176</v>
      </c>
      <c r="G174" s="37" cm="1">
        <f t="array" ref="G1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0.1611111111111112</v>
      </c>
      <c r="H174" s="38" t="str">
        <f>IF(ch_table[[#This Row],[Subject 1]]&lt;&gt;"House rose", "",SUMIF(ch_table[Day], ch_table[[#This Row],[Day]], ch_table[Duration]))</f>
        <v/>
      </c>
      <c r="I174" s="43">
        <f>SUM(INDEX(ch_table[Duration],1):ch_table[[#This Row],[Duration]])</f>
        <v>3.125694444444445</v>
      </c>
      <c r="J174" s="38" cm="1">
        <f t="array" ref="J1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4" s="38" cm="1">
        <f t="array" ref="K1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2.9861111111111116E-2</v>
      </c>
      <c r="L174" s="38" t="str">
        <f>IF(ch_table[[#This Row],[Subject 1]]&lt;&gt;"House rose", "",SUMIF(ch_table[Day], ch_table[[#This Row],[Day]], ch_table[AAT]))</f>
        <v/>
      </c>
      <c r="M174" s="39">
        <f>SUM(INDEX(ch_table[AAT],1):ch_table[[#This Row],[AAT]])</f>
        <v>0.25902777777777775</v>
      </c>
    </row>
    <row r="175" spans="1:13" x14ac:dyDescent="0.25">
      <c r="A175" s="1">
        <v>9</v>
      </c>
      <c r="B175" s="36">
        <v>43762</v>
      </c>
      <c r="C175" s="37">
        <v>0.73819444444444449</v>
      </c>
      <c r="D175" s="3" t="s">
        <v>20</v>
      </c>
      <c r="E175" s="3" t="s">
        <v>42</v>
      </c>
      <c r="G175" s="37" cm="1">
        <f t="array" ref="G1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175" s="38" t="str">
        <f>IF(ch_table[[#This Row],[Subject 1]]&lt;&gt;"House rose", "",SUMIF(ch_table[Day], ch_table[[#This Row],[Day]], ch_table[Duration]))</f>
        <v/>
      </c>
      <c r="I175" s="43">
        <f>SUM(INDEX(ch_table[Duration],1):ch_table[[#This Row],[Duration]])</f>
        <v>3.1409722222222225</v>
      </c>
      <c r="J175" s="38" cm="1">
        <f t="array" ref="J1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5" s="38" cm="1">
        <f t="array" ref="K1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1.5277777777777724E-2</v>
      </c>
      <c r="L175" s="38" t="str">
        <f>IF(ch_table[[#This Row],[Subject 1]]&lt;&gt;"House rose", "",SUMIF(ch_table[Day], ch_table[[#This Row],[Day]], ch_table[AAT]))</f>
        <v/>
      </c>
      <c r="M175" s="39">
        <f>SUM(INDEX(ch_table[AAT],1):ch_table[[#This Row],[AAT]])</f>
        <v>0.27430555555555547</v>
      </c>
    </row>
    <row r="176" spans="1:13" ht="30" x14ac:dyDescent="0.25">
      <c r="A176" s="1">
        <v>9</v>
      </c>
      <c r="B176" s="36">
        <v>43762</v>
      </c>
      <c r="C176" s="37">
        <v>0.75347222222222221</v>
      </c>
      <c r="D176" s="3" t="s">
        <v>37</v>
      </c>
      <c r="E176" s="3" t="s">
        <v>182</v>
      </c>
      <c r="G176" s="37" cm="1">
        <f t="array" ref="G1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176" s="38" t="str">
        <f>IF(ch_table[[#This Row],[Subject 1]]&lt;&gt;"House rose", "",SUMIF(ch_table[Day], ch_table[[#This Row],[Day]], ch_table[Duration]))</f>
        <v/>
      </c>
      <c r="I176" s="43">
        <f>SUM(INDEX(ch_table[Duration],1):ch_table[[#This Row],[Duration]])</f>
        <v>3.1604166666666669</v>
      </c>
      <c r="J176" s="38" cm="1">
        <f t="array" ref="J1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6" s="38" cm="1">
        <f t="array" ref="K1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1.9444444444444486E-2</v>
      </c>
      <c r="L176" s="38" t="str">
        <f>IF(ch_table[[#This Row],[Subject 1]]&lt;&gt;"House rose", "",SUMIF(ch_table[Day], ch_table[[#This Row],[Day]], ch_table[AAT]))</f>
        <v/>
      </c>
      <c r="M176" s="39">
        <f>SUM(INDEX(ch_table[AAT],1):ch_table[[#This Row],[AAT]])</f>
        <v>0.29374999999999996</v>
      </c>
    </row>
    <row r="177" spans="1:13" x14ac:dyDescent="0.25">
      <c r="A177" s="1">
        <v>9</v>
      </c>
      <c r="B177" s="36">
        <v>43762</v>
      </c>
      <c r="C177" s="37">
        <v>0.7729166666666667</v>
      </c>
      <c r="D177" s="3" t="s">
        <v>14</v>
      </c>
      <c r="G177" s="37" t="str" cm="1">
        <f t="array" ref="G1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77" s="38">
        <f>IF(ch_table[[#This Row],[Subject 1]]&lt;&gt;"House rose", "",SUMIF(ch_table[Day], ch_table[[#This Row],[Day]], ch_table[Duration]))</f>
        <v>0.37708333333333338</v>
      </c>
      <c r="I177" s="43">
        <f>SUM(INDEX(ch_table[Duration],1):ch_table[[#This Row],[Duration]])</f>
        <v>3.1604166666666669</v>
      </c>
      <c r="J177" s="38" cm="1">
        <f t="array" ref="J1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7" s="38" t="str" cm="1">
        <f t="array" ref="K1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7" s="38">
        <f>IF(ch_table[[#This Row],[Subject 1]]&lt;&gt;"House rose", "",SUMIF(ch_table[Day], ch_table[[#This Row],[Day]], ch_table[AAT]))</f>
        <v>6.4583333333333326E-2</v>
      </c>
      <c r="M177" s="39">
        <f>SUM(INDEX(ch_table[AAT],1):ch_table[[#This Row],[AAT]])</f>
        <v>0.29374999999999996</v>
      </c>
    </row>
    <row r="178" spans="1:13" x14ac:dyDescent="0.25">
      <c r="A178" s="1">
        <v>10</v>
      </c>
      <c r="B178" s="36">
        <v>43766</v>
      </c>
      <c r="C178" s="37">
        <v>0.60416666666666663</v>
      </c>
      <c r="D178" s="3" t="s">
        <v>15</v>
      </c>
      <c r="G178" s="37" cm="1">
        <f t="array" ref="G1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78" s="38" t="str">
        <f>IF(ch_table[[#This Row],[Subject 1]]&lt;&gt;"House rose", "",SUMIF(ch_table[Day], ch_table[[#This Row],[Day]], ch_table[Duration]))</f>
        <v/>
      </c>
      <c r="I178" s="43">
        <f>SUM(INDEX(ch_table[Duration],1):ch_table[[#This Row],[Duration]])</f>
        <v>3.1631944444444446</v>
      </c>
      <c r="J178" s="38" cm="1">
        <f t="array" ref="J1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8" s="38" t="str" cm="1">
        <f t="array" ref="K1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8" s="38" t="str">
        <f>IF(ch_table[[#This Row],[Subject 1]]&lt;&gt;"House rose", "",SUMIF(ch_table[Day], ch_table[[#This Row],[Day]], ch_table[AAT]))</f>
        <v/>
      </c>
      <c r="M178" s="39">
        <f>SUM(INDEX(ch_table[AAT],1):ch_table[[#This Row],[AAT]])</f>
        <v>0.29374999999999996</v>
      </c>
    </row>
    <row r="179" spans="1:13" x14ac:dyDescent="0.25">
      <c r="A179" s="1">
        <v>10</v>
      </c>
      <c r="B179" s="36">
        <v>43766</v>
      </c>
      <c r="C179" s="37">
        <v>0.6069444444444444</v>
      </c>
      <c r="D179" s="3" t="s">
        <v>22</v>
      </c>
      <c r="E179" s="3" t="s">
        <v>183</v>
      </c>
      <c r="G179" s="37" cm="1">
        <f t="array" ref="G1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3.8888888888888973E-2</v>
      </c>
      <c r="H179" s="38" t="str">
        <f>IF(ch_table[[#This Row],[Subject 1]]&lt;&gt;"House rose", "",SUMIF(ch_table[Day], ch_table[[#This Row],[Day]], ch_table[Duration]))</f>
        <v/>
      </c>
      <c r="I179" s="43">
        <f>SUM(INDEX(ch_table[Duration],1):ch_table[[#This Row],[Duration]])</f>
        <v>3.2020833333333334</v>
      </c>
      <c r="J179" s="38" cm="1">
        <f t="array" ref="J1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9" s="38" t="str" cm="1">
        <f t="array" ref="K1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9" s="38" t="str">
        <f>IF(ch_table[[#This Row],[Subject 1]]&lt;&gt;"House rose", "",SUMIF(ch_table[Day], ch_table[[#This Row],[Day]], ch_table[AAT]))</f>
        <v/>
      </c>
      <c r="M179" s="39">
        <f>SUM(INDEX(ch_table[AAT],1):ch_table[[#This Row],[AAT]])</f>
        <v>0.29374999999999996</v>
      </c>
    </row>
    <row r="180" spans="1:13" x14ac:dyDescent="0.25">
      <c r="A180" s="1">
        <v>10</v>
      </c>
      <c r="B180" s="36">
        <v>43766</v>
      </c>
      <c r="C180" s="37">
        <v>0.64583333333333337</v>
      </c>
      <c r="D180" s="3" t="s">
        <v>23</v>
      </c>
      <c r="E180" s="3" t="s">
        <v>183</v>
      </c>
      <c r="G180" s="37" cm="1">
        <f t="array" ref="G1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180" s="38" t="str">
        <f>IF(ch_table[[#This Row],[Subject 1]]&lt;&gt;"House rose", "",SUMIF(ch_table[Day], ch_table[[#This Row],[Day]], ch_table[Duration]))</f>
        <v/>
      </c>
      <c r="I180" s="43">
        <f>SUM(INDEX(ch_table[Duration],1):ch_table[[#This Row],[Duration]])</f>
        <v>3.2062499999999998</v>
      </c>
      <c r="J180" s="38" cm="1">
        <f t="array" ref="J1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0" s="38" t="str" cm="1">
        <f t="array" ref="K1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0" s="38" t="str">
        <f>IF(ch_table[[#This Row],[Subject 1]]&lt;&gt;"House rose", "",SUMIF(ch_table[Day], ch_table[[#This Row],[Day]], ch_table[AAT]))</f>
        <v/>
      </c>
      <c r="M180" s="39">
        <f>SUM(INDEX(ch_table[AAT],1):ch_table[[#This Row],[AAT]])</f>
        <v>0.29374999999999996</v>
      </c>
    </row>
    <row r="181" spans="1:13" ht="30" x14ac:dyDescent="0.25">
      <c r="A181" s="1">
        <v>10</v>
      </c>
      <c r="B181" s="36">
        <v>43766</v>
      </c>
      <c r="C181" s="37">
        <v>0.65</v>
      </c>
      <c r="D181" s="3" t="s">
        <v>76</v>
      </c>
      <c r="E181" s="3" t="s">
        <v>184</v>
      </c>
      <c r="G181" s="37" cm="1">
        <f t="array" ref="G1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181" s="38" t="str">
        <f>IF(ch_table[[#This Row],[Subject 1]]&lt;&gt;"House rose", "",SUMIF(ch_table[Day], ch_table[[#This Row],[Day]], ch_table[Duration]))</f>
        <v/>
      </c>
      <c r="I181" s="43">
        <f>SUM(INDEX(ch_table[Duration],1):ch_table[[#This Row],[Duration]])</f>
        <v>3.2368055555555553</v>
      </c>
      <c r="J181" s="38" cm="1">
        <f t="array" ref="J1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1" s="38" t="str" cm="1">
        <f t="array" ref="K1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" s="38" t="str">
        <f>IF(ch_table[[#This Row],[Subject 1]]&lt;&gt;"House rose", "",SUMIF(ch_table[Day], ch_table[[#This Row],[Day]], ch_table[AAT]))</f>
        <v/>
      </c>
      <c r="M181" s="39">
        <f>SUM(INDEX(ch_table[AAT],1):ch_table[[#This Row],[AAT]])</f>
        <v>0.29374999999999996</v>
      </c>
    </row>
    <row r="182" spans="1:13" ht="30" x14ac:dyDescent="0.25">
      <c r="A182" s="1">
        <v>10</v>
      </c>
      <c r="B182" s="36">
        <v>43766</v>
      </c>
      <c r="C182" s="37">
        <v>0.68055555555555558</v>
      </c>
      <c r="D182" s="3" t="s">
        <v>76</v>
      </c>
      <c r="E182" s="3" t="s">
        <v>185</v>
      </c>
      <c r="G182" s="37" cm="1">
        <f t="array" ref="G1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3.3333333333333326E-2</v>
      </c>
      <c r="H182" s="38" t="str">
        <f>IF(ch_table[[#This Row],[Subject 1]]&lt;&gt;"House rose", "",SUMIF(ch_table[Day], ch_table[[#This Row],[Day]], ch_table[Duration]))</f>
        <v/>
      </c>
      <c r="I182" s="43">
        <f>SUM(INDEX(ch_table[Duration],1):ch_table[[#This Row],[Duration]])</f>
        <v>3.2701388888888885</v>
      </c>
      <c r="J182" s="38" cm="1">
        <f t="array" ref="J1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2" s="38" t="str" cm="1">
        <f t="array" ref="K1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" s="38" t="str">
        <f>IF(ch_table[[#This Row],[Subject 1]]&lt;&gt;"House rose", "",SUMIF(ch_table[Day], ch_table[[#This Row],[Day]], ch_table[AAT]))</f>
        <v/>
      </c>
      <c r="M182" s="39">
        <f>SUM(INDEX(ch_table[AAT],1):ch_table[[#This Row],[AAT]])</f>
        <v>0.29374999999999996</v>
      </c>
    </row>
    <row r="183" spans="1:13" x14ac:dyDescent="0.25">
      <c r="A183" s="1">
        <v>10</v>
      </c>
      <c r="B183" s="36">
        <v>43766</v>
      </c>
      <c r="C183" s="37">
        <v>0.71388888888888891</v>
      </c>
      <c r="D183" s="3" t="s">
        <v>19</v>
      </c>
      <c r="E183" s="3" t="s">
        <v>186</v>
      </c>
      <c r="G183" s="37" cm="1">
        <f t="array" ref="G1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83" s="38" t="str">
        <f>IF(ch_table[[#This Row],[Subject 1]]&lt;&gt;"House rose", "",SUMIF(ch_table[Day], ch_table[[#This Row],[Day]], ch_table[Duration]))</f>
        <v/>
      </c>
      <c r="I183" s="43">
        <f>SUM(INDEX(ch_table[Duration],1):ch_table[[#This Row],[Duration]])</f>
        <v>3.2715277777777771</v>
      </c>
      <c r="J183" s="38" cm="1">
        <f t="array" ref="J1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3" s="38" t="str" cm="1">
        <f t="array" ref="K1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3" s="38" t="str">
        <f>IF(ch_table[[#This Row],[Subject 1]]&lt;&gt;"House rose", "",SUMIF(ch_table[Day], ch_table[[#This Row],[Day]], ch_table[AAT]))</f>
        <v/>
      </c>
      <c r="M183" s="39">
        <f>SUM(INDEX(ch_table[AAT],1):ch_table[[#This Row],[AAT]])</f>
        <v>0.29374999999999996</v>
      </c>
    </row>
    <row r="184" spans="1:13" x14ac:dyDescent="0.25">
      <c r="A184" s="1">
        <v>10</v>
      </c>
      <c r="B184" s="36">
        <v>43766</v>
      </c>
      <c r="C184" s="37">
        <v>0.71527777777777779</v>
      </c>
      <c r="D184" s="3" t="s">
        <v>19</v>
      </c>
      <c r="E184" s="3" t="s">
        <v>187</v>
      </c>
      <c r="G184" s="37" cm="1">
        <f t="array" ref="G1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84" s="38" t="str">
        <f>IF(ch_table[[#This Row],[Subject 1]]&lt;&gt;"House rose", "",SUMIF(ch_table[Day], ch_table[[#This Row],[Day]], ch_table[Duration]))</f>
        <v/>
      </c>
      <c r="I184" s="43">
        <f>SUM(INDEX(ch_table[Duration],1):ch_table[[#This Row],[Duration]])</f>
        <v>3.2722222222222217</v>
      </c>
      <c r="J184" s="38" cm="1">
        <f t="array" ref="J1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4" s="38" t="str" cm="1">
        <f t="array" ref="K1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" s="38" t="str">
        <f>IF(ch_table[[#This Row],[Subject 1]]&lt;&gt;"House rose", "",SUMIF(ch_table[Day], ch_table[[#This Row],[Day]], ch_table[AAT]))</f>
        <v/>
      </c>
      <c r="M184" s="39">
        <f>SUM(INDEX(ch_table[AAT],1):ch_table[[#This Row],[AAT]])</f>
        <v>0.29374999999999996</v>
      </c>
    </row>
    <row r="185" spans="1:13" x14ac:dyDescent="0.25">
      <c r="A185" s="1">
        <v>10</v>
      </c>
      <c r="B185" s="36">
        <v>43766</v>
      </c>
      <c r="C185" s="37">
        <v>0.71597222222222223</v>
      </c>
      <c r="D185" s="3" t="s">
        <v>19</v>
      </c>
      <c r="E185" s="3" t="s">
        <v>188</v>
      </c>
      <c r="G185" s="37" cm="1">
        <f t="array" ref="G1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85" s="38" t="str">
        <f>IF(ch_table[[#This Row],[Subject 1]]&lt;&gt;"House rose", "",SUMIF(ch_table[Day], ch_table[[#This Row],[Day]], ch_table[Duration]))</f>
        <v/>
      </c>
      <c r="I185" s="43">
        <f>SUM(INDEX(ch_table[Duration],1):ch_table[[#This Row],[Duration]])</f>
        <v>3.2736111111111104</v>
      </c>
      <c r="J185" s="38" cm="1">
        <f t="array" ref="J1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5" s="38" t="str" cm="1">
        <f t="array" ref="K1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5" s="38" t="str">
        <f>IF(ch_table[[#This Row],[Subject 1]]&lt;&gt;"House rose", "",SUMIF(ch_table[Day], ch_table[[#This Row],[Day]], ch_table[AAT]))</f>
        <v/>
      </c>
      <c r="M185" s="39">
        <f>SUM(INDEX(ch_table[AAT],1):ch_table[[#This Row],[AAT]])</f>
        <v>0.29374999999999996</v>
      </c>
    </row>
    <row r="186" spans="1:13" x14ac:dyDescent="0.25">
      <c r="A186" s="1">
        <v>10</v>
      </c>
      <c r="B186" s="36">
        <v>43766</v>
      </c>
      <c r="C186" s="37">
        <v>0.71736111111111112</v>
      </c>
      <c r="D186" s="3" t="s">
        <v>19</v>
      </c>
      <c r="E186" s="3" t="s">
        <v>189</v>
      </c>
      <c r="G186" s="37" cm="1">
        <f t="array" ref="G1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86" s="38" t="str">
        <f>IF(ch_table[[#This Row],[Subject 1]]&lt;&gt;"House rose", "",SUMIF(ch_table[Day], ch_table[[#This Row],[Day]], ch_table[Duration]))</f>
        <v/>
      </c>
      <c r="I186" s="43">
        <f>SUM(INDEX(ch_table[Duration],1):ch_table[[#This Row],[Duration]])</f>
        <v>3.2743055555555549</v>
      </c>
      <c r="J186" s="38" cm="1">
        <f t="array" ref="J1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6" s="38" t="str" cm="1">
        <f t="array" ref="K1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" s="38" t="str">
        <f>IF(ch_table[[#This Row],[Subject 1]]&lt;&gt;"House rose", "",SUMIF(ch_table[Day], ch_table[[#This Row],[Day]], ch_table[AAT]))</f>
        <v/>
      </c>
      <c r="M186" s="39">
        <f>SUM(INDEX(ch_table[AAT],1):ch_table[[#This Row],[AAT]])</f>
        <v>0.29374999999999996</v>
      </c>
    </row>
    <row r="187" spans="1:13" ht="30" x14ac:dyDescent="0.25">
      <c r="A187" s="1">
        <v>10</v>
      </c>
      <c r="B187" s="36">
        <v>43766</v>
      </c>
      <c r="C187" s="37">
        <v>0.71805555555555556</v>
      </c>
      <c r="D187" s="3" t="s">
        <v>190</v>
      </c>
      <c r="E187" s="3" t="s">
        <v>191</v>
      </c>
      <c r="F187" s="3" t="s">
        <v>70</v>
      </c>
      <c r="G187" s="37" cm="1">
        <f t="array" ref="G1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7.3611111111111072E-2</v>
      </c>
      <c r="H187" s="38" t="str">
        <f>IF(ch_table[[#This Row],[Subject 1]]&lt;&gt;"House rose", "",SUMIF(ch_table[Day], ch_table[[#This Row],[Day]], ch_table[Duration]))</f>
        <v/>
      </c>
      <c r="I187" s="43">
        <f>SUM(INDEX(ch_table[Duration],1):ch_table[[#This Row],[Duration]])</f>
        <v>3.347916666666666</v>
      </c>
      <c r="J187" s="38" cm="1">
        <f t="array" ref="J1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7" s="38" t="str" cm="1">
        <f t="array" ref="K1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7" s="38" t="str">
        <f>IF(ch_table[[#This Row],[Subject 1]]&lt;&gt;"House rose", "",SUMIF(ch_table[Day], ch_table[[#This Row],[Day]], ch_table[AAT]))</f>
        <v/>
      </c>
      <c r="M187" s="39">
        <f>SUM(INDEX(ch_table[AAT],1):ch_table[[#This Row],[AAT]])</f>
        <v>0.29374999999999996</v>
      </c>
    </row>
    <row r="188" spans="1:13" x14ac:dyDescent="0.25">
      <c r="A188" s="1">
        <v>10</v>
      </c>
      <c r="B188" s="36">
        <v>43766</v>
      </c>
      <c r="C188" s="37">
        <v>0.79166666666666663</v>
      </c>
      <c r="D188" s="3" t="s">
        <v>19</v>
      </c>
      <c r="E188" s="3" t="s">
        <v>192</v>
      </c>
      <c r="G188" s="37" cm="1">
        <f t="array" ref="G1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88" s="38" t="str">
        <f>IF(ch_table[[#This Row],[Subject 1]]&lt;&gt;"House rose", "",SUMIF(ch_table[Day], ch_table[[#This Row],[Day]], ch_table[Duration]))</f>
        <v/>
      </c>
      <c r="I188" s="43">
        <f>SUM(INDEX(ch_table[Duration],1):ch_table[[#This Row],[Duration]])</f>
        <v>3.3493055555555546</v>
      </c>
      <c r="J188" s="38" cm="1">
        <f t="array" ref="J1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8" s="38" t="str" cm="1">
        <f t="array" ref="K1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8" s="38" t="str">
        <f>IF(ch_table[[#This Row],[Subject 1]]&lt;&gt;"House rose", "",SUMIF(ch_table[Day], ch_table[[#This Row],[Day]], ch_table[AAT]))</f>
        <v/>
      </c>
      <c r="M188" s="39">
        <f>SUM(INDEX(ch_table[AAT],1):ch_table[[#This Row],[AAT]])</f>
        <v>0.29374999999999996</v>
      </c>
    </row>
    <row r="189" spans="1:13" x14ac:dyDescent="0.25">
      <c r="A189" s="1">
        <v>10</v>
      </c>
      <c r="B189" s="36">
        <v>43766</v>
      </c>
      <c r="C189" s="37">
        <v>0.79305555555555551</v>
      </c>
      <c r="D189" s="3" t="s">
        <v>19</v>
      </c>
      <c r="E189" s="3" t="s">
        <v>193</v>
      </c>
      <c r="G189" s="37" cm="1">
        <f t="array" ref="G1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89" s="38" t="str">
        <f>IF(ch_table[[#This Row],[Subject 1]]&lt;&gt;"House rose", "",SUMIF(ch_table[Day], ch_table[[#This Row],[Day]], ch_table[Duration]))</f>
        <v/>
      </c>
      <c r="I189" s="43">
        <f>SUM(INDEX(ch_table[Duration],1):ch_table[[#This Row],[Duration]])</f>
        <v>3.3499999999999992</v>
      </c>
      <c r="J189" s="38" cm="1">
        <f t="array" ref="J1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9" s="38" t="str" cm="1">
        <f t="array" ref="K1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9" s="38" t="str">
        <f>IF(ch_table[[#This Row],[Subject 1]]&lt;&gt;"House rose", "",SUMIF(ch_table[Day], ch_table[[#This Row],[Day]], ch_table[AAT]))</f>
        <v/>
      </c>
      <c r="M189" s="39">
        <f>SUM(INDEX(ch_table[AAT],1):ch_table[[#This Row],[AAT]])</f>
        <v>0.29374999999999996</v>
      </c>
    </row>
    <row r="190" spans="1:13" x14ac:dyDescent="0.25">
      <c r="A190" s="1">
        <v>10</v>
      </c>
      <c r="B190" s="36">
        <v>43766</v>
      </c>
      <c r="C190" s="37">
        <v>0.79374999999999996</v>
      </c>
      <c r="D190" s="3" t="s">
        <v>19</v>
      </c>
      <c r="E190" s="3" t="s">
        <v>194</v>
      </c>
      <c r="G190" s="37" cm="1">
        <f t="array" ref="G1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90" s="38" t="str">
        <f>IF(ch_table[[#This Row],[Subject 1]]&lt;&gt;"House rose", "",SUMIF(ch_table[Day], ch_table[[#This Row],[Day]], ch_table[Duration]))</f>
        <v/>
      </c>
      <c r="I190" s="43">
        <f>SUM(INDEX(ch_table[Duration],1):ch_table[[#This Row],[Duration]])</f>
        <v>3.3506944444444438</v>
      </c>
      <c r="J190" s="38" cm="1">
        <f t="array" ref="J1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0" s="38" t="str" cm="1">
        <f t="array" ref="K1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" s="38" t="str">
        <f>IF(ch_table[[#This Row],[Subject 1]]&lt;&gt;"House rose", "",SUMIF(ch_table[Day], ch_table[[#This Row],[Day]], ch_table[AAT]))</f>
        <v/>
      </c>
      <c r="M190" s="39">
        <f>SUM(INDEX(ch_table[AAT],1):ch_table[[#This Row],[AAT]])</f>
        <v>0.29374999999999996</v>
      </c>
    </row>
    <row r="191" spans="1:13" x14ac:dyDescent="0.25">
      <c r="A191" s="1">
        <v>10</v>
      </c>
      <c r="B191" s="36">
        <v>43766</v>
      </c>
      <c r="C191" s="37">
        <v>0.7944444444444444</v>
      </c>
      <c r="D191" s="3" t="s">
        <v>19</v>
      </c>
      <c r="E191" s="3" t="s">
        <v>195</v>
      </c>
      <c r="G191" s="37" cm="1">
        <f t="array" ref="G1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91" s="38" t="str">
        <f>IF(ch_table[[#This Row],[Subject 1]]&lt;&gt;"House rose", "",SUMIF(ch_table[Day], ch_table[[#This Row],[Day]], ch_table[Duration]))</f>
        <v/>
      </c>
      <c r="I191" s="43">
        <f>SUM(INDEX(ch_table[Duration],1):ch_table[[#This Row],[Duration]])</f>
        <v>3.3513888888888883</v>
      </c>
      <c r="J191" s="38" cm="1">
        <f t="array" ref="J1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1" s="38" t="str" cm="1">
        <f t="array" ref="K1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1" s="38" t="str">
        <f>IF(ch_table[[#This Row],[Subject 1]]&lt;&gt;"House rose", "",SUMIF(ch_table[Day], ch_table[[#This Row],[Day]], ch_table[AAT]))</f>
        <v/>
      </c>
      <c r="M191" s="39">
        <f>SUM(INDEX(ch_table[AAT],1):ch_table[[#This Row],[AAT]])</f>
        <v>0.29374999999999996</v>
      </c>
    </row>
    <row r="192" spans="1:13" x14ac:dyDescent="0.25">
      <c r="A192" s="1">
        <v>10</v>
      </c>
      <c r="B192" s="36">
        <v>43766</v>
      </c>
      <c r="C192" s="37">
        <v>0.79513888888888884</v>
      </c>
      <c r="D192" s="3" t="s">
        <v>19</v>
      </c>
      <c r="E192" s="3" t="s">
        <v>196</v>
      </c>
      <c r="G192" s="37" cm="1">
        <f t="array" ref="G1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92" s="38" t="str">
        <f>IF(ch_table[[#This Row],[Subject 1]]&lt;&gt;"House rose", "",SUMIF(ch_table[Day], ch_table[[#This Row],[Day]], ch_table[Duration]))</f>
        <v/>
      </c>
      <c r="I192" s="43">
        <f>SUM(INDEX(ch_table[Duration],1):ch_table[[#This Row],[Duration]])</f>
        <v>3.3520833333333329</v>
      </c>
      <c r="J192" s="38" cm="1">
        <f t="array" ref="J1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2" s="38" t="str" cm="1">
        <f t="array" ref="K1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" s="38" t="str">
        <f>IF(ch_table[[#This Row],[Subject 1]]&lt;&gt;"House rose", "",SUMIF(ch_table[Day], ch_table[[#This Row],[Day]], ch_table[AAT]))</f>
        <v/>
      </c>
      <c r="M192" s="39">
        <f>SUM(INDEX(ch_table[AAT],1):ch_table[[#This Row],[AAT]])</f>
        <v>0.29374999999999996</v>
      </c>
    </row>
    <row r="193" spans="1:13" x14ac:dyDescent="0.25">
      <c r="A193" s="1">
        <v>10</v>
      </c>
      <c r="B193" s="36">
        <v>43766</v>
      </c>
      <c r="C193" s="37">
        <v>0.79583333333333328</v>
      </c>
      <c r="D193" s="3" t="s">
        <v>19</v>
      </c>
      <c r="E193" s="3" t="s">
        <v>197</v>
      </c>
      <c r="G193" s="37" cm="1">
        <f t="array" ref="G1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93" s="38" t="str">
        <f>IF(ch_table[[#This Row],[Subject 1]]&lt;&gt;"House rose", "",SUMIF(ch_table[Day], ch_table[[#This Row],[Day]], ch_table[Duration]))</f>
        <v/>
      </c>
      <c r="I193" s="43">
        <f>SUM(INDEX(ch_table[Duration],1):ch_table[[#This Row],[Duration]])</f>
        <v>3.3527777777777774</v>
      </c>
      <c r="J193" s="38" cm="1">
        <f t="array" ref="J1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3" s="38" t="str" cm="1">
        <f t="array" ref="K1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3" s="38" t="str">
        <f>IF(ch_table[[#This Row],[Subject 1]]&lt;&gt;"House rose", "",SUMIF(ch_table[Day], ch_table[[#This Row],[Day]], ch_table[AAT]))</f>
        <v/>
      </c>
      <c r="M193" s="39">
        <f>SUM(INDEX(ch_table[AAT],1):ch_table[[#This Row],[AAT]])</f>
        <v>0.29374999999999996</v>
      </c>
    </row>
    <row r="194" spans="1:13" x14ac:dyDescent="0.25">
      <c r="A194" s="1">
        <v>10</v>
      </c>
      <c r="B194" s="36">
        <v>43766</v>
      </c>
      <c r="C194" s="37">
        <v>0.79652777777777772</v>
      </c>
      <c r="D194" s="3" t="s">
        <v>21</v>
      </c>
      <c r="E194" s="3" t="s">
        <v>198</v>
      </c>
      <c r="G194" s="37" cm="1">
        <f t="array" ref="G1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0.12013888888888891</v>
      </c>
      <c r="H194" s="38" t="str">
        <f>IF(ch_table[[#This Row],[Subject 1]]&lt;&gt;"House rose", "",SUMIF(ch_table[Day], ch_table[[#This Row],[Day]], ch_table[Duration]))</f>
        <v/>
      </c>
      <c r="I194" s="43">
        <f>SUM(INDEX(ch_table[Duration],1):ch_table[[#This Row],[Duration]])</f>
        <v>3.4729166666666664</v>
      </c>
      <c r="J194" s="38" cm="1">
        <f t="array" ref="J1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4" s="38" t="str" cm="1">
        <f t="array" ref="K1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4" s="38" t="str">
        <f>IF(ch_table[[#This Row],[Subject 1]]&lt;&gt;"House rose", "",SUMIF(ch_table[Day], ch_table[[#This Row],[Day]], ch_table[AAT]))</f>
        <v/>
      </c>
      <c r="M194" s="39">
        <f>SUM(INDEX(ch_table[AAT],1):ch_table[[#This Row],[AAT]])</f>
        <v>0.29374999999999996</v>
      </c>
    </row>
    <row r="195" spans="1:13" x14ac:dyDescent="0.25">
      <c r="A195" s="1">
        <v>10</v>
      </c>
      <c r="B195" s="36">
        <v>43766</v>
      </c>
      <c r="C195" s="37">
        <v>0.91666666666666663</v>
      </c>
      <c r="D195" s="3" t="s">
        <v>20</v>
      </c>
      <c r="E195" s="3" t="s">
        <v>42</v>
      </c>
      <c r="G195" s="37" cm="1">
        <f t="array" ref="G1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195" s="38" t="str">
        <f>IF(ch_table[[#This Row],[Subject 1]]&lt;&gt;"House rose", "",SUMIF(ch_table[Day], ch_table[[#This Row],[Day]], ch_table[Duration]))</f>
        <v/>
      </c>
      <c r="I195" s="43">
        <f>SUM(INDEX(ch_table[Duration],1):ch_table[[#This Row],[Duration]])</f>
        <v>3.4979166666666663</v>
      </c>
      <c r="J195" s="38" cm="1">
        <f t="array" ref="J1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5" s="38" cm="1">
        <f t="array" ref="K1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2.5000000000000022E-2</v>
      </c>
      <c r="L195" s="38" t="str">
        <f>IF(ch_table[[#This Row],[Subject 1]]&lt;&gt;"House rose", "",SUMIF(ch_table[Day], ch_table[[#This Row],[Day]], ch_table[AAT]))</f>
        <v/>
      </c>
      <c r="M195" s="39">
        <f>SUM(INDEX(ch_table[AAT],1):ch_table[[#This Row],[AAT]])</f>
        <v>0.31874999999999998</v>
      </c>
    </row>
    <row r="196" spans="1:13" ht="30" x14ac:dyDescent="0.25">
      <c r="A196" s="1">
        <v>10</v>
      </c>
      <c r="B196" s="36">
        <v>43766</v>
      </c>
      <c r="C196" s="37">
        <v>0.94166666666666665</v>
      </c>
      <c r="D196" s="3" t="s">
        <v>190</v>
      </c>
      <c r="E196" s="3" t="s">
        <v>60</v>
      </c>
      <c r="G196" s="37" cm="1">
        <f t="array" ref="G1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6.25E-2</v>
      </c>
      <c r="H196" s="38" t="str">
        <f>IF(ch_table[[#This Row],[Subject 1]]&lt;&gt;"House rose", "",SUMIF(ch_table[Day], ch_table[[#This Row],[Day]], ch_table[Duration]))</f>
        <v/>
      </c>
      <c r="I196" s="43">
        <f>SUM(INDEX(ch_table[Duration],1):ch_table[[#This Row],[Duration]])</f>
        <v>3.5604166666666663</v>
      </c>
      <c r="J196" s="38" cm="1">
        <f t="array" ref="J1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6" s="38" cm="1">
        <f t="array" ref="K1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6.25E-2</v>
      </c>
      <c r="L196" s="38" t="str">
        <f>IF(ch_table[[#This Row],[Subject 1]]&lt;&gt;"House rose", "",SUMIF(ch_table[Day], ch_table[[#This Row],[Day]], ch_table[AAT]))</f>
        <v/>
      </c>
      <c r="M196" s="39">
        <f>SUM(INDEX(ch_table[AAT],1):ch_table[[#This Row],[AAT]])</f>
        <v>0.38124999999999998</v>
      </c>
    </row>
    <row r="197" spans="1:13" ht="30" x14ac:dyDescent="0.25">
      <c r="A197" s="1">
        <v>10</v>
      </c>
      <c r="B197" s="36">
        <v>43766</v>
      </c>
      <c r="C197" s="37">
        <v>4.1666666666666666E-3</v>
      </c>
      <c r="D197" s="3" t="s">
        <v>37</v>
      </c>
      <c r="E197" s="3" t="s">
        <v>199</v>
      </c>
      <c r="G197" s="37" cm="1">
        <f t="array" ref="G1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1.8750000000000003E-2</v>
      </c>
      <c r="H197" s="38" t="str">
        <f>IF(ch_table[[#This Row],[Subject 1]]&lt;&gt;"House rose", "",SUMIF(ch_table[Day], ch_table[[#This Row],[Day]], ch_table[Duration]))</f>
        <v/>
      </c>
      <c r="I197" s="43">
        <f>SUM(INDEX(ch_table[Duration],1):ch_table[[#This Row],[Duration]])</f>
        <v>3.5791666666666662</v>
      </c>
      <c r="J197" s="38" cm="1">
        <f t="array" ref="J1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7" s="38" cm="1">
        <f t="array" ref="K1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1.8750000000000003E-2</v>
      </c>
      <c r="L197" s="38" t="str">
        <f>IF(ch_table[[#This Row],[Subject 1]]&lt;&gt;"House rose", "",SUMIF(ch_table[Day], ch_table[[#This Row],[Day]], ch_table[AAT]))</f>
        <v/>
      </c>
      <c r="M197" s="39">
        <f>SUM(INDEX(ch_table[AAT],1):ch_table[[#This Row],[AAT]])</f>
        <v>0.39999999999999997</v>
      </c>
    </row>
    <row r="198" spans="1:13" x14ac:dyDescent="0.25">
      <c r="A198" s="1">
        <v>10</v>
      </c>
      <c r="B198" s="36">
        <v>43766</v>
      </c>
      <c r="C198" s="37">
        <v>2.2916666666666669E-2</v>
      </c>
      <c r="D198" s="3" t="s">
        <v>14</v>
      </c>
      <c r="G198" s="37" t="str" cm="1">
        <f t="array" ref="G1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98" s="38">
        <f>IF(ch_table[[#This Row],[Subject 1]]&lt;&gt;"House rose", "",SUMIF(ch_table[Day], ch_table[[#This Row],[Day]], ch_table[Duration]))</f>
        <v>0.41875000000000001</v>
      </c>
      <c r="I198" s="43">
        <f>SUM(INDEX(ch_table[Duration],1):ch_table[[#This Row],[Duration]])</f>
        <v>3.5791666666666662</v>
      </c>
      <c r="J198" s="38" cm="1">
        <f t="array" ref="J1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8" s="38" t="str" cm="1">
        <f t="array" ref="K1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8" s="38">
        <f>IF(ch_table[[#This Row],[Subject 1]]&lt;&gt;"House rose", "",SUMIF(ch_table[Day], ch_table[[#This Row],[Day]], ch_table[AAT]))</f>
        <v>0.10625000000000002</v>
      </c>
      <c r="M198" s="39">
        <f>SUM(INDEX(ch_table[AAT],1):ch_table[[#This Row],[AAT]])</f>
        <v>0.39999999999999997</v>
      </c>
    </row>
    <row r="199" spans="1:13" x14ac:dyDescent="0.25">
      <c r="A199" s="1">
        <v>11</v>
      </c>
      <c r="B199" s="36">
        <v>43767</v>
      </c>
      <c r="C199" s="37">
        <v>0.47916666666666669</v>
      </c>
      <c r="D199" s="3" t="s">
        <v>15</v>
      </c>
      <c r="G199" s="37" cm="1">
        <f t="array" ref="G1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99" s="38" t="str">
        <f>IF(ch_table[[#This Row],[Subject 1]]&lt;&gt;"House rose", "",SUMIF(ch_table[Day], ch_table[[#This Row],[Day]], ch_table[Duration]))</f>
        <v/>
      </c>
      <c r="I199" s="43">
        <f>SUM(INDEX(ch_table[Duration],1):ch_table[[#This Row],[Duration]])</f>
        <v>3.5819444444444439</v>
      </c>
      <c r="J199" s="38" cm="1">
        <f t="array" ref="J1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9" s="38" t="str" cm="1">
        <f t="array" ref="K1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" s="38" t="str">
        <f>IF(ch_table[[#This Row],[Subject 1]]&lt;&gt;"House rose", "",SUMIF(ch_table[Day], ch_table[[#This Row],[Day]], ch_table[AAT]))</f>
        <v/>
      </c>
      <c r="M199" s="39">
        <f>SUM(INDEX(ch_table[AAT],1):ch_table[[#This Row],[AAT]])</f>
        <v>0.39999999999999997</v>
      </c>
    </row>
    <row r="200" spans="1:13" x14ac:dyDescent="0.25">
      <c r="A200" s="1">
        <v>11</v>
      </c>
      <c r="B200" s="36">
        <v>43767</v>
      </c>
      <c r="C200" s="37">
        <v>0.48194444444444451</v>
      </c>
      <c r="D200" s="3" t="s">
        <v>22</v>
      </c>
      <c r="E200" s="3" t="s">
        <v>200</v>
      </c>
      <c r="G200" s="37" cm="1">
        <f t="array" ref="G2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3.5416666666666652E-2</v>
      </c>
      <c r="H200" s="38" t="str">
        <f>IF(ch_table[[#This Row],[Subject 1]]&lt;&gt;"House rose", "",SUMIF(ch_table[Day], ch_table[[#This Row],[Day]], ch_table[Duration]))</f>
        <v/>
      </c>
      <c r="I200" s="43">
        <f>SUM(INDEX(ch_table[Duration],1):ch_table[[#This Row],[Duration]])</f>
        <v>3.6173611111111104</v>
      </c>
      <c r="J200" s="38" cm="1">
        <f t="array" ref="J2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0" s="38" t="str" cm="1">
        <f t="array" ref="K2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0" s="38" t="str">
        <f>IF(ch_table[[#This Row],[Subject 1]]&lt;&gt;"House rose", "",SUMIF(ch_table[Day], ch_table[[#This Row],[Day]], ch_table[AAT]))</f>
        <v/>
      </c>
      <c r="M200" s="39">
        <f>SUM(INDEX(ch_table[AAT],1):ch_table[[#This Row],[AAT]])</f>
        <v>0.39999999999999997</v>
      </c>
    </row>
    <row r="201" spans="1:13" x14ac:dyDescent="0.25">
      <c r="A201" s="1">
        <v>11</v>
      </c>
      <c r="B201" s="36">
        <v>43767</v>
      </c>
      <c r="C201" s="37">
        <v>0.51736111111111116</v>
      </c>
      <c r="D201" s="3" t="s">
        <v>23</v>
      </c>
      <c r="E201" s="3" t="s">
        <v>200</v>
      </c>
      <c r="G201" s="37" cm="1">
        <f t="array" ref="G2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1.7361111111111049E-2</v>
      </c>
      <c r="H201" s="38" t="str">
        <f>IF(ch_table[[#This Row],[Subject 1]]&lt;&gt;"House rose", "",SUMIF(ch_table[Day], ch_table[[#This Row],[Day]], ch_table[Duration]))</f>
        <v/>
      </c>
      <c r="I201" s="43">
        <f>SUM(INDEX(ch_table[Duration],1):ch_table[[#This Row],[Duration]])</f>
        <v>3.6347222222222215</v>
      </c>
      <c r="J201" s="38" cm="1">
        <f t="array" ref="J2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1" s="38" t="str" cm="1">
        <f t="array" ref="K2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1" s="38" t="str">
        <f>IF(ch_table[[#This Row],[Subject 1]]&lt;&gt;"House rose", "",SUMIF(ch_table[Day], ch_table[[#This Row],[Day]], ch_table[AAT]))</f>
        <v/>
      </c>
      <c r="M201" s="39">
        <f>SUM(INDEX(ch_table[AAT],1):ch_table[[#This Row],[AAT]])</f>
        <v>0.39999999999999997</v>
      </c>
    </row>
    <row r="202" spans="1:13" ht="45" x14ac:dyDescent="0.25">
      <c r="A202" s="1">
        <v>11</v>
      </c>
      <c r="B202" s="36">
        <v>43767</v>
      </c>
      <c r="C202" s="37">
        <v>0.53472222222222221</v>
      </c>
      <c r="D202" s="3" t="s">
        <v>24</v>
      </c>
      <c r="E202" s="3" t="s">
        <v>201</v>
      </c>
      <c r="F202" s="3" t="s">
        <v>47</v>
      </c>
      <c r="G202" s="37" cm="1">
        <f t="array" ref="G2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202" s="38" t="str">
        <f>IF(ch_table[[#This Row],[Subject 1]]&lt;&gt;"House rose", "",SUMIF(ch_table[Day], ch_table[[#This Row],[Day]], ch_table[Duration]))</f>
        <v/>
      </c>
      <c r="I202" s="43">
        <f>SUM(INDEX(ch_table[Duration],1):ch_table[[#This Row],[Duration]])</f>
        <v>3.6666666666666661</v>
      </c>
      <c r="J202" s="38" cm="1">
        <f t="array" ref="J2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" s="38" t="str" cm="1">
        <f t="array" ref="K2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2" s="38" t="str">
        <f>IF(ch_table[[#This Row],[Subject 1]]&lt;&gt;"House rose", "",SUMIF(ch_table[Day], ch_table[[#This Row],[Day]], ch_table[AAT]))</f>
        <v/>
      </c>
      <c r="M202" s="39">
        <f>SUM(INDEX(ch_table[AAT],1):ch_table[[#This Row],[AAT]])</f>
        <v>0.39999999999999997</v>
      </c>
    </row>
    <row r="203" spans="1:13" x14ac:dyDescent="0.25">
      <c r="A203" s="1">
        <v>11</v>
      </c>
      <c r="B203" s="36">
        <v>43767</v>
      </c>
      <c r="C203" s="37">
        <v>0.56666666666666665</v>
      </c>
      <c r="D203" s="3" t="s">
        <v>19</v>
      </c>
      <c r="E203" s="3" t="s">
        <v>202</v>
      </c>
      <c r="G203" s="37" cm="1">
        <f t="array" ref="G2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03" s="38" t="str">
        <f>IF(ch_table[[#This Row],[Subject 1]]&lt;&gt;"House rose", "",SUMIF(ch_table[Day], ch_table[[#This Row],[Day]], ch_table[Duration]))</f>
        <v/>
      </c>
      <c r="I203" s="43">
        <f>SUM(INDEX(ch_table[Duration],1):ch_table[[#This Row],[Duration]])</f>
        <v>3.6673611111111106</v>
      </c>
      <c r="J203" s="38" cm="1">
        <f t="array" ref="J2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" s="38" t="str" cm="1">
        <f t="array" ref="K2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3" s="38" t="str">
        <f>IF(ch_table[[#This Row],[Subject 1]]&lt;&gt;"House rose", "",SUMIF(ch_table[Day], ch_table[[#This Row],[Day]], ch_table[AAT]))</f>
        <v/>
      </c>
      <c r="M203" s="39">
        <f>SUM(INDEX(ch_table[AAT],1):ch_table[[#This Row],[AAT]])</f>
        <v>0.39999999999999997</v>
      </c>
    </row>
    <row r="204" spans="1:13" x14ac:dyDescent="0.25">
      <c r="A204" s="1">
        <v>11</v>
      </c>
      <c r="B204" s="36">
        <v>43767</v>
      </c>
      <c r="C204" s="37">
        <v>0.56736111111111109</v>
      </c>
      <c r="D204" s="3" t="s">
        <v>19</v>
      </c>
      <c r="E204" s="3" t="s">
        <v>203</v>
      </c>
      <c r="G204" s="37" cm="1">
        <f t="array" ref="G2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04" s="38" t="str">
        <f>IF(ch_table[[#This Row],[Subject 1]]&lt;&gt;"House rose", "",SUMIF(ch_table[Day], ch_table[[#This Row],[Day]], ch_table[Duration]))</f>
        <v/>
      </c>
      <c r="I204" s="43">
        <f>SUM(INDEX(ch_table[Duration],1):ch_table[[#This Row],[Duration]])</f>
        <v>3.6687499999999993</v>
      </c>
      <c r="J204" s="38" cm="1">
        <f t="array" ref="J2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4" s="38" t="str" cm="1">
        <f t="array" ref="K2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4" s="38" t="str">
        <f>IF(ch_table[[#This Row],[Subject 1]]&lt;&gt;"House rose", "",SUMIF(ch_table[Day], ch_table[[#This Row],[Day]], ch_table[AAT]))</f>
        <v/>
      </c>
      <c r="M204" s="39">
        <f>SUM(INDEX(ch_table[AAT],1):ch_table[[#This Row],[AAT]])</f>
        <v>0.39999999999999997</v>
      </c>
    </row>
    <row r="205" spans="1:13" x14ac:dyDescent="0.25">
      <c r="A205" s="1">
        <v>11</v>
      </c>
      <c r="B205" s="36">
        <v>43767</v>
      </c>
      <c r="C205" s="37">
        <v>0.56874999999999998</v>
      </c>
      <c r="D205" s="3" t="s">
        <v>19</v>
      </c>
      <c r="E205" s="3" t="s">
        <v>204</v>
      </c>
      <c r="G205" s="37" cm="1">
        <f t="array" ref="G2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05" s="38" t="str">
        <f>IF(ch_table[[#This Row],[Subject 1]]&lt;&gt;"House rose", "",SUMIF(ch_table[Day], ch_table[[#This Row],[Day]], ch_table[Duration]))</f>
        <v/>
      </c>
      <c r="I205" s="43">
        <f>SUM(INDEX(ch_table[Duration],1):ch_table[[#This Row],[Duration]])</f>
        <v>3.6694444444444438</v>
      </c>
      <c r="J205" s="38" cm="1">
        <f t="array" ref="J2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5" s="38" t="str" cm="1">
        <f t="array" ref="K2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5" s="38" t="str">
        <f>IF(ch_table[[#This Row],[Subject 1]]&lt;&gt;"House rose", "",SUMIF(ch_table[Day], ch_table[[#This Row],[Day]], ch_table[AAT]))</f>
        <v/>
      </c>
      <c r="M205" s="39">
        <f>SUM(INDEX(ch_table[AAT],1):ch_table[[#This Row],[AAT]])</f>
        <v>0.39999999999999997</v>
      </c>
    </row>
    <row r="206" spans="1:13" x14ac:dyDescent="0.25">
      <c r="A206" s="1">
        <v>11</v>
      </c>
      <c r="B206" s="36">
        <v>43767</v>
      </c>
      <c r="C206" s="37">
        <v>0.56944444444444442</v>
      </c>
      <c r="D206" s="3" t="s">
        <v>19</v>
      </c>
      <c r="E206" s="3" t="s">
        <v>205</v>
      </c>
      <c r="G206" s="37" cm="1">
        <f t="array" ref="G2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06" s="38" t="str">
        <f>IF(ch_table[[#This Row],[Subject 1]]&lt;&gt;"House rose", "",SUMIF(ch_table[Day], ch_table[[#This Row],[Day]], ch_table[Duration]))</f>
        <v/>
      </c>
      <c r="I206" s="43">
        <f>SUM(INDEX(ch_table[Duration],1):ch_table[[#This Row],[Duration]])</f>
        <v>3.6701388888888884</v>
      </c>
      <c r="J206" s="38" cm="1">
        <f t="array" ref="J2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6" s="38" t="str" cm="1">
        <f t="array" ref="K2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6" s="38" t="str">
        <f>IF(ch_table[[#This Row],[Subject 1]]&lt;&gt;"House rose", "",SUMIF(ch_table[Day], ch_table[[#This Row],[Day]], ch_table[AAT]))</f>
        <v/>
      </c>
      <c r="M206" s="39">
        <f>SUM(INDEX(ch_table[AAT],1):ch_table[[#This Row],[AAT]])</f>
        <v>0.39999999999999997</v>
      </c>
    </row>
    <row r="207" spans="1:13" x14ac:dyDescent="0.25">
      <c r="A207" s="1">
        <v>11</v>
      </c>
      <c r="B207" s="36">
        <v>43767</v>
      </c>
      <c r="C207" s="37">
        <v>0.57013888888888886</v>
      </c>
      <c r="D207" s="3" t="s">
        <v>19</v>
      </c>
      <c r="E207" s="3" t="s">
        <v>206</v>
      </c>
      <c r="G207" s="37" cm="1">
        <f t="array" ref="G2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07" s="38" t="str">
        <f>IF(ch_table[[#This Row],[Subject 1]]&lt;&gt;"House rose", "",SUMIF(ch_table[Day], ch_table[[#This Row],[Day]], ch_table[Duration]))</f>
        <v/>
      </c>
      <c r="I207" s="43">
        <f>SUM(INDEX(ch_table[Duration],1):ch_table[[#This Row],[Duration]])</f>
        <v>3.6729166666666662</v>
      </c>
      <c r="J207" s="38" cm="1">
        <f t="array" ref="J2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7" s="38" t="str" cm="1">
        <f t="array" ref="K2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" s="38" t="str">
        <f>IF(ch_table[[#This Row],[Subject 1]]&lt;&gt;"House rose", "",SUMIF(ch_table[Day], ch_table[[#This Row],[Day]], ch_table[AAT]))</f>
        <v/>
      </c>
      <c r="M207" s="39">
        <f>SUM(INDEX(ch_table[AAT],1):ch_table[[#This Row],[AAT]])</f>
        <v>0.39999999999999997</v>
      </c>
    </row>
    <row r="208" spans="1:13" x14ac:dyDescent="0.25">
      <c r="A208" s="1">
        <v>11</v>
      </c>
      <c r="B208" s="36">
        <v>43767</v>
      </c>
      <c r="C208" s="37">
        <v>0.57291666666666663</v>
      </c>
      <c r="D208" s="3" t="s">
        <v>18</v>
      </c>
      <c r="E208" s="3" t="s">
        <v>42</v>
      </c>
      <c r="G208" s="37" cm="1">
        <f t="array" ref="G2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208" s="38" t="str">
        <f>IF(ch_table[[#This Row],[Subject 1]]&lt;&gt;"House rose", "",SUMIF(ch_table[Day], ch_table[[#This Row],[Day]], ch_table[Duration]))</f>
        <v/>
      </c>
      <c r="I208" s="43">
        <f>SUM(INDEX(ch_table[Duration],1):ch_table[[#This Row],[Duration]])</f>
        <v>3.6993055555555552</v>
      </c>
      <c r="J208" s="38" cm="1">
        <f t="array" ref="J2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8" s="38" t="str" cm="1">
        <f t="array" ref="K2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" s="38" t="str">
        <f>IF(ch_table[[#This Row],[Subject 1]]&lt;&gt;"House rose", "",SUMIF(ch_table[Day], ch_table[[#This Row],[Day]], ch_table[AAT]))</f>
        <v/>
      </c>
      <c r="M208" s="39">
        <f>SUM(INDEX(ch_table[AAT],1):ch_table[[#This Row],[AAT]])</f>
        <v>0.39999999999999997</v>
      </c>
    </row>
    <row r="209" spans="1:13" ht="30" x14ac:dyDescent="0.25">
      <c r="A209" s="1">
        <v>11</v>
      </c>
      <c r="B209" s="36">
        <v>43767</v>
      </c>
      <c r="C209" s="37">
        <v>0.59930555555555554</v>
      </c>
      <c r="D209" s="3" t="s">
        <v>21</v>
      </c>
      <c r="E209" s="3" t="s">
        <v>207</v>
      </c>
      <c r="G209" s="37" cm="1">
        <f t="array" ref="G2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0.14166666666666672</v>
      </c>
      <c r="H209" s="38" t="str">
        <f>IF(ch_table[[#This Row],[Subject 1]]&lt;&gt;"House rose", "",SUMIF(ch_table[Day], ch_table[[#This Row],[Day]], ch_table[Duration]))</f>
        <v/>
      </c>
      <c r="I209" s="43">
        <f>SUM(INDEX(ch_table[Duration],1):ch_table[[#This Row],[Duration]])</f>
        <v>3.8409722222222218</v>
      </c>
      <c r="J209" s="38" cm="1">
        <f t="array" ref="J2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9" s="38" t="str" cm="1">
        <f t="array" ref="K2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" s="38" t="str">
        <f>IF(ch_table[[#This Row],[Subject 1]]&lt;&gt;"House rose", "",SUMIF(ch_table[Day], ch_table[[#This Row],[Day]], ch_table[AAT]))</f>
        <v/>
      </c>
      <c r="M209" s="39">
        <f>SUM(INDEX(ch_table[AAT],1):ch_table[[#This Row],[AAT]])</f>
        <v>0.39999999999999997</v>
      </c>
    </row>
    <row r="210" spans="1:13" x14ac:dyDescent="0.25">
      <c r="A210" s="1">
        <v>11</v>
      </c>
      <c r="B210" s="36">
        <v>43767</v>
      </c>
      <c r="C210" s="37">
        <v>0.74097222222222225</v>
      </c>
      <c r="D210" s="3" t="s">
        <v>208</v>
      </c>
      <c r="E210" s="3" t="s">
        <v>209</v>
      </c>
      <c r="F210" s="3" t="s">
        <v>70</v>
      </c>
      <c r="G210" s="37" cm="1">
        <f t="array" ref="G2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0.10069444444444442</v>
      </c>
      <c r="H210" s="38" t="str">
        <f>IF(ch_table[[#This Row],[Subject 1]]&lt;&gt;"House rose", "",SUMIF(ch_table[Day], ch_table[[#This Row],[Day]], ch_table[Duration]))</f>
        <v/>
      </c>
      <c r="I210" s="43">
        <f>SUM(INDEX(ch_table[Duration],1):ch_table[[#This Row],[Duration]])</f>
        <v>3.9416666666666664</v>
      </c>
      <c r="J210" s="38" cm="1">
        <f t="array" ref="J2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0" s="38" cm="1">
        <f t="array" ref="K2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5.0000000000000044E-2</v>
      </c>
      <c r="L210" s="38" t="str">
        <f>IF(ch_table[[#This Row],[Subject 1]]&lt;&gt;"House rose", "",SUMIF(ch_table[Day], ch_table[[#This Row],[Day]], ch_table[AAT]))</f>
        <v/>
      </c>
      <c r="M210" s="39">
        <f>SUM(INDEX(ch_table[AAT],1):ch_table[[#This Row],[AAT]])</f>
        <v>0.45</v>
      </c>
    </row>
    <row r="211" spans="1:13" x14ac:dyDescent="0.25">
      <c r="A211" s="1">
        <v>11</v>
      </c>
      <c r="B211" s="36">
        <v>43767</v>
      </c>
      <c r="C211" s="37">
        <v>0.84166666666666667</v>
      </c>
      <c r="D211" s="3" t="s">
        <v>25</v>
      </c>
      <c r="E211" s="3" t="s">
        <v>209</v>
      </c>
      <c r="F211" s="3" t="s">
        <v>70</v>
      </c>
      <c r="G211" s="37" cm="1">
        <f t="array" ref="G2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211" s="38" t="str">
        <f>IF(ch_table[[#This Row],[Subject 1]]&lt;&gt;"House rose", "",SUMIF(ch_table[Day], ch_table[[#This Row],[Day]], ch_table[Duration]))</f>
        <v/>
      </c>
      <c r="I211" s="43">
        <f>SUM(INDEX(ch_table[Duration],1):ch_table[[#This Row],[Duration]])</f>
        <v>3.9527777777777775</v>
      </c>
      <c r="J211" s="38" cm="1">
        <f t="array" ref="J2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1" s="38" cm="1">
        <f t="array" ref="K2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1.1111111111111072E-2</v>
      </c>
      <c r="L211" s="38" t="str">
        <f>IF(ch_table[[#This Row],[Subject 1]]&lt;&gt;"House rose", "",SUMIF(ch_table[Day], ch_table[[#This Row],[Day]], ch_table[AAT]))</f>
        <v/>
      </c>
      <c r="M211" s="39">
        <f>SUM(INDEX(ch_table[AAT],1):ch_table[[#This Row],[AAT]])</f>
        <v>0.46111111111111108</v>
      </c>
    </row>
    <row r="212" spans="1:13" x14ac:dyDescent="0.25">
      <c r="A212" s="1">
        <v>11</v>
      </c>
      <c r="B212" s="36">
        <v>43767</v>
      </c>
      <c r="C212" s="37">
        <v>0.85277777777777775</v>
      </c>
      <c r="D212" s="3" t="s">
        <v>20</v>
      </c>
      <c r="E212" s="3" t="s">
        <v>42</v>
      </c>
      <c r="G212" s="37" cm="1">
        <f t="array" ref="G2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6.9444444444445308E-3</v>
      </c>
      <c r="H212" s="38" t="str">
        <f>IF(ch_table[[#This Row],[Subject 1]]&lt;&gt;"House rose", "",SUMIF(ch_table[Day], ch_table[[#This Row],[Day]], ch_table[Duration]))</f>
        <v/>
      </c>
      <c r="I212" s="43">
        <f>SUM(INDEX(ch_table[Duration],1):ch_table[[#This Row],[Duration]])</f>
        <v>3.9597222222222221</v>
      </c>
      <c r="J212" s="38" cm="1">
        <f t="array" ref="J2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2" s="38" cm="1">
        <f t="array" ref="K2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6.9444444444445308E-3</v>
      </c>
      <c r="L212" s="38" t="str">
        <f>IF(ch_table[[#This Row],[Subject 1]]&lt;&gt;"House rose", "",SUMIF(ch_table[Day], ch_table[[#This Row],[Day]], ch_table[AAT]))</f>
        <v/>
      </c>
      <c r="M212" s="39">
        <f>SUM(INDEX(ch_table[AAT],1):ch_table[[#This Row],[AAT]])</f>
        <v>0.46805555555555561</v>
      </c>
    </row>
    <row r="213" spans="1:13" x14ac:dyDescent="0.25">
      <c r="A213" s="1">
        <v>11</v>
      </c>
      <c r="B213" s="36">
        <v>43767</v>
      </c>
      <c r="C213" s="37">
        <v>0.85972222222222228</v>
      </c>
      <c r="D213" s="3" t="s">
        <v>27</v>
      </c>
      <c r="E213" s="3" t="s">
        <v>210</v>
      </c>
      <c r="G213" s="37" cm="1">
        <f t="array" ref="G2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13" s="38" t="str">
        <f>IF(ch_table[[#This Row],[Subject 1]]&lt;&gt;"House rose", "",SUMIF(ch_table[Day], ch_table[[#This Row],[Day]], ch_table[Duration]))</f>
        <v/>
      </c>
      <c r="I213" s="43">
        <f>SUM(INDEX(ch_table[Duration],1):ch_table[[#This Row],[Duration]])</f>
        <v>3.9604166666666667</v>
      </c>
      <c r="J213" s="38" cm="1">
        <f t="array" ref="J2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3" s="38" cm="1">
        <f t="array" ref="K2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13" s="38" t="str">
        <f>IF(ch_table[[#This Row],[Subject 1]]&lt;&gt;"House rose", "",SUMIF(ch_table[Day], ch_table[[#This Row],[Day]], ch_table[AAT]))</f>
        <v/>
      </c>
      <c r="M213" s="39">
        <f>SUM(INDEX(ch_table[AAT],1):ch_table[[#This Row],[AAT]])</f>
        <v>0.46875000000000006</v>
      </c>
    </row>
    <row r="214" spans="1:13" x14ac:dyDescent="0.25">
      <c r="A214" s="1">
        <v>11</v>
      </c>
      <c r="B214" s="36">
        <v>43767</v>
      </c>
      <c r="C214" s="37">
        <v>0.86041666666666672</v>
      </c>
      <c r="D214" s="3" t="s">
        <v>27</v>
      </c>
      <c r="E214" s="3" t="s">
        <v>211</v>
      </c>
      <c r="G214" s="37" cm="1">
        <f t="array" ref="G2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14" s="38" t="str">
        <f>IF(ch_table[[#This Row],[Subject 1]]&lt;&gt;"House rose", "",SUMIF(ch_table[Day], ch_table[[#This Row],[Day]], ch_table[Duration]))</f>
        <v/>
      </c>
      <c r="I214" s="43">
        <f>SUM(INDEX(ch_table[Duration],1):ch_table[[#This Row],[Duration]])</f>
        <v>3.9611111111111112</v>
      </c>
      <c r="J214" s="38" cm="1">
        <f t="array" ref="J2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4" s="38" cm="1">
        <f t="array" ref="K2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14" s="38" t="str">
        <f>IF(ch_table[[#This Row],[Subject 1]]&lt;&gt;"House rose", "",SUMIF(ch_table[Day], ch_table[[#This Row],[Day]], ch_table[AAT]))</f>
        <v/>
      </c>
      <c r="M214" s="39">
        <f>SUM(INDEX(ch_table[AAT],1):ch_table[[#This Row],[AAT]])</f>
        <v>0.4694444444444445</v>
      </c>
    </row>
    <row r="215" spans="1:13" x14ac:dyDescent="0.25">
      <c r="A215" s="1">
        <v>11</v>
      </c>
      <c r="B215" s="36">
        <v>43767</v>
      </c>
      <c r="C215" s="37">
        <v>0.86111111111111116</v>
      </c>
      <c r="D215" s="3" t="s">
        <v>37</v>
      </c>
      <c r="E215" s="3" t="s">
        <v>212</v>
      </c>
      <c r="G215" s="37" cm="1">
        <f t="array" ref="G2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215" s="38" t="str">
        <f>IF(ch_table[[#This Row],[Subject 1]]&lt;&gt;"House rose", "",SUMIF(ch_table[Day], ch_table[[#This Row],[Day]], ch_table[Duration]))</f>
        <v/>
      </c>
      <c r="I215" s="43">
        <f>SUM(INDEX(ch_table[Duration],1):ch_table[[#This Row],[Duration]])</f>
        <v>3.9812500000000002</v>
      </c>
      <c r="J215" s="38" cm="1">
        <f t="array" ref="J2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5" s="38" cm="1">
        <f t="array" ref="K2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215" s="38" t="str">
        <f>IF(ch_table[[#This Row],[Subject 1]]&lt;&gt;"House rose", "",SUMIF(ch_table[Day], ch_table[[#This Row],[Day]], ch_table[AAT]))</f>
        <v/>
      </c>
      <c r="M215" s="39">
        <f>SUM(INDEX(ch_table[AAT],1):ch_table[[#This Row],[AAT]])</f>
        <v>0.48958333333333331</v>
      </c>
    </row>
    <row r="216" spans="1:13" x14ac:dyDescent="0.25">
      <c r="A216" s="1">
        <v>11</v>
      </c>
      <c r="B216" s="36">
        <v>43767</v>
      </c>
      <c r="C216" s="37">
        <v>0.88124999999999998</v>
      </c>
      <c r="D216" s="3" t="s">
        <v>14</v>
      </c>
      <c r="G216" s="37" t="str" cm="1">
        <f t="array" ref="G2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16" s="38">
        <f>IF(ch_table[[#This Row],[Subject 1]]&lt;&gt;"House rose", "",SUMIF(ch_table[Day], ch_table[[#This Row],[Day]], ch_table[Duration]))</f>
        <v>0.40208333333333329</v>
      </c>
      <c r="I216" s="43">
        <f>SUM(INDEX(ch_table[Duration],1):ch_table[[#This Row],[Duration]])</f>
        <v>3.9812500000000002</v>
      </c>
      <c r="J216" s="38" cm="1">
        <f t="array" ref="J2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6" s="38" t="str" cm="1">
        <f t="array" ref="K2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" s="38">
        <f>IF(ch_table[[#This Row],[Subject 1]]&lt;&gt;"House rose", "",SUMIF(ch_table[Day], ch_table[[#This Row],[Day]], ch_table[AAT]))</f>
        <v>8.9583333333333348E-2</v>
      </c>
      <c r="M216" s="39">
        <f>SUM(INDEX(ch_table[AAT],1):ch_table[[#This Row],[AAT]])</f>
        <v>0.48958333333333331</v>
      </c>
    </row>
    <row r="217" spans="1:13" x14ac:dyDescent="0.25">
      <c r="A217" s="1">
        <v>12</v>
      </c>
      <c r="B217" s="36">
        <v>43768</v>
      </c>
      <c r="C217" s="37">
        <v>0.47916666666666669</v>
      </c>
      <c r="D217" s="3" t="s">
        <v>15</v>
      </c>
      <c r="G217" s="37" cm="1">
        <f t="array" ref="G2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217" s="38" t="str">
        <f>IF(ch_table[[#This Row],[Subject 1]]&lt;&gt;"House rose", "",SUMIF(ch_table[Day], ch_table[[#This Row],[Day]], ch_table[Duration]))</f>
        <v/>
      </c>
      <c r="I217" s="43">
        <f>SUM(INDEX(ch_table[Duration],1):ch_table[[#This Row],[Duration]])</f>
        <v>3.9840277777777779</v>
      </c>
      <c r="J217" s="38" cm="1">
        <f t="array" ref="J2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7" s="38" t="str" cm="1">
        <f t="array" ref="K2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7" s="38" t="str">
        <f>IF(ch_table[[#This Row],[Subject 1]]&lt;&gt;"House rose", "",SUMIF(ch_table[Day], ch_table[[#This Row],[Day]], ch_table[AAT]))</f>
        <v/>
      </c>
      <c r="M217" s="39">
        <f>SUM(INDEX(ch_table[AAT],1):ch_table[[#This Row],[AAT]])</f>
        <v>0.48958333333333331</v>
      </c>
    </row>
    <row r="218" spans="1:13" x14ac:dyDescent="0.25">
      <c r="A218" s="1">
        <v>12</v>
      </c>
      <c r="B218" s="36">
        <v>43768</v>
      </c>
      <c r="C218" s="37">
        <v>0.48194444444444451</v>
      </c>
      <c r="D218" s="3" t="s">
        <v>22</v>
      </c>
      <c r="E218" s="3" t="s">
        <v>213</v>
      </c>
      <c r="G218" s="37" cm="1">
        <f t="array" ref="G2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218" s="38" t="str">
        <f>IF(ch_table[[#This Row],[Subject 1]]&lt;&gt;"House rose", "",SUMIF(ch_table[Day], ch_table[[#This Row],[Day]], ch_table[Duration]))</f>
        <v/>
      </c>
      <c r="I218" s="43">
        <f>SUM(INDEX(ch_table[Duration],1):ch_table[[#This Row],[Duration]])</f>
        <v>4.0041666666666664</v>
      </c>
      <c r="J218" s="38" cm="1">
        <f t="array" ref="J2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8" s="38" t="str" cm="1">
        <f t="array" ref="K2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" s="38" t="str">
        <f>IF(ch_table[[#This Row],[Subject 1]]&lt;&gt;"House rose", "",SUMIF(ch_table[Day], ch_table[[#This Row],[Day]], ch_table[AAT]))</f>
        <v/>
      </c>
      <c r="M218" s="39">
        <f>SUM(INDEX(ch_table[AAT],1):ch_table[[#This Row],[AAT]])</f>
        <v>0.48958333333333331</v>
      </c>
    </row>
    <row r="219" spans="1:13" x14ac:dyDescent="0.25">
      <c r="A219" s="1">
        <v>12</v>
      </c>
      <c r="B219" s="36">
        <v>43768</v>
      </c>
      <c r="C219" s="37">
        <v>0.50208333333333333</v>
      </c>
      <c r="D219" s="3" t="s">
        <v>22</v>
      </c>
      <c r="E219" s="3" t="s">
        <v>166</v>
      </c>
      <c r="G219" s="37" cm="1">
        <f t="array" ref="G2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5.0694444444444486E-2</v>
      </c>
      <c r="H219" s="38" t="str">
        <f>IF(ch_table[[#This Row],[Subject 1]]&lt;&gt;"House rose", "",SUMIF(ch_table[Day], ch_table[[#This Row],[Day]], ch_table[Duration]))</f>
        <v/>
      </c>
      <c r="I219" s="43">
        <f>SUM(INDEX(ch_table[Duration],1):ch_table[[#This Row],[Duration]])</f>
        <v>4.0548611111111112</v>
      </c>
      <c r="J219" s="38" cm="1">
        <f t="array" ref="J2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9" s="38" t="str" cm="1">
        <f t="array" ref="K2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9" s="38" t="str">
        <f>IF(ch_table[[#This Row],[Subject 1]]&lt;&gt;"House rose", "",SUMIF(ch_table[Day], ch_table[[#This Row],[Day]], ch_table[AAT]))</f>
        <v/>
      </c>
      <c r="M219" s="39">
        <f>SUM(INDEX(ch_table[AAT],1):ch_table[[#This Row],[AAT]])</f>
        <v>0.48958333333333331</v>
      </c>
    </row>
    <row r="220" spans="1:13" ht="30" x14ac:dyDescent="0.25">
      <c r="A220" s="1">
        <v>12</v>
      </c>
      <c r="B220" s="36">
        <v>43768</v>
      </c>
      <c r="C220" s="37">
        <v>0.55277777777777781</v>
      </c>
      <c r="D220" s="3" t="s">
        <v>16</v>
      </c>
      <c r="E220" s="3" t="s">
        <v>214</v>
      </c>
      <c r="G220" s="37" cm="1">
        <f t="array" ref="G2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20" s="38" t="str">
        <f>IF(ch_table[[#This Row],[Subject 1]]&lt;&gt;"House rose", "",SUMIF(ch_table[Day], ch_table[[#This Row],[Day]], ch_table[Duration]))</f>
        <v/>
      </c>
      <c r="I220" s="43">
        <f>SUM(INDEX(ch_table[Duration],1):ch_table[[#This Row],[Duration]])</f>
        <v>4.0583333333333336</v>
      </c>
      <c r="J220" s="38" cm="1">
        <f t="array" ref="J2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0" s="38" t="str" cm="1">
        <f t="array" ref="K2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0" s="38" t="str">
        <f>IF(ch_table[[#This Row],[Subject 1]]&lt;&gt;"House rose", "",SUMIF(ch_table[Day], ch_table[[#This Row],[Day]], ch_table[AAT]))</f>
        <v/>
      </c>
      <c r="M220" s="39">
        <f>SUM(INDEX(ch_table[AAT],1):ch_table[[#This Row],[AAT]])</f>
        <v>0.48958333333333331</v>
      </c>
    </row>
    <row r="221" spans="1:13" ht="30" x14ac:dyDescent="0.25">
      <c r="A221" s="1">
        <v>12</v>
      </c>
      <c r="B221" s="36">
        <v>43768</v>
      </c>
      <c r="C221" s="37">
        <v>0.55625000000000002</v>
      </c>
      <c r="D221" s="3" t="s">
        <v>28</v>
      </c>
      <c r="E221" s="3" t="s">
        <v>215</v>
      </c>
      <c r="G221" s="37" cm="1">
        <f t="array" ref="G2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6.0416666666666674E-2</v>
      </c>
      <c r="H221" s="38" t="str">
        <f>IF(ch_table[[#This Row],[Subject 1]]&lt;&gt;"House rose", "",SUMIF(ch_table[Day], ch_table[[#This Row],[Day]], ch_table[Duration]))</f>
        <v/>
      </c>
      <c r="I221" s="43">
        <f>SUM(INDEX(ch_table[Duration],1):ch_table[[#This Row],[Duration]])</f>
        <v>4.1187500000000004</v>
      </c>
      <c r="J221" s="38" cm="1">
        <f t="array" ref="J2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1" s="38" t="str" cm="1">
        <f t="array" ref="K2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1" s="38" t="str">
        <f>IF(ch_table[[#This Row],[Subject 1]]&lt;&gt;"House rose", "",SUMIF(ch_table[Day], ch_table[[#This Row],[Day]], ch_table[AAT]))</f>
        <v/>
      </c>
      <c r="M221" s="39">
        <f>SUM(INDEX(ch_table[AAT],1):ch_table[[#This Row],[AAT]])</f>
        <v>0.48958333333333331</v>
      </c>
    </row>
    <row r="222" spans="1:13" ht="30" x14ac:dyDescent="0.25">
      <c r="A222" s="1">
        <v>12</v>
      </c>
      <c r="B222" s="36">
        <v>43768</v>
      </c>
      <c r="C222" s="37">
        <v>0.6166666666666667</v>
      </c>
      <c r="D222" s="3" t="s">
        <v>174</v>
      </c>
      <c r="E222" s="3" t="s">
        <v>181</v>
      </c>
      <c r="G222" s="37" cm="1">
        <f t="array" ref="G2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22" s="38" t="str">
        <f>IF(ch_table[[#This Row],[Subject 1]]&lt;&gt;"House rose", "",SUMIF(ch_table[Day], ch_table[[#This Row],[Day]], ch_table[Duration]))</f>
        <v/>
      </c>
      <c r="I222" s="43">
        <f>SUM(INDEX(ch_table[Duration],1):ch_table[[#This Row],[Duration]])</f>
        <v>4.1194444444444445</v>
      </c>
      <c r="J222" s="38" cm="1">
        <f t="array" ref="J2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2" s="38" t="str" cm="1">
        <f t="array" ref="K2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2" s="38" t="str">
        <f>IF(ch_table[[#This Row],[Subject 1]]&lt;&gt;"House rose", "",SUMIF(ch_table[Day], ch_table[[#This Row],[Day]], ch_table[AAT]))</f>
        <v/>
      </c>
      <c r="M222" s="39">
        <f>SUM(INDEX(ch_table[AAT],1):ch_table[[#This Row],[AAT]])</f>
        <v>0.48958333333333331</v>
      </c>
    </row>
    <row r="223" spans="1:13" ht="30" x14ac:dyDescent="0.25">
      <c r="A223" s="1">
        <v>12</v>
      </c>
      <c r="B223" s="36">
        <v>43768</v>
      </c>
      <c r="C223" s="37">
        <v>0.61736111111111114</v>
      </c>
      <c r="D223" s="3" t="s">
        <v>28</v>
      </c>
      <c r="E223" s="3" t="s">
        <v>216</v>
      </c>
      <c r="G223" s="37" cm="1">
        <f t="array" ref="G2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2.2222222222222143E-2</v>
      </c>
      <c r="H223" s="38" t="str">
        <f>IF(ch_table[[#This Row],[Subject 1]]&lt;&gt;"House rose", "",SUMIF(ch_table[Day], ch_table[[#This Row],[Day]], ch_table[Duration]))</f>
        <v/>
      </c>
      <c r="I223" s="43">
        <f>SUM(INDEX(ch_table[Duration],1):ch_table[[#This Row],[Duration]])</f>
        <v>4.1416666666666666</v>
      </c>
      <c r="J223" s="38" cm="1">
        <f t="array" ref="J2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3" s="38" t="str" cm="1">
        <f t="array" ref="K2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3" s="38" t="str">
        <f>IF(ch_table[[#This Row],[Subject 1]]&lt;&gt;"House rose", "",SUMIF(ch_table[Day], ch_table[[#This Row],[Day]], ch_table[AAT]))</f>
        <v/>
      </c>
      <c r="M223" s="39">
        <f>SUM(INDEX(ch_table[AAT],1):ch_table[[#This Row],[AAT]])</f>
        <v>0.48958333333333331</v>
      </c>
    </row>
    <row r="224" spans="1:13" ht="30" x14ac:dyDescent="0.25">
      <c r="A224" s="1">
        <v>12</v>
      </c>
      <c r="B224" s="36">
        <v>43768</v>
      </c>
      <c r="C224" s="37">
        <v>0.63958333333333328</v>
      </c>
      <c r="D224" s="3" t="s">
        <v>174</v>
      </c>
      <c r="E224" s="3" t="s">
        <v>72</v>
      </c>
      <c r="G224" s="37" cm="1">
        <f t="array" ref="G2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24" s="38" t="str">
        <f>IF(ch_table[[#This Row],[Subject 1]]&lt;&gt;"House rose", "",SUMIF(ch_table[Day], ch_table[[#This Row],[Day]], ch_table[Duration]))</f>
        <v/>
      </c>
      <c r="I224" s="43">
        <f>SUM(INDEX(ch_table[Duration],1):ch_table[[#This Row],[Duration]])</f>
        <v>4.1423611111111107</v>
      </c>
      <c r="J224" s="38" cm="1">
        <f t="array" ref="J2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4" s="38" t="str" cm="1">
        <f t="array" ref="K2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" s="38" t="str">
        <f>IF(ch_table[[#This Row],[Subject 1]]&lt;&gt;"House rose", "",SUMIF(ch_table[Day], ch_table[[#This Row],[Day]], ch_table[AAT]))</f>
        <v/>
      </c>
      <c r="M224" s="39">
        <f>SUM(INDEX(ch_table[AAT],1):ch_table[[#This Row],[AAT]])</f>
        <v>0.48958333333333331</v>
      </c>
    </row>
    <row r="225" spans="1:13" ht="30" x14ac:dyDescent="0.25">
      <c r="A225" s="1">
        <v>12</v>
      </c>
      <c r="B225" s="36">
        <v>43768</v>
      </c>
      <c r="C225" s="37">
        <v>0.64027777777777772</v>
      </c>
      <c r="D225" s="3" t="s">
        <v>28</v>
      </c>
      <c r="E225" s="3" t="s">
        <v>216</v>
      </c>
      <c r="G225" s="37" cm="1">
        <f t="array" ref="G2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4.2361111111111183E-2</v>
      </c>
      <c r="H225" s="38" t="str">
        <f>IF(ch_table[[#This Row],[Subject 1]]&lt;&gt;"House rose", "",SUMIF(ch_table[Day], ch_table[[#This Row],[Day]], ch_table[Duration]))</f>
        <v/>
      </c>
      <c r="I225" s="43">
        <f>SUM(INDEX(ch_table[Duration],1):ch_table[[#This Row],[Duration]])</f>
        <v>4.1847222222222218</v>
      </c>
      <c r="J225" s="38" cm="1">
        <f t="array" ref="J2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5" s="38" t="str" cm="1">
        <f t="array" ref="K2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5" s="38" t="str">
        <f>IF(ch_table[[#This Row],[Subject 1]]&lt;&gt;"House rose", "",SUMIF(ch_table[Day], ch_table[[#This Row],[Day]], ch_table[AAT]))</f>
        <v/>
      </c>
      <c r="M225" s="39">
        <f>SUM(INDEX(ch_table[AAT],1):ch_table[[#This Row],[AAT]])</f>
        <v>0.48958333333333331</v>
      </c>
    </row>
    <row r="226" spans="1:13" ht="30" x14ac:dyDescent="0.25">
      <c r="A226" s="1">
        <v>12</v>
      </c>
      <c r="B226" s="36">
        <v>43768</v>
      </c>
      <c r="C226" s="37">
        <v>0.68263888888888891</v>
      </c>
      <c r="D226" s="3" t="s">
        <v>21</v>
      </c>
      <c r="E226" s="3" t="s">
        <v>217</v>
      </c>
      <c r="G226" s="37" cm="1">
        <f t="array" ref="G2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6.1111111111111116E-2</v>
      </c>
      <c r="H226" s="38" t="str">
        <f>IF(ch_table[[#This Row],[Subject 1]]&lt;&gt;"House rose", "",SUMIF(ch_table[Day], ch_table[[#This Row],[Day]], ch_table[Duration]))</f>
        <v/>
      </c>
      <c r="I226" s="43">
        <f>SUM(INDEX(ch_table[Duration],1):ch_table[[#This Row],[Duration]])</f>
        <v>4.2458333333333327</v>
      </c>
      <c r="J226" s="38" cm="1">
        <f t="array" ref="J2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6" s="38" t="str" cm="1">
        <f t="array" ref="K2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" s="38" t="str">
        <f>IF(ch_table[[#This Row],[Subject 1]]&lt;&gt;"House rose", "",SUMIF(ch_table[Day], ch_table[[#This Row],[Day]], ch_table[AAT]))</f>
        <v/>
      </c>
      <c r="M226" s="39">
        <f>SUM(INDEX(ch_table[AAT],1):ch_table[[#This Row],[AAT]])</f>
        <v>0.48958333333333331</v>
      </c>
    </row>
    <row r="227" spans="1:13" x14ac:dyDescent="0.25">
      <c r="A227" s="1">
        <v>12</v>
      </c>
      <c r="B227" s="36">
        <v>43768</v>
      </c>
      <c r="C227" s="37">
        <v>0.74375000000000002</v>
      </c>
      <c r="D227" s="3" t="s">
        <v>208</v>
      </c>
      <c r="E227" s="3" t="s">
        <v>218</v>
      </c>
      <c r="G227" s="37" cm="1">
        <f t="array" ref="G2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227" s="38" t="str">
        <f>IF(ch_table[[#This Row],[Subject 1]]&lt;&gt;"House rose", "",SUMIF(ch_table[Day], ch_table[[#This Row],[Day]], ch_table[Duration]))</f>
        <v/>
      </c>
      <c r="I227" s="43">
        <f>SUM(INDEX(ch_table[Duration],1):ch_table[[#This Row],[Duration]])</f>
        <v>4.2583333333333329</v>
      </c>
      <c r="J227" s="38" cm="1">
        <f t="array" ref="J2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7" s="38" t="str" cm="1">
        <f t="array" ref="K2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7" s="38" t="str">
        <f>IF(ch_table[[#This Row],[Subject 1]]&lt;&gt;"House rose", "",SUMIF(ch_table[Day], ch_table[[#This Row],[Day]], ch_table[AAT]))</f>
        <v/>
      </c>
      <c r="M227" s="39">
        <f>SUM(INDEX(ch_table[AAT],1):ch_table[[#This Row],[AAT]])</f>
        <v>0.48958333333333331</v>
      </c>
    </row>
    <row r="228" spans="1:13" x14ac:dyDescent="0.25">
      <c r="A228" s="1">
        <v>12</v>
      </c>
      <c r="B228" s="36">
        <v>43768</v>
      </c>
      <c r="C228" s="37">
        <v>0.75624999999999998</v>
      </c>
      <c r="D228" s="3" t="s">
        <v>25</v>
      </c>
      <c r="E228" s="3" t="s">
        <v>218</v>
      </c>
      <c r="G228" s="37" cm="1">
        <f t="array" ref="G2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228" s="38" t="str">
        <f>IF(ch_table[[#This Row],[Subject 1]]&lt;&gt;"House rose", "",SUMIF(ch_table[Day], ch_table[[#This Row],[Day]], ch_table[Duration]))</f>
        <v/>
      </c>
      <c r="I228" s="43">
        <f>SUM(INDEX(ch_table[Duration],1):ch_table[[#This Row],[Duration]])</f>
        <v>4.2722222222222221</v>
      </c>
      <c r="J228" s="38" cm="1">
        <f t="array" ref="J2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8" s="38" t="str" cm="1">
        <f t="array" ref="K2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8" s="38" t="str">
        <f>IF(ch_table[[#This Row],[Subject 1]]&lt;&gt;"House rose", "",SUMIF(ch_table[Day], ch_table[[#This Row],[Day]], ch_table[AAT]))</f>
        <v/>
      </c>
      <c r="M228" s="39">
        <f>SUM(INDEX(ch_table[AAT],1):ch_table[[#This Row],[AAT]])</f>
        <v>0.48958333333333331</v>
      </c>
    </row>
    <row r="229" spans="1:13" x14ac:dyDescent="0.25">
      <c r="A229" s="1">
        <v>12</v>
      </c>
      <c r="B229" s="36">
        <v>43768</v>
      </c>
      <c r="C229" s="37">
        <v>0.77013888888888893</v>
      </c>
      <c r="D229" s="3" t="s">
        <v>20</v>
      </c>
      <c r="E229" s="3" t="s">
        <v>42</v>
      </c>
      <c r="G229" s="37" cm="1">
        <f t="array" ref="G2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229" s="38" t="str">
        <f>IF(ch_table[[#This Row],[Subject 1]]&lt;&gt;"House rose", "",SUMIF(ch_table[Day], ch_table[[#This Row],[Day]], ch_table[Duration]))</f>
        <v/>
      </c>
      <c r="I229" s="43">
        <f>SUM(INDEX(ch_table[Duration],1):ch_table[[#This Row],[Duration]])</f>
        <v>4.2847222222222223</v>
      </c>
      <c r="J229" s="38" cm="1">
        <f t="array" ref="J2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9" s="38" t="str" cm="1">
        <f t="array" ref="K2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9" s="38" t="str">
        <f>IF(ch_table[[#This Row],[Subject 1]]&lt;&gt;"House rose", "",SUMIF(ch_table[Day], ch_table[[#This Row],[Day]], ch_table[AAT]))</f>
        <v/>
      </c>
      <c r="M229" s="39">
        <f>SUM(INDEX(ch_table[AAT],1):ch_table[[#This Row],[AAT]])</f>
        <v>0.48958333333333331</v>
      </c>
    </row>
    <row r="230" spans="1:13" ht="30" x14ac:dyDescent="0.25">
      <c r="A230" s="1">
        <v>12</v>
      </c>
      <c r="B230" s="36">
        <v>43768</v>
      </c>
      <c r="C230" s="37">
        <v>0.78263888888888888</v>
      </c>
      <c r="D230" s="3" t="s">
        <v>27</v>
      </c>
      <c r="E230" s="3" t="s">
        <v>219</v>
      </c>
      <c r="G230" s="37" cm="1">
        <f t="array" ref="G2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30" s="38" t="str">
        <f>IF(ch_table[[#This Row],[Subject 1]]&lt;&gt;"House rose", "",SUMIF(ch_table[Day], ch_table[[#This Row],[Day]], ch_table[Duration]))</f>
        <v/>
      </c>
      <c r="I230" s="43">
        <f>SUM(INDEX(ch_table[Duration],1):ch_table[[#This Row],[Duration]])</f>
        <v>4.2854166666666664</v>
      </c>
      <c r="J230" s="38" cm="1">
        <f t="array" ref="J2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0" s="38" t="str" cm="1">
        <f t="array" ref="K2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0" s="38" t="str">
        <f>IF(ch_table[[#This Row],[Subject 1]]&lt;&gt;"House rose", "",SUMIF(ch_table[Day], ch_table[[#This Row],[Day]], ch_table[AAT]))</f>
        <v/>
      </c>
      <c r="M230" s="39">
        <f>SUM(INDEX(ch_table[AAT],1):ch_table[[#This Row],[AAT]])</f>
        <v>0.48958333333333331</v>
      </c>
    </row>
    <row r="231" spans="1:13" ht="30" x14ac:dyDescent="0.25">
      <c r="A231" s="1">
        <v>12</v>
      </c>
      <c r="B231" s="36">
        <v>43768</v>
      </c>
      <c r="C231" s="37">
        <v>0.78333333333333333</v>
      </c>
      <c r="D231" s="3" t="s">
        <v>37</v>
      </c>
      <c r="E231" s="3" t="s">
        <v>220</v>
      </c>
      <c r="G231" s="37" cm="1">
        <f t="array" ref="G2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31" s="38" t="str">
        <f>IF(ch_table[[#This Row],[Subject 1]]&lt;&gt;"House rose", "",SUMIF(ch_table[Day], ch_table[[#This Row],[Day]], ch_table[Duration]))</f>
        <v/>
      </c>
      <c r="I231" s="43">
        <f>SUM(INDEX(ch_table[Duration],1):ch_table[[#This Row],[Duration]])</f>
        <v>4.3145833333333332</v>
      </c>
      <c r="J231" s="38" cm="1">
        <f t="array" ref="J2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1" s="38" cm="1">
        <f t="array" ref="K2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2.083333333333337E-2</v>
      </c>
      <c r="L231" s="38" t="str">
        <f>IF(ch_table[[#This Row],[Subject 1]]&lt;&gt;"House rose", "",SUMIF(ch_table[Day], ch_table[[#This Row],[Day]], ch_table[AAT]))</f>
        <v/>
      </c>
      <c r="M231" s="39">
        <f>SUM(INDEX(ch_table[AAT],1):ch_table[[#This Row],[AAT]])</f>
        <v>0.51041666666666674</v>
      </c>
    </row>
    <row r="232" spans="1:13" x14ac:dyDescent="0.25">
      <c r="A232" s="1">
        <v>12</v>
      </c>
      <c r="B232" s="36">
        <v>43768</v>
      </c>
      <c r="C232" s="37">
        <v>0.8125</v>
      </c>
      <c r="D232" s="3" t="s">
        <v>14</v>
      </c>
      <c r="G232" s="37" t="str" cm="1">
        <f t="array" ref="G2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32" s="38">
        <f>IF(ch_table[[#This Row],[Subject 1]]&lt;&gt;"House rose", "",SUMIF(ch_table[Day], ch_table[[#This Row],[Day]], ch_table[Duration]))</f>
        <v>0.33333333333333331</v>
      </c>
      <c r="I232" s="43">
        <f>SUM(INDEX(ch_table[Duration],1):ch_table[[#This Row],[Duration]])</f>
        <v>4.3145833333333332</v>
      </c>
      <c r="J232" s="38" cm="1">
        <f t="array" ref="J2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2" s="38" t="str" cm="1">
        <f t="array" ref="K2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2" s="38">
        <f>IF(ch_table[[#This Row],[Subject 1]]&lt;&gt;"House rose", "",SUMIF(ch_table[Day], ch_table[[#This Row],[Day]], ch_table[AAT]))</f>
        <v>2.083333333333337E-2</v>
      </c>
      <c r="M232" s="39">
        <f>SUM(INDEX(ch_table[AAT],1):ch_table[[#This Row],[AAT]])</f>
        <v>0.51041666666666674</v>
      </c>
    </row>
    <row r="233" spans="1:13" x14ac:dyDescent="0.25">
      <c r="A233" s="1">
        <v>13</v>
      </c>
      <c r="B233" s="36">
        <v>43769</v>
      </c>
      <c r="C233" s="37">
        <v>0.39583333333333331</v>
      </c>
      <c r="D233" s="3" t="s">
        <v>15</v>
      </c>
      <c r="G233" s="37" cm="1">
        <f t="array" ref="G2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33" s="38" t="str">
        <f>IF(ch_table[[#This Row],[Subject 1]]&lt;&gt;"House rose", "",SUMIF(ch_table[Day], ch_table[[#This Row],[Day]], ch_table[Duration]))</f>
        <v/>
      </c>
      <c r="I233" s="43">
        <f>SUM(INDEX(ch_table[Duration],1):ch_table[[#This Row],[Duration]])</f>
        <v>4.3173611111111114</v>
      </c>
      <c r="J233" s="38" cm="1">
        <f t="array" ref="J2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3" s="38" t="str" cm="1">
        <f t="array" ref="K2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3" s="38" t="str">
        <f>IF(ch_table[[#This Row],[Subject 1]]&lt;&gt;"House rose", "",SUMIF(ch_table[Day], ch_table[[#This Row],[Day]], ch_table[AAT]))</f>
        <v/>
      </c>
      <c r="M233" s="39">
        <f>SUM(INDEX(ch_table[AAT],1):ch_table[[#This Row],[AAT]])</f>
        <v>0.51041666666666674</v>
      </c>
    </row>
    <row r="234" spans="1:13" x14ac:dyDescent="0.25">
      <c r="A234" s="1">
        <v>13</v>
      </c>
      <c r="B234" s="36">
        <v>43769</v>
      </c>
      <c r="C234" s="37">
        <v>0.39861111111111108</v>
      </c>
      <c r="D234" s="3" t="s">
        <v>22</v>
      </c>
      <c r="E234" s="3" t="s">
        <v>221</v>
      </c>
      <c r="G234" s="37" cm="1">
        <f t="array" ref="G2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2.7083333333333293E-2</v>
      </c>
      <c r="H234" s="38" t="str">
        <f>IF(ch_table[[#This Row],[Subject 1]]&lt;&gt;"House rose", "",SUMIF(ch_table[Day], ch_table[[#This Row],[Day]], ch_table[Duration]))</f>
        <v/>
      </c>
      <c r="I234" s="43">
        <f>SUM(INDEX(ch_table[Duration],1):ch_table[[#This Row],[Duration]])</f>
        <v>4.344444444444445</v>
      </c>
      <c r="J234" s="38" cm="1">
        <f t="array" ref="J2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4" s="38" t="str" cm="1">
        <f t="array" ref="K2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4" s="38" t="str">
        <f>IF(ch_table[[#This Row],[Subject 1]]&lt;&gt;"House rose", "",SUMIF(ch_table[Day], ch_table[[#This Row],[Day]], ch_table[AAT]))</f>
        <v/>
      </c>
      <c r="M234" s="39">
        <f>SUM(INDEX(ch_table[AAT],1):ch_table[[#This Row],[AAT]])</f>
        <v>0.51041666666666674</v>
      </c>
    </row>
    <row r="235" spans="1:13" x14ac:dyDescent="0.25">
      <c r="A235" s="1">
        <v>13</v>
      </c>
      <c r="B235" s="36">
        <v>43769</v>
      </c>
      <c r="C235" s="37">
        <v>0.42569444444444438</v>
      </c>
      <c r="D235" s="3" t="s">
        <v>23</v>
      </c>
      <c r="E235" s="3" t="s">
        <v>221</v>
      </c>
      <c r="G235" s="37" cm="1">
        <f t="array" ref="G2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235" s="38" t="str">
        <f>IF(ch_table[[#This Row],[Subject 1]]&lt;&gt;"House rose", "",SUMIF(ch_table[Day], ch_table[[#This Row],[Day]], ch_table[Duration]))</f>
        <v/>
      </c>
      <c r="I235" s="43">
        <f>SUM(INDEX(ch_table[Duration],1):ch_table[[#This Row],[Duration]])</f>
        <v>4.354861111111112</v>
      </c>
      <c r="J235" s="38" cm="1">
        <f t="array" ref="J2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5" s="38" t="str" cm="1">
        <f t="array" ref="K2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5" s="38" t="str">
        <f>IF(ch_table[[#This Row],[Subject 1]]&lt;&gt;"House rose", "",SUMIF(ch_table[Day], ch_table[[#This Row],[Day]], ch_table[AAT]))</f>
        <v/>
      </c>
      <c r="M235" s="39">
        <f>SUM(INDEX(ch_table[AAT],1):ch_table[[#This Row],[AAT]])</f>
        <v>0.51041666666666674</v>
      </c>
    </row>
    <row r="236" spans="1:13" ht="30" x14ac:dyDescent="0.25">
      <c r="A236" s="1">
        <v>13</v>
      </c>
      <c r="B236" s="36">
        <v>43769</v>
      </c>
      <c r="C236" s="37">
        <v>0.43611111111111112</v>
      </c>
      <c r="D236" s="3" t="s">
        <v>22</v>
      </c>
      <c r="E236" s="3" t="s">
        <v>222</v>
      </c>
      <c r="G236" s="37" cm="1">
        <f t="array" ref="G2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236" s="38" t="str">
        <f>IF(ch_table[[#This Row],[Subject 1]]&lt;&gt;"House rose", "",SUMIF(ch_table[Day], ch_table[[#This Row],[Day]], ch_table[Duration]))</f>
        <v/>
      </c>
      <c r="I236" s="43">
        <f>SUM(INDEX(ch_table[Duration],1):ch_table[[#This Row],[Duration]])</f>
        <v>4.3826388888888896</v>
      </c>
      <c r="J236" s="38" cm="1">
        <f t="array" ref="J2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6" s="38" t="str" cm="1">
        <f t="array" ref="K2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" s="38" t="str">
        <f>IF(ch_table[[#This Row],[Subject 1]]&lt;&gt;"House rose", "",SUMIF(ch_table[Day], ch_table[[#This Row],[Day]], ch_table[AAT]))</f>
        <v/>
      </c>
      <c r="M236" s="39">
        <f>SUM(INDEX(ch_table[AAT],1):ch_table[[#This Row],[AAT]])</f>
        <v>0.51041666666666674</v>
      </c>
    </row>
    <row r="237" spans="1:13" ht="30" x14ac:dyDescent="0.25">
      <c r="A237" s="1">
        <v>13</v>
      </c>
      <c r="B237" s="36">
        <v>43769</v>
      </c>
      <c r="C237" s="37">
        <v>0.46388888888888891</v>
      </c>
      <c r="D237" s="3" t="s">
        <v>19</v>
      </c>
      <c r="E237" s="3" t="s">
        <v>223</v>
      </c>
      <c r="G237" s="37" cm="1">
        <f t="array" ref="G2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37" s="38" t="str">
        <f>IF(ch_table[[#This Row],[Subject 1]]&lt;&gt;"House rose", "",SUMIF(ch_table[Day], ch_table[[#This Row],[Day]], ch_table[Duration]))</f>
        <v/>
      </c>
      <c r="I237" s="43">
        <f>SUM(INDEX(ch_table[Duration],1):ch_table[[#This Row],[Duration]])</f>
        <v>4.3847222222222229</v>
      </c>
      <c r="J237" s="38" cm="1">
        <f t="array" ref="J2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7" s="38" t="str" cm="1">
        <f t="array" ref="K2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7" s="38" t="str">
        <f>IF(ch_table[[#This Row],[Subject 1]]&lt;&gt;"House rose", "",SUMIF(ch_table[Day], ch_table[[#This Row],[Day]], ch_table[AAT]))</f>
        <v/>
      </c>
      <c r="M237" s="39">
        <f>SUM(INDEX(ch_table[AAT],1):ch_table[[#This Row],[AAT]])</f>
        <v>0.51041666666666674</v>
      </c>
    </row>
    <row r="238" spans="1:13" ht="30" x14ac:dyDescent="0.25">
      <c r="A238" s="1">
        <v>13</v>
      </c>
      <c r="B238" s="36">
        <v>43769</v>
      </c>
      <c r="C238" s="37">
        <v>0.46597222222222218</v>
      </c>
      <c r="D238" s="3" t="s">
        <v>19</v>
      </c>
      <c r="E238" s="3" t="s">
        <v>224</v>
      </c>
      <c r="G238" s="37" cm="1">
        <f t="array" ref="G2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238" s="38" t="str">
        <f>IF(ch_table[[#This Row],[Subject 1]]&lt;&gt;"House rose", "",SUMIF(ch_table[Day], ch_table[[#This Row],[Day]], ch_table[Duration]))</f>
        <v/>
      </c>
      <c r="I238" s="43">
        <f>SUM(INDEX(ch_table[Duration],1):ch_table[[#This Row],[Duration]])</f>
        <v>4.3875000000000011</v>
      </c>
      <c r="J238" s="38" cm="1">
        <f t="array" ref="J2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8" s="38" t="str" cm="1">
        <f t="array" ref="K2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8" s="38" t="str">
        <f>IF(ch_table[[#This Row],[Subject 1]]&lt;&gt;"House rose", "",SUMIF(ch_table[Day], ch_table[[#This Row],[Day]], ch_table[AAT]))</f>
        <v/>
      </c>
      <c r="M238" s="39">
        <f>SUM(INDEX(ch_table[AAT],1):ch_table[[#This Row],[AAT]])</f>
        <v>0.51041666666666674</v>
      </c>
    </row>
    <row r="239" spans="1:13" ht="30" x14ac:dyDescent="0.25">
      <c r="A239" s="1">
        <v>13</v>
      </c>
      <c r="B239" s="36">
        <v>43769</v>
      </c>
      <c r="C239" s="37">
        <v>0.46875</v>
      </c>
      <c r="D239" s="3" t="s">
        <v>76</v>
      </c>
      <c r="E239" s="3" t="s">
        <v>225</v>
      </c>
      <c r="G239" s="37" cm="1">
        <f t="array" ref="G2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0.11805555555555558</v>
      </c>
      <c r="H239" s="38" t="str">
        <f>IF(ch_table[[#This Row],[Subject 1]]&lt;&gt;"House rose", "",SUMIF(ch_table[Day], ch_table[[#This Row],[Day]], ch_table[Duration]))</f>
        <v/>
      </c>
      <c r="I239" s="43">
        <f>SUM(INDEX(ch_table[Duration],1):ch_table[[#This Row],[Duration]])</f>
        <v>4.5055555555555564</v>
      </c>
      <c r="J239" s="38" cm="1">
        <f t="array" ref="J2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9" s="38" t="str" cm="1">
        <f t="array" ref="K2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9" s="38" t="str">
        <f>IF(ch_table[[#This Row],[Subject 1]]&lt;&gt;"House rose", "",SUMIF(ch_table[Day], ch_table[[#This Row],[Day]], ch_table[AAT]))</f>
        <v/>
      </c>
      <c r="M239" s="39">
        <f>SUM(INDEX(ch_table[AAT],1):ch_table[[#This Row],[AAT]])</f>
        <v>0.51041666666666674</v>
      </c>
    </row>
    <row r="240" spans="1:13" x14ac:dyDescent="0.25">
      <c r="A240" s="1">
        <v>13</v>
      </c>
      <c r="B240" s="36">
        <v>43769</v>
      </c>
      <c r="C240" s="37">
        <v>0.58680555555555558</v>
      </c>
      <c r="D240" s="3" t="s">
        <v>190</v>
      </c>
      <c r="E240" s="3" t="s">
        <v>29</v>
      </c>
      <c r="G240" s="37" cm="1">
        <f t="array" ref="G2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240" s="38" t="str">
        <f>IF(ch_table[[#This Row],[Subject 1]]&lt;&gt;"House rose", "",SUMIF(ch_table[Day], ch_table[[#This Row],[Day]], ch_table[Duration]))</f>
        <v/>
      </c>
      <c r="I240" s="43">
        <f>SUM(INDEX(ch_table[Duration],1):ch_table[[#This Row],[Duration]])</f>
        <v>4.5312500000000009</v>
      </c>
      <c r="J240" s="38" cm="1">
        <f t="array" ref="J2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0" s="38" t="str" cm="1">
        <f t="array" ref="K2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" s="38" t="str">
        <f>IF(ch_table[[#This Row],[Subject 1]]&lt;&gt;"House rose", "",SUMIF(ch_table[Day], ch_table[[#This Row],[Day]], ch_table[AAT]))</f>
        <v/>
      </c>
      <c r="M240" s="39">
        <f>SUM(INDEX(ch_table[AAT],1):ch_table[[#This Row],[AAT]])</f>
        <v>0.51041666666666674</v>
      </c>
    </row>
    <row r="241" spans="1:13" x14ac:dyDescent="0.25">
      <c r="A241" s="1">
        <v>13</v>
      </c>
      <c r="B241" s="36">
        <v>43769</v>
      </c>
      <c r="C241" s="37">
        <v>0.61250000000000004</v>
      </c>
      <c r="D241" s="3" t="s">
        <v>190</v>
      </c>
      <c r="E241" s="3" t="s">
        <v>226</v>
      </c>
      <c r="G241" s="37" cm="1">
        <f t="array" ref="G2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5.5555555555555469E-2</v>
      </c>
      <c r="H241" s="38" t="str">
        <f>IF(ch_table[[#This Row],[Subject 1]]&lt;&gt;"House rose", "",SUMIF(ch_table[Day], ch_table[[#This Row],[Day]], ch_table[Duration]))</f>
        <v/>
      </c>
      <c r="I241" s="43">
        <f>SUM(INDEX(ch_table[Duration],1):ch_table[[#This Row],[Duration]])</f>
        <v>4.5868055555555562</v>
      </c>
      <c r="J241" s="38" cm="1">
        <f t="array" ref="J2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1" s="38" t="str" cm="1">
        <f t="array" ref="K2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1" s="38" t="str">
        <f>IF(ch_table[[#This Row],[Subject 1]]&lt;&gt;"House rose", "",SUMIF(ch_table[Day], ch_table[[#This Row],[Day]], ch_table[AAT]))</f>
        <v/>
      </c>
      <c r="M241" s="39">
        <f>SUM(INDEX(ch_table[AAT],1):ch_table[[#This Row],[AAT]])</f>
        <v>0.51041666666666674</v>
      </c>
    </row>
    <row r="242" spans="1:13" ht="30" x14ac:dyDescent="0.25">
      <c r="A242" s="1">
        <v>13</v>
      </c>
      <c r="B242" s="36">
        <v>43769</v>
      </c>
      <c r="C242" s="37">
        <v>0.66805555555555551</v>
      </c>
      <c r="D242" s="3" t="s">
        <v>45</v>
      </c>
      <c r="E242" s="3" t="s">
        <v>227</v>
      </c>
      <c r="G242" s="37" cm="1">
        <f t="array" ref="G2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5.5555555555556468E-3</v>
      </c>
      <c r="H242" s="38" t="str">
        <f>IF(ch_table[[#This Row],[Subject 1]]&lt;&gt;"House rose", "",SUMIF(ch_table[Day], ch_table[[#This Row],[Day]], ch_table[Duration]))</f>
        <v/>
      </c>
      <c r="I242" s="43">
        <f>SUM(INDEX(ch_table[Duration],1):ch_table[[#This Row],[Duration]])</f>
        <v>4.5923611111111118</v>
      </c>
      <c r="J242" s="38" cm="1">
        <f t="array" ref="J2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2" s="38" t="str" cm="1">
        <f t="array" ref="K2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" s="38" t="str">
        <f>IF(ch_table[[#This Row],[Subject 1]]&lt;&gt;"House rose", "",SUMIF(ch_table[Day], ch_table[[#This Row],[Day]], ch_table[AAT]))</f>
        <v/>
      </c>
      <c r="M242" s="39">
        <f>SUM(INDEX(ch_table[AAT],1):ch_table[[#This Row],[AAT]])</f>
        <v>0.51041666666666674</v>
      </c>
    </row>
    <row r="243" spans="1:13" x14ac:dyDescent="0.25">
      <c r="A243" s="1">
        <v>13</v>
      </c>
      <c r="B243" s="36">
        <v>43769</v>
      </c>
      <c r="C243" s="37">
        <v>0.67361111111111116</v>
      </c>
      <c r="D243" s="3" t="s">
        <v>45</v>
      </c>
      <c r="E243" s="3" t="s">
        <v>228</v>
      </c>
      <c r="G243" s="37" cm="1">
        <f t="array" ref="G2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243" s="38" t="str">
        <f>IF(ch_table[[#This Row],[Subject 1]]&lt;&gt;"House rose", "",SUMIF(ch_table[Day], ch_table[[#This Row],[Day]], ch_table[Duration]))</f>
        <v/>
      </c>
      <c r="I243" s="43">
        <f>SUM(INDEX(ch_table[Duration],1):ch_table[[#This Row],[Duration]])</f>
        <v>4.6111111111111116</v>
      </c>
      <c r="J243" s="38" cm="1">
        <f t="array" ref="J2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3" s="38" t="str" cm="1">
        <f t="array" ref="K2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3" s="38" t="str">
        <f>IF(ch_table[[#This Row],[Subject 1]]&lt;&gt;"House rose", "",SUMIF(ch_table[Day], ch_table[[#This Row],[Day]], ch_table[AAT]))</f>
        <v/>
      </c>
      <c r="M243" s="39">
        <f>SUM(INDEX(ch_table[AAT],1):ch_table[[#This Row],[AAT]])</f>
        <v>0.51041666666666674</v>
      </c>
    </row>
    <row r="244" spans="1:13" ht="30" x14ac:dyDescent="0.25">
      <c r="A244" s="1">
        <v>13</v>
      </c>
      <c r="B244" s="36">
        <v>43769</v>
      </c>
      <c r="C244" s="37">
        <v>0.69236111111111109</v>
      </c>
      <c r="D244" s="3" t="s">
        <v>45</v>
      </c>
      <c r="E244" s="3" t="s">
        <v>229</v>
      </c>
      <c r="F244" s="3" t="s">
        <v>70</v>
      </c>
      <c r="G244" s="37" cm="1">
        <f t="array" ref="G2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244" s="38" t="str">
        <f>IF(ch_table[[#This Row],[Subject 1]]&lt;&gt;"House rose", "",SUMIF(ch_table[Day], ch_table[[#This Row],[Day]], ch_table[Duration]))</f>
        <v/>
      </c>
      <c r="I244" s="43">
        <f>SUM(INDEX(ch_table[Duration],1):ch_table[[#This Row],[Duration]])</f>
        <v>4.6229166666666668</v>
      </c>
      <c r="J244" s="38" cm="1">
        <f t="array" ref="J2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4" s="38" t="str" cm="1">
        <f t="array" ref="K2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" s="38" t="str">
        <f>IF(ch_table[[#This Row],[Subject 1]]&lt;&gt;"House rose", "",SUMIF(ch_table[Day], ch_table[[#This Row],[Day]], ch_table[AAT]))</f>
        <v/>
      </c>
      <c r="M244" s="39">
        <f>SUM(INDEX(ch_table[AAT],1):ch_table[[#This Row],[AAT]])</f>
        <v>0.51041666666666674</v>
      </c>
    </row>
    <row r="245" spans="1:13" ht="30" x14ac:dyDescent="0.25">
      <c r="A245" s="1">
        <v>13</v>
      </c>
      <c r="B245" s="36">
        <v>43769</v>
      </c>
      <c r="C245" s="37">
        <v>0.70416666666666672</v>
      </c>
      <c r="D245" s="3" t="s">
        <v>19</v>
      </c>
      <c r="E245" s="3" t="s">
        <v>230</v>
      </c>
      <c r="G245" s="37" cm="1">
        <f t="array" ref="G2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45" s="38" t="str">
        <f>IF(ch_table[[#This Row],[Subject 1]]&lt;&gt;"House rose", "",SUMIF(ch_table[Day], ch_table[[#This Row],[Day]], ch_table[Duration]))</f>
        <v/>
      </c>
      <c r="I245" s="43">
        <f>SUM(INDEX(ch_table[Duration],1):ch_table[[#This Row],[Duration]])</f>
        <v>4.6236111111111109</v>
      </c>
      <c r="J245" s="38" cm="1">
        <f t="array" ref="J2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5" s="38" t="str" cm="1">
        <f t="array" ref="K2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5" s="38" t="str">
        <f>IF(ch_table[[#This Row],[Subject 1]]&lt;&gt;"House rose", "",SUMIF(ch_table[Day], ch_table[[#This Row],[Day]], ch_table[AAT]))</f>
        <v/>
      </c>
      <c r="M245" s="39">
        <f>SUM(INDEX(ch_table[AAT],1):ch_table[[#This Row],[AAT]])</f>
        <v>0.51041666666666674</v>
      </c>
    </row>
    <row r="246" spans="1:13" ht="30" x14ac:dyDescent="0.25">
      <c r="A246" s="1">
        <v>13</v>
      </c>
      <c r="B246" s="36">
        <v>43769</v>
      </c>
      <c r="C246" s="37">
        <v>0.70486111111111116</v>
      </c>
      <c r="D246" s="3" t="s">
        <v>19</v>
      </c>
      <c r="E246" s="3" t="s">
        <v>231</v>
      </c>
      <c r="G246" s="37" cm="1">
        <f t="array" ref="G2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46" s="38" t="str">
        <f>IF(ch_table[[#This Row],[Subject 1]]&lt;&gt;"House rose", "",SUMIF(ch_table[Day], ch_table[[#This Row],[Day]], ch_table[Duration]))</f>
        <v/>
      </c>
      <c r="I246" s="43">
        <f>SUM(INDEX(ch_table[Duration],1):ch_table[[#This Row],[Duration]])</f>
        <v>4.625</v>
      </c>
      <c r="J246" s="38" cm="1">
        <f t="array" ref="J2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6" s="38" t="str" cm="1">
        <f t="array" ref="K2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" s="38" t="str">
        <f>IF(ch_table[[#This Row],[Subject 1]]&lt;&gt;"House rose", "",SUMIF(ch_table[Day], ch_table[[#This Row],[Day]], ch_table[AAT]))</f>
        <v/>
      </c>
      <c r="M246" s="39">
        <f>SUM(INDEX(ch_table[AAT],1):ch_table[[#This Row],[AAT]])</f>
        <v>0.51041666666666674</v>
      </c>
    </row>
    <row r="247" spans="1:13" x14ac:dyDescent="0.25">
      <c r="A247" s="1">
        <v>13</v>
      </c>
      <c r="B247" s="36">
        <v>43769</v>
      </c>
      <c r="C247" s="37">
        <v>0.70625000000000004</v>
      </c>
      <c r="D247" s="3" t="s">
        <v>27</v>
      </c>
      <c r="E247" s="3" t="s">
        <v>232</v>
      </c>
      <c r="G247" s="37" cm="1">
        <f t="array" ref="G2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7" s="38" t="str">
        <f>IF(ch_table[[#This Row],[Subject 1]]&lt;&gt;"House rose", "",SUMIF(ch_table[Day], ch_table[[#This Row],[Day]], ch_table[Duration]))</f>
        <v/>
      </c>
      <c r="I247" s="43">
        <f>SUM(INDEX(ch_table[Duration],1):ch_table[[#This Row],[Duration]])</f>
        <v>4.6270833333333332</v>
      </c>
      <c r="J247" s="38" cm="1">
        <f t="array" ref="J2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7" s="38" t="str" cm="1">
        <f t="array" ref="K2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" s="38" t="str">
        <f>IF(ch_table[[#This Row],[Subject 1]]&lt;&gt;"House rose", "",SUMIF(ch_table[Day], ch_table[[#This Row],[Day]], ch_table[AAT]))</f>
        <v/>
      </c>
      <c r="M247" s="39">
        <f>SUM(INDEX(ch_table[AAT],1):ch_table[[#This Row],[AAT]])</f>
        <v>0.51041666666666674</v>
      </c>
    </row>
    <row r="248" spans="1:13" ht="45" x14ac:dyDescent="0.25">
      <c r="A248" s="1">
        <v>13</v>
      </c>
      <c r="B248" s="36">
        <v>43769</v>
      </c>
      <c r="C248" s="37">
        <v>0.70833333333333337</v>
      </c>
      <c r="D248" s="3" t="s">
        <v>37</v>
      </c>
      <c r="E248" s="3" t="s">
        <v>233</v>
      </c>
      <c r="G248" s="37" cm="1">
        <f t="array" ref="G2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248" s="38" t="str">
        <f>IF(ch_table[[#This Row],[Subject 1]]&lt;&gt;"House rose", "",SUMIF(ch_table[Day], ch_table[[#This Row],[Day]], ch_table[Duration]))</f>
        <v/>
      </c>
      <c r="I248" s="43">
        <f>SUM(INDEX(ch_table[Duration],1):ch_table[[#This Row],[Duration]])</f>
        <v>4.6479166666666663</v>
      </c>
      <c r="J248" s="38" cm="1">
        <f t="array" ref="J2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8" s="38" cm="1">
        <f t="array" ref="K2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2.0833333333333259E-2</v>
      </c>
      <c r="L248" s="38" t="str">
        <f>IF(ch_table[[#This Row],[Subject 1]]&lt;&gt;"House rose", "",SUMIF(ch_table[Day], ch_table[[#This Row],[Day]], ch_table[AAT]))</f>
        <v/>
      </c>
      <c r="M248" s="39">
        <f>SUM(INDEX(ch_table[AAT],1):ch_table[[#This Row],[AAT]])</f>
        <v>0.53125</v>
      </c>
    </row>
    <row r="249" spans="1:13" x14ac:dyDescent="0.25">
      <c r="A249" s="1">
        <v>13</v>
      </c>
      <c r="B249" s="36">
        <v>43769</v>
      </c>
      <c r="C249" s="37">
        <v>0.72916666666666663</v>
      </c>
      <c r="D249" s="3" t="s">
        <v>14</v>
      </c>
      <c r="G249" s="37" t="str" cm="1">
        <f t="array" ref="G2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49" s="38">
        <f>IF(ch_table[[#This Row],[Subject 1]]&lt;&gt;"House rose", "",SUMIF(ch_table[Day], ch_table[[#This Row],[Day]], ch_table[Duration]))</f>
        <v>0.33333333333333331</v>
      </c>
      <c r="I249" s="43">
        <f>SUM(INDEX(ch_table[Duration],1):ch_table[[#This Row],[Duration]])</f>
        <v>4.6479166666666663</v>
      </c>
      <c r="J249" s="38" cm="1">
        <f t="array" ref="J2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9" s="38" t="str" cm="1">
        <f t="array" ref="K2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9" s="38">
        <f>IF(ch_table[[#This Row],[Subject 1]]&lt;&gt;"House rose", "",SUMIF(ch_table[Day], ch_table[[#This Row],[Day]], ch_table[AAT]))</f>
        <v>2.0833333333333259E-2</v>
      </c>
      <c r="M249" s="39">
        <f>SUM(INDEX(ch_table[AAT],1):ch_table[[#This Row],[AAT]])</f>
        <v>0.53125</v>
      </c>
    </row>
    <row r="250" spans="1:13" x14ac:dyDescent="0.25">
      <c r="A250" s="1">
        <v>14</v>
      </c>
      <c r="B250" s="36">
        <v>43773</v>
      </c>
      <c r="C250" s="37">
        <v>0.60416666666666663</v>
      </c>
      <c r="D250" s="3" t="s">
        <v>234</v>
      </c>
      <c r="G250" s="37" cm="1">
        <f t="array" ref="G2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250" s="38" t="str">
        <f>IF(ch_table[[#This Row],[Subject 1]]&lt;&gt;"House rose", "",SUMIF(ch_table[Day], ch_table[[#This Row],[Day]], ch_table[Duration]))</f>
        <v/>
      </c>
      <c r="I250" s="43">
        <f>SUM(INDEX(ch_table[Duration],1):ch_table[[#This Row],[Duration]])</f>
        <v>4.6756944444444439</v>
      </c>
      <c r="J250" s="38" cm="1">
        <f t="array" ref="J2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0" s="38" t="str" cm="1">
        <f t="array" ref="K2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" s="38" t="str">
        <f>IF(ch_table[[#This Row],[Subject 1]]&lt;&gt;"House rose", "",SUMIF(ch_table[Day], ch_table[[#This Row],[Day]], ch_table[AAT]))</f>
        <v/>
      </c>
      <c r="M250" s="39">
        <f>SUM(INDEX(ch_table[AAT],1):ch_table[[#This Row],[AAT]])</f>
        <v>0.53125</v>
      </c>
    </row>
    <row r="251" spans="1:13" x14ac:dyDescent="0.25">
      <c r="A251" s="1">
        <v>14</v>
      </c>
      <c r="B251" s="36">
        <v>43773</v>
      </c>
      <c r="C251" s="37">
        <v>0.63194444444444442</v>
      </c>
      <c r="D251" s="3" t="s">
        <v>13</v>
      </c>
      <c r="E251" s="3" t="s">
        <v>235</v>
      </c>
      <c r="G251" s="37" cm="1">
        <f t="array" ref="G2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4.5138888888888951E-2</v>
      </c>
      <c r="H251" s="38" t="str">
        <f>IF(ch_table[[#This Row],[Subject 1]]&lt;&gt;"House rose", "",SUMIF(ch_table[Day], ch_table[[#This Row],[Day]], ch_table[Duration]))</f>
        <v/>
      </c>
      <c r="I251" s="43">
        <f>SUM(INDEX(ch_table[Duration],1):ch_table[[#This Row],[Duration]])</f>
        <v>4.7208333333333332</v>
      </c>
      <c r="J251" s="38" cm="1">
        <f t="array" ref="J2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1" s="38" t="str" cm="1">
        <f t="array" ref="K2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1" s="38" t="str">
        <f>IF(ch_table[[#This Row],[Subject 1]]&lt;&gt;"House rose", "",SUMIF(ch_table[Day], ch_table[[#This Row],[Day]], ch_table[AAT]))</f>
        <v/>
      </c>
      <c r="M251" s="39">
        <f>SUM(INDEX(ch_table[AAT],1):ch_table[[#This Row],[AAT]])</f>
        <v>0.53125</v>
      </c>
    </row>
    <row r="252" spans="1:13" x14ac:dyDescent="0.25">
      <c r="A252" s="1">
        <v>14</v>
      </c>
      <c r="B252" s="36">
        <v>43773</v>
      </c>
      <c r="C252" s="37">
        <v>0.67708333333333337</v>
      </c>
      <c r="D252" s="3" t="s">
        <v>234</v>
      </c>
      <c r="E252" s="3" t="s">
        <v>236</v>
      </c>
      <c r="G252" s="37" cm="1">
        <f t="array" ref="G2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52" s="38" t="str">
        <f>IF(ch_table[[#This Row],[Subject 1]]&lt;&gt;"House rose", "",SUMIF(ch_table[Day], ch_table[[#This Row],[Day]], ch_table[Duration]))</f>
        <v/>
      </c>
      <c r="I252" s="43">
        <f>SUM(INDEX(ch_table[Duration],1):ch_table[[#This Row],[Duration]])</f>
        <v>4.7222222222222223</v>
      </c>
      <c r="J252" s="38" cm="1">
        <f t="array" ref="J2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2" s="38" t="str" cm="1">
        <f t="array" ref="K2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2" s="38" t="str">
        <f>IF(ch_table[[#This Row],[Subject 1]]&lt;&gt;"House rose", "",SUMIF(ch_table[Day], ch_table[[#This Row],[Day]], ch_table[AAT]))</f>
        <v/>
      </c>
      <c r="M252" s="39">
        <f>SUM(INDEX(ch_table[AAT],1):ch_table[[#This Row],[AAT]])</f>
        <v>0.53125</v>
      </c>
    </row>
    <row r="253" spans="1:13" x14ac:dyDescent="0.25">
      <c r="A253" s="1">
        <v>14</v>
      </c>
      <c r="B253" s="36">
        <v>43773</v>
      </c>
      <c r="C253" s="37">
        <v>0.67847222222222225</v>
      </c>
      <c r="D253" s="3" t="s">
        <v>13</v>
      </c>
      <c r="E253" s="3" t="s">
        <v>237</v>
      </c>
      <c r="G253" s="37" cm="1">
        <f t="array" ref="G2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53" s="38" t="str">
        <f>IF(ch_table[[#This Row],[Subject 1]]&lt;&gt;"House rose", "",SUMIF(ch_table[Day], ch_table[[#This Row],[Day]], ch_table[Duration]))</f>
        <v/>
      </c>
      <c r="I253" s="43">
        <f>SUM(INDEX(ch_table[Duration],1):ch_table[[#This Row],[Duration]])</f>
        <v>4.729166666666667</v>
      </c>
      <c r="J253" s="38" cm="1">
        <f t="array" ref="J2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3" s="38" t="str" cm="1">
        <f t="array" ref="K2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3" s="38" t="str">
        <f>IF(ch_table[[#This Row],[Subject 1]]&lt;&gt;"House rose", "",SUMIF(ch_table[Day], ch_table[[#This Row],[Day]], ch_table[AAT]))</f>
        <v/>
      </c>
      <c r="M253" s="39">
        <f>SUM(INDEX(ch_table[AAT],1):ch_table[[#This Row],[AAT]])</f>
        <v>0.53125</v>
      </c>
    </row>
    <row r="254" spans="1:13" x14ac:dyDescent="0.25">
      <c r="A254" s="1">
        <v>14</v>
      </c>
      <c r="B254" s="36">
        <v>43773</v>
      </c>
      <c r="C254" s="37">
        <v>0.68541666666666667</v>
      </c>
      <c r="D254" s="3" t="s">
        <v>234</v>
      </c>
      <c r="E254" s="3" t="s">
        <v>238</v>
      </c>
      <c r="G254" s="37" cm="1">
        <f t="array" ref="G2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54" s="38" t="str">
        <f>IF(ch_table[[#This Row],[Subject 1]]&lt;&gt;"House rose", "",SUMIF(ch_table[Day], ch_table[[#This Row],[Day]], ch_table[Duration]))</f>
        <v/>
      </c>
      <c r="I254" s="43">
        <f>SUM(INDEX(ch_table[Duration],1):ch_table[[#This Row],[Duration]])</f>
        <v>4.7305555555555561</v>
      </c>
      <c r="J254" s="38" cm="1">
        <f t="array" ref="J2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4" s="38" t="str" cm="1">
        <f t="array" ref="K2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4" s="38" t="str">
        <f>IF(ch_table[[#This Row],[Subject 1]]&lt;&gt;"House rose", "",SUMIF(ch_table[Day], ch_table[[#This Row],[Day]], ch_table[AAT]))</f>
        <v/>
      </c>
      <c r="M254" s="39">
        <f>SUM(INDEX(ch_table[AAT],1):ch_table[[#This Row],[AAT]])</f>
        <v>0.53125</v>
      </c>
    </row>
    <row r="255" spans="1:13" x14ac:dyDescent="0.25">
      <c r="A255" s="1">
        <v>14</v>
      </c>
      <c r="B255" s="36">
        <v>43773</v>
      </c>
      <c r="C255" s="37">
        <v>0.68680555555555556</v>
      </c>
      <c r="D255" s="3" t="s">
        <v>13</v>
      </c>
      <c r="E255" s="3" t="s">
        <v>239</v>
      </c>
      <c r="G255" s="37" cm="1">
        <f t="array" ref="G2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9.7222222222221877E-3</v>
      </c>
      <c r="H255" s="38" t="str">
        <f>IF(ch_table[[#This Row],[Subject 1]]&lt;&gt;"House rose", "",SUMIF(ch_table[Day], ch_table[[#This Row],[Day]], ch_table[Duration]))</f>
        <v/>
      </c>
      <c r="I255" s="43">
        <f>SUM(INDEX(ch_table[Duration],1):ch_table[[#This Row],[Duration]])</f>
        <v>4.740277777777778</v>
      </c>
      <c r="J255" s="38" cm="1">
        <f t="array" ref="J2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5" s="38" t="str" cm="1">
        <f t="array" ref="K2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5" s="38" t="str">
        <f>IF(ch_table[[#This Row],[Subject 1]]&lt;&gt;"House rose", "",SUMIF(ch_table[Day], ch_table[[#This Row],[Day]], ch_table[AAT]))</f>
        <v/>
      </c>
      <c r="M255" s="39">
        <f>SUM(INDEX(ch_table[AAT],1):ch_table[[#This Row],[AAT]])</f>
        <v>0.53125</v>
      </c>
    </row>
    <row r="256" spans="1:13" x14ac:dyDescent="0.25">
      <c r="A256" s="1">
        <v>14</v>
      </c>
      <c r="B256" s="36">
        <v>43773</v>
      </c>
      <c r="C256" s="37">
        <v>0.69652777777777775</v>
      </c>
      <c r="D256" s="3" t="s">
        <v>234</v>
      </c>
      <c r="G256" s="37" cm="1">
        <f t="array" ref="G2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56" s="38" t="str">
        <f>IF(ch_table[[#This Row],[Subject 1]]&lt;&gt;"House rose", "",SUMIF(ch_table[Day], ch_table[[#This Row],[Day]], ch_table[Duration]))</f>
        <v/>
      </c>
      <c r="I256" s="43">
        <f>SUM(INDEX(ch_table[Duration],1):ch_table[[#This Row],[Duration]])</f>
        <v>4.7409722222222221</v>
      </c>
      <c r="J256" s="38" cm="1">
        <f t="array" ref="J2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6" s="38" t="str" cm="1">
        <f t="array" ref="K2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6" s="38" t="str">
        <f>IF(ch_table[[#This Row],[Subject 1]]&lt;&gt;"House rose", "",SUMIF(ch_table[Day], ch_table[[#This Row],[Day]], ch_table[AAT]))</f>
        <v/>
      </c>
      <c r="M256" s="39">
        <f>SUM(INDEX(ch_table[AAT],1):ch_table[[#This Row],[AAT]])</f>
        <v>0.53125</v>
      </c>
    </row>
    <row r="257" spans="1:13" x14ac:dyDescent="0.25">
      <c r="A257" s="1">
        <v>14</v>
      </c>
      <c r="B257" s="36">
        <v>43773</v>
      </c>
      <c r="C257" s="37">
        <v>0.69722222222222219</v>
      </c>
      <c r="D257" s="3" t="s">
        <v>13</v>
      </c>
      <c r="E257" s="3" t="s">
        <v>235</v>
      </c>
      <c r="G257" s="37" cm="1">
        <f t="array" ref="G2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4.2361111111111183E-2</v>
      </c>
      <c r="H257" s="38" t="str">
        <f>IF(ch_table[[#This Row],[Subject 1]]&lt;&gt;"House rose", "",SUMIF(ch_table[Day], ch_table[[#This Row],[Day]], ch_table[Duration]))</f>
        <v/>
      </c>
      <c r="I257" s="43">
        <f>SUM(INDEX(ch_table[Duration],1):ch_table[[#This Row],[Duration]])</f>
        <v>4.7833333333333332</v>
      </c>
      <c r="J257" s="38" cm="1">
        <f t="array" ref="J2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7" s="38" t="str" cm="1">
        <f t="array" ref="K2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7" s="38" t="str">
        <f>IF(ch_table[[#This Row],[Subject 1]]&lt;&gt;"House rose", "",SUMIF(ch_table[Day], ch_table[[#This Row],[Day]], ch_table[AAT]))</f>
        <v/>
      </c>
      <c r="M257" s="39">
        <f>SUM(INDEX(ch_table[AAT],1):ch_table[[#This Row],[AAT]])</f>
        <v>0.53125</v>
      </c>
    </row>
    <row r="258" spans="1:13" x14ac:dyDescent="0.25">
      <c r="A258" s="1">
        <v>14</v>
      </c>
      <c r="B258" s="36">
        <v>43773</v>
      </c>
      <c r="C258" s="37">
        <v>0.73958333333333337</v>
      </c>
      <c r="D258" s="3" t="s">
        <v>234</v>
      </c>
      <c r="E258" s="3" t="s">
        <v>236</v>
      </c>
      <c r="G258" s="37" cm="1">
        <f t="array" ref="G2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58" s="38" t="str">
        <f>IF(ch_table[[#This Row],[Subject 1]]&lt;&gt;"House rose", "",SUMIF(ch_table[Day], ch_table[[#This Row],[Day]], ch_table[Duration]))</f>
        <v/>
      </c>
      <c r="I258" s="43">
        <f>SUM(INDEX(ch_table[Duration],1):ch_table[[#This Row],[Duration]])</f>
        <v>4.7840277777777773</v>
      </c>
      <c r="J258" s="38" cm="1">
        <f t="array" ref="J2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8" s="38" t="str" cm="1">
        <f t="array" ref="K2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" s="38" t="str">
        <f>IF(ch_table[[#This Row],[Subject 1]]&lt;&gt;"House rose", "",SUMIF(ch_table[Day], ch_table[[#This Row],[Day]], ch_table[AAT]))</f>
        <v/>
      </c>
      <c r="M258" s="39">
        <f>SUM(INDEX(ch_table[AAT],1):ch_table[[#This Row],[AAT]])</f>
        <v>0.53125</v>
      </c>
    </row>
    <row r="259" spans="1:13" x14ac:dyDescent="0.25">
      <c r="A259" s="1">
        <v>14</v>
      </c>
      <c r="B259" s="36">
        <v>43773</v>
      </c>
      <c r="C259" s="37">
        <v>0.74027777777777781</v>
      </c>
      <c r="D259" s="3" t="s">
        <v>13</v>
      </c>
      <c r="E259" s="3" t="s">
        <v>237</v>
      </c>
      <c r="G259" s="37" cm="1">
        <f t="array" ref="G2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59" s="38" t="str">
        <f>IF(ch_table[[#This Row],[Subject 1]]&lt;&gt;"House rose", "",SUMIF(ch_table[Day], ch_table[[#This Row],[Day]], ch_table[Duration]))</f>
        <v/>
      </c>
      <c r="I259" s="43">
        <f>SUM(INDEX(ch_table[Duration],1):ch_table[[#This Row],[Duration]])</f>
        <v>4.790972222222222</v>
      </c>
      <c r="J259" s="38" cm="1">
        <f t="array" ref="J2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9" s="38" t="str" cm="1">
        <f t="array" ref="K2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" s="38" t="str">
        <f>IF(ch_table[[#This Row],[Subject 1]]&lt;&gt;"House rose", "",SUMIF(ch_table[Day], ch_table[[#This Row],[Day]], ch_table[AAT]))</f>
        <v/>
      </c>
      <c r="M259" s="39">
        <f>SUM(INDEX(ch_table[AAT],1):ch_table[[#This Row],[AAT]])</f>
        <v>0.53125</v>
      </c>
    </row>
    <row r="260" spans="1:13" x14ac:dyDescent="0.25">
      <c r="A260" s="1">
        <v>14</v>
      </c>
      <c r="B260" s="36">
        <v>43773</v>
      </c>
      <c r="C260" s="37">
        <v>0.74722222222222223</v>
      </c>
      <c r="D260" s="3" t="s">
        <v>234</v>
      </c>
      <c r="E260" s="3" t="s">
        <v>238</v>
      </c>
      <c r="G260" s="37" cm="1">
        <f t="array" ref="G2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60" s="38" t="str">
        <f>IF(ch_table[[#This Row],[Subject 1]]&lt;&gt;"House rose", "",SUMIF(ch_table[Day], ch_table[[#This Row],[Day]], ch_table[Duration]))</f>
        <v/>
      </c>
      <c r="I260" s="43">
        <f>SUM(INDEX(ch_table[Duration],1):ch_table[[#This Row],[Duration]])</f>
        <v>4.7916666666666661</v>
      </c>
      <c r="J260" s="38" cm="1">
        <f t="array" ref="J2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0" s="38" t="str" cm="1">
        <f t="array" ref="K2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0" s="38" t="str">
        <f>IF(ch_table[[#This Row],[Subject 1]]&lt;&gt;"House rose", "",SUMIF(ch_table[Day], ch_table[[#This Row],[Day]], ch_table[AAT]))</f>
        <v/>
      </c>
      <c r="M260" s="39">
        <f>SUM(INDEX(ch_table[AAT],1):ch_table[[#This Row],[AAT]])</f>
        <v>0.53125</v>
      </c>
    </row>
    <row r="261" spans="1:13" x14ac:dyDescent="0.25">
      <c r="A261" s="1">
        <v>14</v>
      </c>
      <c r="B261" s="36">
        <v>43773</v>
      </c>
      <c r="C261" s="37">
        <v>0.74791666666666667</v>
      </c>
      <c r="D261" s="3" t="s">
        <v>13</v>
      </c>
      <c r="E261" s="3" t="s">
        <v>239</v>
      </c>
      <c r="G261" s="37" cm="1">
        <f t="array" ref="G2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261" s="38" t="str">
        <f>IF(ch_table[[#This Row],[Subject 1]]&lt;&gt;"House rose", "",SUMIF(ch_table[Day], ch_table[[#This Row],[Day]], ch_table[Duration]))</f>
        <v/>
      </c>
      <c r="I261" s="43">
        <f>SUM(INDEX(ch_table[Duration],1):ch_table[[#This Row],[Duration]])</f>
        <v>4.802083333333333</v>
      </c>
      <c r="J261" s="38" cm="1">
        <f t="array" ref="J2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1" s="38" t="str" cm="1">
        <f t="array" ref="K2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1" s="38" t="str">
        <f>IF(ch_table[[#This Row],[Subject 1]]&lt;&gt;"House rose", "",SUMIF(ch_table[Day], ch_table[[#This Row],[Day]], ch_table[AAT]))</f>
        <v/>
      </c>
      <c r="M261" s="39">
        <f>SUM(INDEX(ch_table[AAT],1):ch_table[[#This Row],[AAT]])</f>
        <v>0.53125</v>
      </c>
    </row>
    <row r="262" spans="1:13" x14ac:dyDescent="0.25">
      <c r="A262" s="1">
        <v>14</v>
      </c>
      <c r="B262" s="36">
        <v>43773</v>
      </c>
      <c r="C262" s="37">
        <v>0.7583333333333333</v>
      </c>
      <c r="D262" s="3" t="s">
        <v>234</v>
      </c>
      <c r="G262" s="37" cm="1">
        <f t="array" ref="G2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62" s="38" t="str">
        <f>IF(ch_table[[#This Row],[Subject 1]]&lt;&gt;"House rose", "",SUMIF(ch_table[Day], ch_table[[#This Row],[Day]], ch_table[Duration]))</f>
        <v/>
      </c>
      <c r="I262" s="43">
        <f>SUM(INDEX(ch_table[Duration],1):ch_table[[#This Row],[Duration]])</f>
        <v>4.8027777777777771</v>
      </c>
      <c r="J262" s="38" cm="1">
        <f t="array" ref="J2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2" s="38" t="str" cm="1">
        <f t="array" ref="K2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2" s="38" t="str">
        <f>IF(ch_table[[#This Row],[Subject 1]]&lt;&gt;"House rose", "",SUMIF(ch_table[Day], ch_table[[#This Row],[Day]], ch_table[AAT]))</f>
        <v/>
      </c>
      <c r="M262" s="39">
        <f>SUM(INDEX(ch_table[AAT],1):ch_table[[#This Row],[AAT]])</f>
        <v>0.53125</v>
      </c>
    </row>
    <row r="263" spans="1:13" x14ac:dyDescent="0.25">
      <c r="A263" s="1">
        <v>14</v>
      </c>
      <c r="B263" s="36">
        <v>43773</v>
      </c>
      <c r="C263" s="37">
        <v>0.75902777777777775</v>
      </c>
      <c r="D263" s="3" t="s">
        <v>13</v>
      </c>
      <c r="E263" s="3" t="s">
        <v>235</v>
      </c>
      <c r="G263" s="37" cm="1">
        <f t="array" ref="G2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4.0277777777777857E-2</v>
      </c>
      <c r="H263" s="38" t="str">
        <f>IF(ch_table[[#This Row],[Subject 1]]&lt;&gt;"House rose", "",SUMIF(ch_table[Day], ch_table[[#This Row],[Day]], ch_table[Duration]))</f>
        <v/>
      </c>
      <c r="I263" s="43">
        <f>SUM(INDEX(ch_table[Duration],1):ch_table[[#This Row],[Duration]])</f>
        <v>4.843055555555555</v>
      </c>
      <c r="J263" s="38" cm="1">
        <f t="array" ref="J2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3" s="38" t="str" cm="1">
        <f t="array" ref="K2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3" s="38" t="str">
        <f>IF(ch_table[[#This Row],[Subject 1]]&lt;&gt;"House rose", "",SUMIF(ch_table[Day], ch_table[[#This Row],[Day]], ch_table[AAT]))</f>
        <v/>
      </c>
      <c r="M263" s="39">
        <f>SUM(INDEX(ch_table[AAT],1):ch_table[[#This Row],[AAT]])</f>
        <v>0.53125</v>
      </c>
    </row>
    <row r="264" spans="1:13" x14ac:dyDescent="0.25">
      <c r="A264" s="1">
        <v>14</v>
      </c>
      <c r="B264" s="36">
        <v>43773</v>
      </c>
      <c r="C264" s="37">
        <v>0.7993055555555556</v>
      </c>
      <c r="D264" s="3" t="s">
        <v>234</v>
      </c>
      <c r="E264" s="3" t="s">
        <v>236</v>
      </c>
      <c r="G264" s="37" cm="1">
        <f t="array" ref="G2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64" s="38" t="str">
        <f>IF(ch_table[[#This Row],[Subject 1]]&lt;&gt;"House rose", "",SUMIF(ch_table[Day], ch_table[[#This Row],[Day]], ch_table[Duration]))</f>
        <v/>
      </c>
      <c r="I264" s="43">
        <f>SUM(INDEX(ch_table[Duration],1):ch_table[[#This Row],[Duration]])</f>
        <v>4.8444444444444441</v>
      </c>
      <c r="J264" s="38" cm="1">
        <f t="array" ref="J2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4" s="38" t="str" cm="1">
        <f t="array" ref="K2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4" s="38" t="str">
        <f>IF(ch_table[[#This Row],[Subject 1]]&lt;&gt;"House rose", "",SUMIF(ch_table[Day], ch_table[[#This Row],[Day]], ch_table[AAT]))</f>
        <v/>
      </c>
      <c r="M264" s="39">
        <f>SUM(INDEX(ch_table[AAT],1):ch_table[[#This Row],[AAT]])</f>
        <v>0.53125</v>
      </c>
    </row>
    <row r="265" spans="1:13" x14ac:dyDescent="0.25">
      <c r="A265" s="1">
        <v>14</v>
      </c>
      <c r="B265" s="36">
        <v>43773</v>
      </c>
      <c r="C265" s="37">
        <v>0.80069444444444449</v>
      </c>
      <c r="D265" s="3" t="s">
        <v>13</v>
      </c>
      <c r="E265" s="3" t="s">
        <v>239</v>
      </c>
      <c r="G265" s="37" cm="1">
        <f t="array" ref="G2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265" s="38" t="str">
        <f>IF(ch_table[[#This Row],[Subject 1]]&lt;&gt;"House rose", "",SUMIF(ch_table[Day], ch_table[[#This Row],[Day]], ch_table[Duration]))</f>
        <v/>
      </c>
      <c r="I265" s="43">
        <f>SUM(INDEX(ch_table[Duration],1):ch_table[[#This Row],[Duration]])</f>
        <v>4.8548611111111111</v>
      </c>
      <c r="J265" s="38" cm="1">
        <f t="array" ref="J2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5" s="38" t="str" cm="1">
        <f t="array" ref="K2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5" s="38" t="str">
        <f>IF(ch_table[[#This Row],[Subject 1]]&lt;&gt;"House rose", "",SUMIF(ch_table[Day], ch_table[[#This Row],[Day]], ch_table[AAT]))</f>
        <v/>
      </c>
      <c r="M265" s="39">
        <f>SUM(INDEX(ch_table[AAT],1):ch_table[[#This Row],[AAT]])</f>
        <v>0.53125</v>
      </c>
    </row>
    <row r="266" spans="1:13" x14ac:dyDescent="0.25">
      <c r="A266" s="1">
        <v>14</v>
      </c>
      <c r="B266" s="36">
        <v>43773</v>
      </c>
      <c r="C266" s="37">
        <v>0.81111111111111112</v>
      </c>
      <c r="D266" s="3" t="s">
        <v>234</v>
      </c>
      <c r="G266" s="37" cm="1">
        <f t="array" ref="G2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66" s="38" t="str">
        <f>IF(ch_table[[#This Row],[Subject 1]]&lt;&gt;"House rose", "",SUMIF(ch_table[Day], ch_table[[#This Row],[Day]], ch_table[Duration]))</f>
        <v/>
      </c>
      <c r="I266" s="43">
        <f>SUM(INDEX(ch_table[Duration],1):ch_table[[#This Row],[Duration]])</f>
        <v>4.8555555555555552</v>
      </c>
      <c r="J266" s="38" cm="1">
        <f t="array" ref="J2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6" s="38" t="str" cm="1">
        <f t="array" ref="K2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6" s="38" t="str">
        <f>IF(ch_table[[#This Row],[Subject 1]]&lt;&gt;"House rose", "",SUMIF(ch_table[Day], ch_table[[#This Row],[Day]], ch_table[AAT]))</f>
        <v/>
      </c>
      <c r="M266" s="39">
        <f>SUM(INDEX(ch_table[AAT],1):ch_table[[#This Row],[AAT]])</f>
        <v>0.53125</v>
      </c>
    </row>
    <row r="267" spans="1:13" x14ac:dyDescent="0.25">
      <c r="A267" s="1">
        <v>14</v>
      </c>
      <c r="B267" s="36">
        <v>43773</v>
      </c>
      <c r="C267" s="37">
        <v>0.81180555555555556</v>
      </c>
      <c r="D267" s="3" t="s">
        <v>13</v>
      </c>
      <c r="E267" s="3" t="s">
        <v>235</v>
      </c>
      <c r="G267" s="37" cm="1">
        <f t="array" ref="G2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3.5416666666666652E-2</v>
      </c>
      <c r="H267" s="38" t="str">
        <f>IF(ch_table[[#This Row],[Subject 1]]&lt;&gt;"House rose", "",SUMIF(ch_table[Day], ch_table[[#This Row],[Day]], ch_table[Duration]))</f>
        <v/>
      </c>
      <c r="I267" s="43">
        <f>SUM(INDEX(ch_table[Duration],1):ch_table[[#This Row],[Duration]])</f>
        <v>4.8909722222222216</v>
      </c>
      <c r="J267" s="38" cm="1">
        <f t="array" ref="J2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7" s="38" t="str" cm="1">
        <f t="array" ref="K2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7" s="38" t="str">
        <f>IF(ch_table[[#This Row],[Subject 1]]&lt;&gt;"House rose", "",SUMIF(ch_table[Day], ch_table[[#This Row],[Day]], ch_table[AAT]))</f>
        <v/>
      </c>
      <c r="M267" s="39">
        <f>SUM(INDEX(ch_table[AAT],1):ch_table[[#This Row],[AAT]])</f>
        <v>0.53125</v>
      </c>
    </row>
    <row r="268" spans="1:13" x14ac:dyDescent="0.25">
      <c r="A268" s="1">
        <v>14</v>
      </c>
      <c r="B268" s="36">
        <v>43773</v>
      </c>
      <c r="C268" s="37">
        <v>0.84722222222222221</v>
      </c>
      <c r="D268" s="3" t="s">
        <v>234</v>
      </c>
      <c r="E268" s="3" t="s">
        <v>236</v>
      </c>
      <c r="G268" s="37" cm="1">
        <f t="array" ref="G2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68" s="38" t="str">
        <f>IF(ch_table[[#This Row],[Subject 1]]&lt;&gt;"House rose", "",SUMIF(ch_table[Day], ch_table[[#This Row],[Day]], ch_table[Duration]))</f>
        <v/>
      </c>
      <c r="I268" s="43">
        <f>SUM(INDEX(ch_table[Duration],1):ch_table[[#This Row],[Duration]])</f>
        <v>4.8944444444444439</v>
      </c>
      <c r="J268" s="38" cm="1">
        <f t="array" ref="J2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8" s="38" t="str" cm="1">
        <f t="array" ref="K2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8" s="38" t="str">
        <f>IF(ch_table[[#This Row],[Subject 1]]&lt;&gt;"House rose", "",SUMIF(ch_table[Day], ch_table[[#This Row],[Day]], ch_table[AAT]))</f>
        <v/>
      </c>
      <c r="M268" s="39">
        <f>SUM(INDEX(ch_table[AAT],1):ch_table[[#This Row],[AAT]])</f>
        <v>0.53125</v>
      </c>
    </row>
    <row r="269" spans="1:13" x14ac:dyDescent="0.25">
      <c r="A269" s="1">
        <v>14</v>
      </c>
      <c r="B269" s="36">
        <v>43773</v>
      </c>
      <c r="C269" s="37">
        <v>0.85069444444444442</v>
      </c>
      <c r="D269" s="3" t="s">
        <v>234</v>
      </c>
      <c r="E269" s="3" t="s">
        <v>240</v>
      </c>
      <c r="G269" s="37" cm="1">
        <f t="array" ref="G2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69" s="38" t="str">
        <f>IF(ch_table[[#This Row],[Subject 1]]&lt;&gt;"House rose", "",SUMIF(ch_table[Day], ch_table[[#This Row],[Day]], ch_table[Duration]))</f>
        <v/>
      </c>
      <c r="I269" s="43">
        <f>SUM(INDEX(ch_table[Duration],1):ch_table[[#This Row],[Duration]])</f>
        <v>4.8972222222222221</v>
      </c>
      <c r="J269" s="38" cm="1">
        <f t="array" ref="J2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9" s="38" t="str" cm="1">
        <f t="array" ref="K2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9" s="38" t="str">
        <f>IF(ch_table[[#This Row],[Subject 1]]&lt;&gt;"House rose", "",SUMIF(ch_table[Day], ch_table[[#This Row],[Day]], ch_table[AAT]))</f>
        <v/>
      </c>
      <c r="M269" s="39">
        <f>SUM(INDEX(ch_table[AAT],1):ch_table[[#This Row],[AAT]])</f>
        <v>0.53125</v>
      </c>
    </row>
    <row r="270" spans="1:13" x14ac:dyDescent="0.25">
      <c r="A270" s="1">
        <v>14</v>
      </c>
      <c r="B270" s="36">
        <v>43773</v>
      </c>
      <c r="C270" s="37">
        <v>0.85347222222222219</v>
      </c>
      <c r="D270" s="3" t="s">
        <v>234</v>
      </c>
      <c r="E270" s="3" t="s">
        <v>241</v>
      </c>
      <c r="G270" s="37" cm="1">
        <f t="array" ref="G2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70" s="38" t="str">
        <f>IF(ch_table[[#This Row],[Subject 1]]&lt;&gt;"House rose", "",SUMIF(ch_table[Day], ch_table[[#This Row],[Day]], ch_table[Duration]))</f>
        <v/>
      </c>
      <c r="I270" s="43">
        <f>SUM(INDEX(ch_table[Duration],1):ch_table[[#This Row],[Duration]])</f>
        <v>4.8993055555555554</v>
      </c>
      <c r="J270" s="38" cm="1">
        <f t="array" ref="J2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0" s="38" t="str" cm="1">
        <f t="array" ref="K2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0" s="38" t="str">
        <f>IF(ch_table[[#This Row],[Subject 1]]&lt;&gt;"House rose", "",SUMIF(ch_table[Day], ch_table[[#This Row],[Day]], ch_table[AAT]))</f>
        <v/>
      </c>
      <c r="M270" s="39">
        <f>SUM(INDEX(ch_table[AAT],1):ch_table[[#This Row],[AAT]])</f>
        <v>0.53125</v>
      </c>
    </row>
    <row r="271" spans="1:13" x14ac:dyDescent="0.25">
      <c r="A271" s="1">
        <v>14</v>
      </c>
      <c r="B271" s="36">
        <v>43773</v>
      </c>
      <c r="C271" s="37">
        <v>0.85555555555555551</v>
      </c>
      <c r="D271" s="3" t="s">
        <v>234</v>
      </c>
      <c r="E271" s="3" t="s">
        <v>242</v>
      </c>
      <c r="G271" s="37" cm="1">
        <f t="array" ref="G2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71" s="38" t="str">
        <f>IF(ch_table[[#This Row],[Subject 1]]&lt;&gt;"House rose", "",SUMIF(ch_table[Day], ch_table[[#This Row],[Day]], ch_table[Duration]))</f>
        <v/>
      </c>
      <c r="I271" s="43">
        <f>SUM(INDEX(ch_table[Duration],1):ch_table[[#This Row],[Duration]])</f>
        <v>4.8999999999999995</v>
      </c>
      <c r="J271" s="38" cm="1">
        <f t="array" ref="J2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1" s="38" t="str" cm="1">
        <f t="array" ref="K2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1" s="38" t="str">
        <f>IF(ch_table[[#This Row],[Subject 1]]&lt;&gt;"House rose", "",SUMIF(ch_table[Day], ch_table[[#This Row],[Day]], ch_table[AAT]))</f>
        <v/>
      </c>
      <c r="M271" s="39">
        <f>SUM(INDEX(ch_table[AAT],1):ch_table[[#This Row],[AAT]])</f>
        <v>0.53125</v>
      </c>
    </row>
    <row r="272" spans="1:13" x14ac:dyDescent="0.25">
      <c r="A272" s="1">
        <v>14</v>
      </c>
      <c r="B272" s="36">
        <v>43773</v>
      </c>
      <c r="C272" s="37">
        <v>0.85624999999999996</v>
      </c>
      <c r="D272" s="3" t="s">
        <v>234</v>
      </c>
      <c r="E272" s="3" t="s">
        <v>243</v>
      </c>
      <c r="G272" s="37" cm="1">
        <f t="array" ref="G2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72" s="38" t="str">
        <f>IF(ch_table[[#This Row],[Subject 1]]&lt;&gt;"House rose", "",SUMIF(ch_table[Day], ch_table[[#This Row],[Day]], ch_table[Duration]))</f>
        <v/>
      </c>
      <c r="I272" s="43">
        <f>SUM(INDEX(ch_table[Duration],1):ch_table[[#This Row],[Duration]])</f>
        <v>4.9006944444444436</v>
      </c>
      <c r="J272" s="38" cm="1">
        <f t="array" ref="J2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2" s="38" t="str" cm="1">
        <f t="array" ref="K2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2" s="38" t="str">
        <f>IF(ch_table[[#This Row],[Subject 1]]&lt;&gt;"House rose", "",SUMIF(ch_table[Day], ch_table[[#This Row],[Day]], ch_table[AAT]))</f>
        <v/>
      </c>
      <c r="M272" s="39">
        <f>SUM(INDEX(ch_table[AAT],1):ch_table[[#This Row],[AAT]])</f>
        <v>0.53125</v>
      </c>
    </row>
    <row r="273" spans="1:13" x14ac:dyDescent="0.25">
      <c r="A273" s="1">
        <v>14</v>
      </c>
      <c r="B273" s="36">
        <v>43773</v>
      </c>
      <c r="C273" s="37">
        <v>0.8569444444444444</v>
      </c>
      <c r="D273" s="3" t="s">
        <v>234</v>
      </c>
      <c r="E273" s="3" t="s">
        <v>244</v>
      </c>
      <c r="G273" s="37" cm="1">
        <f t="array" ref="G2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73" s="38" t="str">
        <f>IF(ch_table[[#This Row],[Subject 1]]&lt;&gt;"House rose", "",SUMIF(ch_table[Day], ch_table[[#This Row],[Day]], ch_table[Duration]))</f>
        <v/>
      </c>
      <c r="I273" s="43">
        <f>SUM(INDEX(ch_table[Duration],1):ch_table[[#This Row],[Duration]])</f>
        <v>4.9020833333333327</v>
      </c>
      <c r="J273" s="38" cm="1">
        <f t="array" ref="J2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3" s="38" t="str" cm="1">
        <f t="array" ref="K2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3" s="38" t="str">
        <f>IF(ch_table[[#This Row],[Subject 1]]&lt;&gt;"House rose", "",SUMIF(ch_table[Day], ch_table[[#This Row],[Day]], ch_table[AAT]))</f>
        <v/>
      </c>
      <c r="M273" s="39">
        <f>SUM(INDEX(ch_table[AAT],1):ch_table[[#This Row],[AAT]])</f>
        <v>0.53125</v>
      </c>
    </row>
    <row r="274" spans="1:13" x14ac:dyDescent="0.25">
      <c r="A274" s="1">
        <v>14</v>
      </c>
      <c r="B274" s="36">
        <v>43773</v>
      </c>
      <c r="C274" s="37">
        <v>0.85833333333333328</v>
      </c>
      <c r="D274" s="3" t="s">
        <v>13</v>
      </c>
      <c r="G274" s="37" cm="1">
        <f t="array" ref="G2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4.0972222222222299E-2</v>
      </c>
      <c r="H274" s="38" t="str">
        <f>IF(ch_table[[#This Row],[Subject 1]]&lt;&gt;"House rose", "",SUMIF(ch_table[Day], ch_table[[#This Row],[Day]], ch_table[Duration]))</f>
        <v/>
      </c>
      <c r="I274" s="43">
        <f>SUM(INDEX(ch_table[Duration],1):ch_table[[#This Row],[Duration]])</f>
        <v>4.9430555555555546</v>
      </c>
      <c r="J274" s="38" cm="1">
        <f t="array" ref="J2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4" s="38" t="str" cm="1">
        <f t="array" ref="K2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" s="38" t="str">
        <f>IF(ch_table[[#This Row],[Subject 1]]&lt;&gt;"House rose", "",SUMIF(ch_table[Day], ch_table[[#This Row],[Day]], ch_table[AAT]))</f>
        <v/>
      </c>
      <c r="M274" s="39">
        <f>SUM(INDEX(ch_table[AAT],1):ch_table[[#This Row],[AAT]])</f>
        <v>0.53125</v>
      </c>
    </row>
    <row r="275" spans="1:13" ht="30" x14ac:dyDescent="0.25">
      <c r="A275" s="1">
        <v>14</v>
      </c>
      <c r="B275" s="36">
        <v>43773</v>
      </c>
      <c r="C275" s="37">
        <v>0.89930555555555558</v>
      </c>
      <c r="D275" s="3" t="s">
        <v>245</v>
      </c>
      <c r="G275" s="37" cm="1">
        <f t="array" ref="G2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275" s="38" t="str">
        <f>IF(ch_table[[#This Row],[Subject 1]]&lt;&gt;"House rose", "",SUMIF(ch_table[Day], ch_table[[#This Row],[Day]], ch_table[Duration]))</f>
        <v/>
      </c>
      <c r="I275" s="43">
        <f>SUM(INDEX(ch_table[Duration],1):ch_table[[#This Row],[Duration]])</f>
        <v>4.9534722222222216</v>
      </c>
      <c r="J275" s="38" cm="1">
        <f t="array" ref="J2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5" s="38" t="str" cm="1">
        <f t="array" ref="K2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5" s="38" t="str">
        <f>IF(ch_table[[#This Row],[Subject 1]]&lt;&gt;"House rose", "",SUMIF(ch_table[Day], ch_table[[#This Row],[Day]], ch_table[AAT]))</f>
        <v/>
      </c>
      <c r="M275" s="39">
        <f>SUM(INDEX(ch_table[AAT],1):ch_table[[#This Row],[AAT]])</f>
        <v>0.53125</v>
      </c>
    </row>
    <row r="276" spans="1:13" x14ac:dyDescent="0.25">
      <c r="A276" s="1">
        <v>14</v>
      </c>
      <c r="B276" s="36">
        <v>43773</v>
      </c>
      <c r="C276" s="37">
        <v>0.90972222222222221</v>
      </c>
      <c r="D276" s="3" t="s">
        <v>14</v>
      </c>
      <c r="G276" s="37" t="str" cm="1">
        <f t="array" ref="G2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76" s="38">
        <f>IF(ch_table[[#This Row],[Subject 1]]&lt;&gt;"House rose", "",SUMIF(ch_table[Day], ch_table[[#This Row],[Day]], ch_table[Duration]))</f>
        <v>0.30555555555555558</v>
      </c>
      <c r="I276" s="43">
        <f>SUM(INDEX(ch_table[Duration],1):ch_table[[#This Row],[Duration]])</f>
        <v>4.9534722222222216</v>
      </c>
      <c r="J276" s="38" cm="1">
        <f t="array" ref="J2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6" s="38" t="str" cm="1">
        <f t="array" ref="K2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" s="38">
        <f>IF(ch_table[[#This Row],[Subject 1]]&lt;&gt;"House rose", "",SUMIF(ch_table[Day], ch_table[[#This Row],[Day]], ch_table[AAT]))</f>
        <v>0</v>
      </c>
      <c r="M276" s="39">
        <f>SUM(INDEX(ch_table[AAT],1):ch_table[[#This Row],[AAT]])</f>
        <v>0.53125</v>
      </c>
    </row>
    <row r="277" spans="1:13" x14ac:dyDescent="0.25">
      <c r="A277" s="1">
        <v>15</v>
      </c>
      <c r="B277" s="36">
        <v>43774</v>
      </c>
      <c r="C277" s="37">
        <v>0.47916666666666669</v>
      </c>
      <c r="D277" s="3" t="s">
        <v>15</v>
      </c>
      <c r="G277" s="37" cm="1">
        <f t="array" ref="G2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277" s="38" t="str">
        <f>IF(ch_table[[#This Row],[Subject 1]]&lt;&gt;"House rose", "",SUMIF(ch_table[Day], ch_table[[#This Row],[Day]], ch_table[Duration]))</f>
        <v/>
      </c>
      <c r="I277" s="43">
        <f>SUM(INDEX(ch_table[Duration],1):ch_table[[#This Row],[Duration]])</f>
        <v>4.9562499999999998</v>
      </c>
      <c r="J277" s="38" cm="1">
        <f t="array" ref="J2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7" s="38" t="str" cm="1">
        <f t="array" ref="K2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7" s="38" t="str">
        <f>IF(ch_table[[#This Row],[Subject 1]]&lt;&gt;"House rose", "",SUMIF(ch_table[Day], ch_table[[#This Row],[Day]], ch_table[AAT]))</f>
        <v/>
      </c>
      <c r="M277" s="39">
        <f>SUM(INDEX(ch_table[AAT],1):ch_table[[#This Row],[AAT]])</f>
        <v>0.53125</v>
      </c>
    </row>
    <row r="278" spans="1:13" x14ac:dyDescent="0.25">
      <c r="A278" s="1">
        <v>15</v>
      </c>
      <c r="B278" s="36">
        <v>43774</v>
      </c>
      <c r="C278" s="37">
        <v>0.48194444444444451</v>
      </c>
      <c r="D278" s="3" t="s">
        <v>22</v>
      </c>
      <c r="E278" s="3" t="s">
        <v>246</v>
      </c>
      <c r="G278" s="37" cm="1">
        <f t="array" ref="G2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2.8472222222222121E-2</v>
      </c>
      <c r="H278" s="38" t="str">
        <f>IF(ch_table[[#This Row],[Subject 1]]&lt;&gt;"House rose", "",SUMIF(ch_table[Day], ch_table[[#This Row],[Day]], ch_table[Duration]))</f>
        <v/>
      </c>
      <c r="I278" s="43">
        <f>SUM(INDEX(ch_table[Duration],1):ch_table[[#This Row],[Duration]])</f>
        <v>4.9847222222222216</v>
      </c>
      <c r="J278" s="38" cm="1">
        <f t="array" ref="J2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8" s="38" t="str" cm="1">
        <f t="array" ref="K2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" s="38" t="str">
        <f>IF(ch_table[[#This Row],[Subject 1]]&lt;&gt;"House rose", "",SUMIF(ch_table[Day], ch_table[[#This Row],[Day]], ch_table[AAT]))</f>
        <v/>
      </c>
      <c r="M278" s="39">
        <f>SUM(INDEX(ch_table[AAT],1):ch_table[[#This Row],[AAT]])</f>
        <v>0.53125</v>
      </c>
    </row>
    <row r="279" spans="1:13" x14ac:dyDescent="0.25">
      <c r="A279" s="1">
        <v>15</v>
      </c>
      <c r="B279" s="36">
        <v>43774</v>
      </c>
      <c r="C279" s="37">
        <v>0.51041666666666663</v>
      </c>
      <c r="D279" s="3" t="s">
        <v>23</v>
      </c>
      <c r="E279" s="3" t="s">
        <v>246</v>
      </c>
      <c r="G279" s="37" cm="1">
        <f t="array" ref="G2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279" s="38" t="str">
        <f>IF(ch_table[[#This Row],[Subject 1]]&lt;&gt;"House rose", "",SUMIF(ch_table[Day], ch_table[[#This Row],[Day]], ch_table[Duration]))</f>
        <v/>
      </c>
      <c r="I279" s="43">
        <f>SUM(INDEX(ch_table[Duration],1):ch_table[[#This Row],[Duration]])</f>
        <v>4.9958333333333327</v>
      </c>
      <c r="J279" s="38" cm="1">
        <f t="array" ref="J2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9" s="38" t="str" cm="1">
        <f t="array" ref="K2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" s="38" t="str">
        <f>IF(ch_table[[#This Row],[Subject 1]]&lt;&gt;"House rose", "",SUMIF(ch_table[Day], ch_table[[#This Row],[Day]], ch_table[AAT]))</f>
        <v/>
      </c>
      <c r="M279" s="39">
        <f>SUM(INDEX(ch_table[AAT],1):ch_table[[#This Row],[AAT]])</f>
        <v>0.53125</v>
      </c>
    </row>
    <row r="280" spans="1:13" x14ac:dyDescent="0.25">
      <c r="A280" s="1">
        <v>15</v>
      </c>
      <c r="B280" s="36">
        <v>43774</v>
      </c>
      <c r="C280" s="37">
        <v>0.52152777777777781</v>
      </c>
      <c r="D280" s="3" t="s">
        <v>19</v>
      </c>
      <c r="E280" s="3" t="s">
        <v>247</v>
      </c>
      <c r="G280" s="37" cm="1">
        <f t="array" ref="G2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80" s="38" t="str">
        <f>IF(ch_table[[#This Row],[Subject 1]]&lt;&gt;"House rose", "",SUMIF(ch_table[Day], ch_table[[#This Row],[Day]], ch_table[Duration]))</f>
        <v/>
      </c>
      <c r="I280" s="43">
        <f>SUM(INDEX(ch_table[Duration],1):ch_table[[#This Row],[Duration]])</f>
        <v>4.9965277777777768</v>
      </c>
      <c r="J280" s="38" cm="1">
        <f t="array" ref="J2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0" s="38" t="str" cm="1">
        <f t="array" ref="K2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0" s="38" t="str">
        <f>IF(ch_table[[#This Row],[Subject 1]]&lt;&gt;"House rose", "",SUMIF(ch_table[Day], ch_table[[#This Row],[Day]], ch_table[AAT]))</f>
        <v/>
      </c>
      <c r="M280" s="39">
        <f>SUM(INDEX(ch_table[AAT],1):ch_table[[#This Row],[AAT]])</f>
        <v>0.53125</v>
      </c>
    </row>
    <row r="281" spans="1:13" x14ac:dyDescent="0.25">
      <c r="A281" s="1">
        <v>15</v>
      </c>
      <c r="B281" s="36">
        <v>43774</v>
      </c>
      <c r="C281" s="37">
        <v>0.52222222222222225</v>
      </c>
      <c r="D281" s="3" t="s">
        <v>19</v>
      </c>
      <c r="E281" s="3" t="s">
        <v>248</v>
      </c>
      <c r="G281" s="37" cm="1">
        <f t="array" ref="G2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81" s="38" t="str">
        <f>IF(ch_table[[#This Row],[Subject 1]]&lt;&gt;"House rose", "",SUMIF(ch_table[Day], ch_table[[#This Row],[Day]], ch_table[Duration]))</f>
        <v/>
      </c>
      <c r="I281" s="43">
        <f>SUM(INDEX(ch_table[Duration],1):ch_table[[#This Row],[Duration]])</f>
        <v>4.9972222222222209</v>
      </c>
      <c r="J281" s="38" cm="1">
        <f t="array" ref="J2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1" s="38" t="str" cm="1">
        <f t="array" ref="K2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" s="38" t="str">
        <f>IF(ch_table[[#This Row],[Subject 1]]&lt;&gt;"House rose", "",SUMIF(ch_table[Day], ch_table[[#This Row],[Day]], ch_table[AAT]))</f>
        <v/>
      </c>
      <c r="M281" s="39">
        <f>SUM(INDEX(ch_table[AAT],1):ch_table[[#This Row],[AAT]])</f>
        <v>0.53125</v>
      </c>
    </row>
    <row r="282" spans="1:13" x14ac:dyDescent="0.25">
      <c r="A282" s="1">
        <v>15</v>
      </c>
      <c r="B282" s="36">
        <v>43774</v>
      </c>
      <c r="C282" s="37">
        <v>0.5229166666666667</v>
      </c>
      <c r="D282" s="3" t="s">
        <v>19</v>
      </c>
      <c r="E282" s="3" t="s">
        <v>249</v>
      </c>
      <c r="G282" s="37" cm="1">
        <f t="array" ref="G2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2" s="38" t="str">
        <f>IF(ch_table[[#This Row],[Subject 1]]&lt;&gt;"House rose", "",SUMIF(ch_table[Day], ch_table[[#This Row],[Day]], ch_table[Duration]))</f>
        <v/>
      </c>
      <c r="I282" s="43">
        <f>SUM(INDEX(ch_table[Duration],1):ch_table[[#This Row],[Duration]])</f>
        <v>4.99861111111111</v>
      </c>
      <c r="J282" s="38" cm="1">
        <f t="array" ref="J2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2" s="38" t="str" cm="1">
        <f t="array" ref="K2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2" s="38" t="str">
        <f>IF(ch_table[[#This Row],[Subject 1]]&lt;&gt;"House rose", "",SUMIF(ch_table[Day], ch_table[[#This Row],[Day]], ch_table[AAT]))</f>
        <v/>
      </c>
      <c r="M282" s="39">
        <f>SUM(INDEX(ch_table[AAT],1):ch_table[[#This Row],[AAT]])</f>
        <v>0.53125</v>
      </c>
    </row>
    <row r="283" spans="1:13" x14ac:dyDescent="0.25">
      <c r="A283" s="1">
        <v>15</v>
      </c>
      <c r="B283" s="36">
        <v>43774</v>
      </c>
      <c r="C283" s="37">
        <v>0.52430555555555558</v>
      </c>
      <c r="D283" s="3" t="s">
        <v>19</v>
      </c>
      <c r="E283" s="3" t="s">
        <v>250</v>
      </c>
      <c r="G283" s="37" cm="1">
        <f t="array" ref="G2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83" s="38" t="str">
        <f>IF(ch_table[[#This Row],[Subject 1]]&lt;&gt;"House rose", "",SUMIF(ch_table[Day], ch_table[[#This Row],[Day]], ch_table[Duration]))</f>
        <v/>
      </c>
      <c r="I283" s="43">
        <f>SUM(INDEX(ch_table[Duration],1):ch_table[[#This Row],[Duration]])</f>
        <v>4.9993055555555541</v>
      </c>
      <c r="J283" s="38" cm="1">
        <f t="array" ref="J2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3" s="38" t="str" cm="1">
        <f t="array" ref="K2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" s="38" t="str">
        <f>IF(ch_table[[#This Row],[Subject 1]]&lt;&gt;"House rose", "",SUMIF(ch_table[Day], ch_table[[#This Row],[Day]], ch_table[AAT]))</f>
        <v/>
      </c>
      <c r="M283" s="39">
        <f>SUM(INDEX(ch_table[AAT],1):ch_table[[#This Row],[AAT]])</f>
        <v>0.53125</v>
      </c>
    </row>
    <row r="284" spans="1:13" ht="60" x14ac:dyDescent="0.25">
      <c r="A284" s="1">
        <v>15</v>
      </c>
      <c r="B284" s="36">
        <v>43774</v>
      </c>
      <c r="C284" s="37">
        <v>0.52500000000000002</v>
      </c>
      <c r="D284" s="3" t="s">
        <v>24</v>
      </c>
      <c r="E284" s="3" t="s">
        <v>251</v>
      </c>
      <c r="G284" s="37" cm="1">
        <f t="array" ref="G2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284" s="38" t="str">
        <f>IF(ch_table[[#This Row],[Subject 1]]&lt;&gt;"House rose", "",SUMIF(ch_table[Day], ch_table[[#This Row],[Day]], ch_table[Duration]))</f>
        <v/>
      </c>
      <c r="I284" s="43">
        <f>SUM(INDEX(ch_table[Duration],1):ch_table[[#This Row],[Duration]])</f>
        <v>5.029166666666665</v>
      </c>
      <c r="J284" s="38" cm="1">
        <f t="array" ref="J2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4" s="38" t="str" cm="1">
        <f t="array" ref="K2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4" s="38" t="str">
        <f>IF(ch_table[[#This Row],[Subject 1]]&lt;&gt;"House rose", "",SUMIF(ch_table[Day], ch_table[[#This Row],[Day]], ch_table[AAT]))</f>
        <v/>
      </c>
      <c r="M284" s="39">
        <f>SUM(INDEX(ch_table[AAT],1):ch_table[[#This Row],[AAT]])</f>
        <v>0.53125</v>
      </c>
    </row>
    <row r="285" spans="1:13" ht="45" x14ac:dyDescent="0.25">
      <c r="A285" s="1">
        <v>15</v>
      </c>
      <c r="B285" s="36">
        <v>43774</v>
      </c>
      <c r="C285" s="37">
        <v>0.55486111111111114</v>
      </c>
      <c r="D285" s="3" t="s">
        <v>76</v>
      </c>
      <c r="E285" s="3" t="s">
        <v>252</v>
      </c>
      <c r="G285" s="37" cm="1">
        <f t="array" ref="G2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285" s="38" t="str">
        <f>IF(ch_table[[#This Row],[Subject 1]]&lt;&gt;"House rose", "",SUMIF(ch_table[Day], ch_table[[#This Row],[Day]], ch_table[Duration]))</f>
        <v/>
      </c>
      <c r="I285" s="43">
        <f>SUM(INDEX(ch_table[Duration],1):ch_table[[#This Row],[Duration]])</f>
        <v>5.0458333333333316</v>
      </c>
      <c r="J285" s="38" cm="1">
        <f t="array" ref="J2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5" s="38" t="str" cm="1">
        <f t="array" ref="K2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5" s="38" t="str">
        <f>IF(ch_table[[#This Row],[Subject 1]]&lt;&gt;"House rose", "",SUMIF(ch_table[Day], ch_table[[#This Row],[Day]], ch_table[AAT]))</f>
        <v/>
      </c>
      <c r="M285" s="39">
        <f>SUM(INDEX(ch_table[AAT],1):ch_table[[#This Row],[AAT]])</f>
        <v>0.53125</v>
      </c>
    </row>
    <row r="286" spans="1:13" x14ac:dyDescent="0.25">
      <c r="A286" s="1">
        <v>15</v>
      </c>
      <c r="B286" s="36">
        <v>43774</v>
      </c>
      <c r="C286" s="37">
        <v>0.57152777777777775</v>
      </c>
      <c r="D286" s="3" t="s">
        <v>19</v>
      </c>
      <c r="E286" s="3" t="s">
        <v>253</v>
      </c>
      <c r="G286" s="37" cm="1">
        <f t="array" ref="G2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6" s="38" t="str">
        <f>IF(ch_table[[#This Row],[Subject 1]]&lt;&gt;"House rose", "",SUMIF(ch_table[Day], ch_table[[#This Row],[Day]], ch_table[Duration]))</f>
        <v/>
      </c>
      <c r="I286" s="43">
        <f>SUM(INDEX(ch_table[Duration],1):ch_table[[#This Row],[Duration]])</f>
        <v>5.0472222222222207</v>
      </c>
      <c r="J286" s="38" cm="1">
        <f t="array" ref="J2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6" s="38" t="str" cm="1">
        <f t="array" ref="K2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6" s="38" t="str">
        <f>IF(ch_table[[#This Row],[Subject 1]]&lt;&gt;"House rose", "",SUMIF(ch_table[Day], ch_table[[#This Row],[Day]], ch_table[AAT]))</f>
        <v/>
      </c>
      <c r="M286" s="39">
        <f>SUM(INDEX(ch_table[AAT],1):ch_table[[#This Row],[AAT]])</f>
        <v>0.53125</v>
      </c>
    </row>
    <row r="287" spans="1:13" x14ac:dyDescent="0.25">
      <c r="A287" s="1">
        <v>15</v>
      </c>
      <c r="B287" s="36">
        <v>43774</v>
      </c>
      <c r="C287" s="37">
        <v>0.57291666666666663</v>
      </c>
      <c r="D287" s="3" t="s">
        <v>19</v>
      </c>
      <c r="E287" s="3" t="s">
        <v>254</v>
      </c>
      <c r="G287" s="37" cm="1">
        <f t="array" ref="G2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7" s="38" t="str">
        <f>IF(ch_table[[#This Row],[Subject 1]]&lt;&gt;"House rose", "",SUMIF(ch_table[Day], ch_table[[#This Row],[Day]], ch_table[Duration]))</f>
        <v/>
      </c>
      <c r="I287" s="43">
        <f>SUM(INDEX(ch_table[Duration],1):ch_table[[#This Row],[Duration]])</f>
        <v>5.0486111111111098</v>
      </c>
      <c r="J287" s="38" cm="1">
        <f t="array" ref="J2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7" s="38" t="str" cm="1">
        <f t="array" ref="K2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7" s="38" t="str">
        <f>IF(ch_table[[#This Row],[Subject 1]]&lt;&gt;"House rose", "",SUMIF(ch_table[Day], ch_table[[#This Row],[Day]], ch_table[AAT]))</f>
        <v/>
      </c>
      <c r="M287" s="39">
        <f>SUM(INDEX(ch_table[AAT],1):ch_table[[#This Row],[AAT]])</f>
        <v>0.53125</v>
      </c>
    </row>
    <row r="288" spans="1:13" x14ac:dyDescent="0.25">
      <c r="A288" s="1">
        <v>15</v>
      </c>
      <c r="B288" s="36">
        <v>43774</v>
      </c>
      <c r="C288" s="37">
        <v>0.57430555555555551</v>
      </c>
      <c r="D288" s="3" t="s">
        <v>19</v>
      </c>
      <c r="E288" s="3" t="s">
        <v>255</v>
      </c>
      <c r="G288" s="37" cm="1">
        <f t="array" ref="G2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8" s="38" t="str">
        <f>IF(ch_table[[#This Row],[Subject 1]]&lt;&gt;"House rose", "",SUMIF(ch_table[Day], ch_table[[#This Row],[Day]], ch_table[Duration]))</f>
        <v/>
      </c>
      <c r="I288" s="43">
        <f>SUM(INDEX(ch_table[Duration],1):ch_table[[#This Row],[Duration]])</f>
        <v>5.0499999999999989</v>
      </c>
      <c r="J288" s="38" cm="1">
        <f t="array" ref="J2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8" s="38" t="str" cm="1">
        <f t="array" ref="K2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" s="38" t="str">
        <f>IF(ch_table[[#This Row],[Subject 1]]&lt;&gt;"House rose", "",SUMIF(ch_table[Day], ch_table[[#This Row],[Day]], ch_table[AAT]))</f>
        <v/>
      </c>
      <c r="M288" s="39">
        <f>SUM(INDEX(ch_table[AAT],1):ch_table[[#This Row],[AAT]])</f>
        <v>0.53125</v>
      </c>
    </row>
    <row r="289" spans="1:13" ht="45" x14ac:dyDescent="0.25">
      <c r="A289" s="1">
        <v>15</v>
      </c>
      <c r="B289" s="36">
        <v>43774</v>
      </c>
      <c r="C289" s="37">
        <v>0.5756944444444444</v>
      </c>
      <c r="D289" s="3" t="s">
        <v>21</v>
      </c>
      <c r="E289" s="3" t="s">
        <v>256</v>
      </c>
      <c r="G289" s="37" cm="1">
        <f t="array" ref="G2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3.9583333333333415E-2</v>
      </c>
      <c r="H289" s="38" t="str">
        <f>IF(ch_table[[#This Row],[Subject 1]]&lt;&gt;"House rose", "",SUMIF(ch_table[Day], ch_table[[#This Row],[Day]], ch_table[Duration]))</f>
        <v/>
      </c>
      <c r="I289" s="43">
        <f>SUM(INDEX(ch_table[Duration],1):ch_table[[#This Row],[Duration]])</f>
        <v>5.0895833333333327</v>
      </c>
      <c r="J289" s="38" cm="1">
        <f t="array" ref="J2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9" s="38" t="str" cm="1">
        <f t="array" ref="K2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" s="38" t="str">
        <f>IF(ch_table[[#This Row],[Subject 1]]&lt;&gt;"House rose", "",SUMIF(ch_table[Day], ch_table[[#This Row],[Day]], ch_table[AAT]))</f>
        <v/>
      </c>
      <c r="M289" s="39">
        <f>SUM(INDEX(ch_table[AAT],1):ch_table[[#This Row],[AAT]])</f>
        <v>0.53125</v>
      </c>
    </row>
    <row r="290" spans="1:13" ht="30" x14ac:dyDescent="0.25">
      <c r="A290" s="1">
        <v>15</v>
      </c>
      <c r="B290" s="36">
        <v>43774</v>
      </c>
      <c r="C290" s="37">
        <v>0.61527777777777781</v>
      </c>
      <c r="D290" s="3" t="s">
        <v>208</v>
      </c>
      <c r="E290" s="3" t="s">
        <v>257</v>
      </c>
      <c r="G290" s="37" cm="1">
        <f t="array" ref="G2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90" s="38" t="str">
        <f>IF(ch_table[[#This Row],[Subject 1]]&lt;&gt;"House rose", "",SUMIF(ch_table[Day], ch_table[[#This Row],[Day]], ch_table[Duration]))</f>
        <v/>
      </c>
      <c r="I290" s="43">
        <f>SUM(INDEX(ch_table[Duration],1):ch_table[[#This Row],[Duration]])</f>
        <v>5.0909722222222218</v>
      </c>
      <c r="J290" s="38" cm="1">
        <f t="array" ref="J2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0" s="38" t="str" cm="1">
        <f t="array" ref="K2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" s="38" t="str">
        <f>IF(ch_table[[#This Row],[Subject 1]]&lt;&gt;"House rose", "",SUMIF(ch_table[Day], ch_table[[#This Row],[Day]], ch_table[AAT]))</f>
        <v/>
      </c>
      <c r="M290" s="39">
        <f>SUM(INDEX(ch_table[AAT],1):ch_table[[#This Row],[AAT]])</f>
        <v>0.53125</v>
      </c>
    </row>
    <row r="291" spans="1:13" ht="30" x14ac:dyDescent="0.25">
      <c r="A291" s="1">
        <v>15</v>
      </c>
      <c r="B291" s="36">
        <v>43774</v>
      </c>
      <c r="C291" s="37">
        <v>0.6166666666666667</v>
      </c>
      <c r="D291" s="3" t="s">
        <v>25</v>
      </c>
      <c r="E291" s="3" t="s">
        <v>257</v>
      </c>
      <c r="G291" s="37" cm="1">
        <f t="array" ref="G2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291" s="38" t="str">
        <f>IF(ch_table[[#This Row],[Subject 1]]&lt;&gt;"House rose", "",SUMIF(ch_table[Day], ch_table[[#This Row],[Day]], ch_table[Duration]))</f>
        <v/>
      </c>
      <c r="I291" s="43">
        <f>SUM(INDEX(ch_table[Duration],1):ch_table[[#This Row],[Duration]])</f>
        <v>5.0951388888888882</v>
      </c>
      <c r="J291" s="38" cm="1">
        <f t="array" ref="J2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1" s="38" t="str" cm="1">
        <f t="array" ref="K2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" s="38" t="str">
        <f>IF(ch_table[[#This Row],[Subject 1]]&lt;&gt;"House rose", "",SUMIF(ch_table[Day], ch_table[[#This Row],[Day]], ch_table[AAT]))</f>
        <v/>
      </c>
      <c r="M291" s="39">
        <f>SUM(INDEX(ch_table[AAT],1):ch_table[[#This Row],[AAT]])</f>
        <v>0.53125</v>
      </c>
    </row>
    <row r="292" spans="1:13" x14ac:dyDescent="0.25">
      <c r="A292" s="1">
        <v>15</v>
      </c>
      <c r="B292" s="36">
        <v>43774</v>
      </c>
      <c r="C292" s="37">
        <v>0.62083333333333335</v>
      </c>
      <c r="D292" s="3" t="s">
        <v>258</v>
      </c>
      <c r="E292" s="3" t="s">
        <v>259</v>
      </c>
      <c r="G292" s="37" cm="1">
        <f t="array" ref="G2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0.17152777777777772</v>
      </c>
      <c r="H292" s="38" t="str">
        <f>IF(ch_table[[#This Row],[Subject 1]]&lt;&gt;"House rose", "",SUMIF(ch_table[Day], ch_table[[#This Row],[Day]], ch_table[Duration]))</f>
        <v/>
      </c>
      <c r="I292" s="43">
        <f>SUM(INDEX(ch_table[Duration],1):ch_table[[#This Row],[Duration]])</f>
        <v>5.2666666666666657</v>
      </c>
      <c r="J292" s="38" cm="1">
        <f t="array" ref="J2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2" s="38" cm="1">
        <f t="array" ref="K2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92" s="38" t="str">
        <f>IF(ch_table[[#This Row],[Subject 1]]&lt;&gt;"House rose", "",SUMIF(ch_table[Day], ch_table[[#This Row],[Day]], ch_table[AAT]))</f>
        <v/>
      </c>
      <c r="M292" s="39">
        <f>SUM(INDEX(ch_table[AAT],1):ch_table[[#This Row],[AAT]])</f>
        <v>0.53194444444444444</v>
      </c>
    </row>
    <row r="293" spans="1:13" x14ac:dyDescent="0.25">
      <c r="A293" s="1">
        <v>15</v>
      </c>
      <c r="B293" s="36">
        <v>43774</v>
      </c>
      <c r="C293" s="37">
        <v>0.79236111111111107</v>
      </c>
      <c r="D293" s="3" t="s">
        <v>27</v>
      </c>
      <c r="E293" s="3" t="s">
        <v>260</v>
      </c>
      <c r="G293" s="37" cm="1">
        <f t="array" ref="G2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93" s="38" t="str">
        <f>IF(ch_table[[#This Row],[Subject 1]]&lt;&gt;"House rose", "",SUMIF(ch_table[Day], ch_table[[#This Row],[Day]], ch_table[Duration]))</f>
        <v/>
      </c>
      <c r="I293" s="43">
        <f>SUM(INDEX(ch_table[Duration],1):ch_table[[#This Row],[Duration]])</f>
        <v>5.2673611111111098</v>
      </c>
      <c r="J293" s="38" cm="1">
        <f t="array" ref="J2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3" s="38" cm="1">
        <f t="array" ref="K2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93" s="38" t="str">
        <f>IF(ch_table[[#This Row],[Subject 1]]&lt;&gt;"House rose", "",SUMIF(ch_table[Day], ch_table[[#This Row],[Day]], ch_table[AAT]))</f>
        <v/>
      </c>
      <c r="M293" s="39">
        <f>SUM(INDEX(ch_table[AAT],1):ch_table[[#This Row],[AAT]])</f>
        <v>0.53263888888888888</v>
      </c>
    </row>
    <row r="294" spans="1:13" ht="30" x14ac:dyDescent="0.25">
      <c r="A294" s="1">
        <v>15</v>
      </c>
      <c r="B294" s="36">
        <v>43774</v>
      </c>
      <c r="C294" s="37">
        <v>0.79305555555555551</v>
      </c>
      <c r="D294" s="3" t="s">
        <v>27</v>
      </c>
      <c r="E294" s="3" t="s">
        <v>261</v>
      </c>
      <c r="G294" s="37" cm="1">
        <f t="array" ref="G2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94" s="38" t="str">
        <f>IF(ch_table[[#This Row],[Subject 1]]&lt;&gt;"House rose", "",SUMIF(ch_table[Day], ch_table[[#This Row],[Day]], ch_table[Duration]))</f>
        <v/>
      </c>
      <c r="I294" s="43">
        <f>SUM(INDEX(ch_table[Duration],1):ch_table[[#This Row],[Duration]])</f>
        <v>5.2680555555555539</v>
      </c>
      <c r="J294" s="38" cm="1">
        <f t="array" ref="J2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4" s="38" cm="1">
        <f t="array" ref="K2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94" s="38" t="str">
        <f>IF(ch_table[[#This Row],[Subject 1]]&lt;&gt;"House rose", "",SUMIF(ch_table[Day], ch_table[[#This Row],[Day]], ch_table[AAT]))</f>
        <v/>
      </c>
      <c r="M294" s="39">
        <f>SUM(INDEX(ch_table[AAT],1):ch_table[[#This Row],[AAT]])</f>
        <v>0.53333333333333333</v>
      </c>
    </row>
    <row r="295" spans="1:13" ht="30" x14ac:dyDescent="0.25">
      <c r="A295" s="1">
        <v>15</v>
      </c>
      <c r="B295" s="36">
        <v>43774</v>
      </c>
      <c r="C295" s="37">
        <v>0.79374999999999996</v>
      </c>
      <c r="D295" s="3" t="s">
        <v>27</v>
      </c>
      <c r="E295" s="3" t="s">
        <v>262</v>
      </c>
      <c r="G295" s="37" cm="1">
        <f t="array" ref="G2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95" s="38" t="str">
        <f>IF(ch_table[[#This Row],[Subject 1]]&lt;&gt;"House rose", "",SUMIF(ch_table[Day], ch_table[[#This Row],[Day]], ch_table[Duration]))</f>
        <v/>
      </c>
      <c r="I295" s="43">
        <f>SUM(INDEX(ch_table[Duration],1):ch_table[[#This Row],[Duration]])</f>
        <v>5.268749999999998</v>
      </c>
      <c r="J295" s="38" cm="1">
        <f t="array" ref="J2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5" s="38" cm="1">
        <f t="array" ref="K2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95" s="38" t="str">
        <f>IF(ch_table[[#This Row],[Subject 1]]&lt;&gt;"House rose", "",SUMIF(ch_table[Day], ch_table[[#This Row],[Day]], ch_table[AAT]))</f>
        <v/>
      </c>
      <c r="M295" s="39">
        <f>SUM(INDEX(ch_table[AAT],1):ch_table[[#This Row],[AAT]])</f>
        <v>0.53402777777777777</v>
      </c>
    </row>
    <row r="296" spans="1:13" x14ac:dyDescent="0.25">
      <c r="A296" s="1">
        <v>15</v>
      </c>
      <c r="B296" s="36">
        <v>43774</v>
      </c>
      <c r="C296" s="37">
        <v>0.7944444444444444</v>
      </c>
      <c r="D296" s="3" t="s">
        <v>27</v>
      </c>
      <c r="E296" s="3" t="s">
        <v>263</v>
      </c>
      <c r="G296" s="37" cm="1">
        <f t="array" ref="G2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96" s="38" t="str">
        <f>IF(ch_table[[#This Row],[Subject 1]]&lt;&gt;"House rose", "",SUMIF(ch_table[Day], ch_table[[#This Row],[Day]], ch_table[Duration]))</f>
        <v/>
      </c>
      <c r="I296" s="43">
        <f>SUM(INDEX(ch_table[Duration],1):ch_table[[#This Row],[Duration]])</f>
        <v>5.2694444444444422</v>
      </c>
      <c r="J296" s="38" cm="1">
        <f t="array" ref="J2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" s="38" cm="1">
        <f t="array" ref="K2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96" s="38" t="str">
        <f>IF(ch_table[[#This Row],[Subject 1]]&lt;&gt;"House rose", "",SUMIF(ch_table[Day], ch_table[[#This Row],[Day]], ch_table[AAT]))</f>
        <v/>
      </c>
      <c r="M296" s="39">
        <f>SUM(INDEX(ch_table[AAT],1):ch_table[[#This Row],[AAT]])</f>
        <v>0.53472222222222221</v>
      </c>
    </row>
    <row r="297" spans="1:13" x14ac:dyDescent="0.25">
      <c r="A297" s="1">
        <v>15</v>
      </c>
      <c r="B297" s="36">
        <v>43774</v>
      </c>
      <c r="C297" s="37">
        <v>0.79513888888888884</v>
      </c>
      <c r="D297" s="3" t="s">
        <v>27</v>
      </c>
      <c r="E297" s="3" t="s">
        <v>264</v>
      </c>
      <c r="G297" s="37" cm="1">
        <f t="array" ref="G2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97" s="38" t="str">
        <f>IF(ch_table[[#This Row],[Subject 1]]&lt;&gt;"House rose", "",SUMIF(ch_table[Day], ch_table[[#This Row],[Day]], ch_table[Duration]))</f>
        <v/>
      </c>
      <c r="I297" s="43">
        <f>SUM(INDEX(ch_table[Duration],1):ch_table[[#This Row],[Duration]])</f>
        <v>5.2708333333333313</v>
      </c>
      <c r="J297" s="38" cm="1">
        <f t="array" ref="J2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" s="38" cm="1">
        <f t="array" ref="K2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97" s="38" t="str">
        <f>IF(ch_table[[#This Row],[Subject 1]]&lt;&gt;"House rose", "",SUMIF(ch_table[Day], ch_table[[#This Row],[Day]], ch_table[AAT]))</f>
        <v/>
      </c>
      <c r="M297" s="39">
        <f>SUM(INDEX(ch_table[AAT],1):ch_table[[#This Row],[AAT]])</f>
        <v>0.53611111111111109</v>
      </c>
    </row>
    <row r="298" spans="1:13" ht="30" x14ac:dyDescent="0.25">
      <c r="A298" s="1">
        <v>15</v>
      </c>
      <c r="B298" s="36">
        <v>43774</v>
      </c>
      <c r="C298" s="37">
        <v>0.79652777777777772</v>
      </c>
      <c r="D298" s="3" t="s">
        <v>37</v>
      </c>
      <c r="E298" s="3" t="s">
        <v>265</v>
      </c>
      <c r="G298" s="37" cm="1">
        <f t="array" ref="G2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298" s="38" t="str">
        <f>IF(ch_table[[#This Row],[Subject 1]]&lt;&gt;"House rose", "",SUMIF(ch_table[Day], ch_table[[#This Row],[Day]], ch_table[Duration]))</f>
        <v/>
      </c>
      <c r="I298" s="43">
        <f>SUM(INDEX(ch_table[Duration],1):ch_table[[#This Row],[Duration]])</f>
        <v>5.2902777777777761</v>
      </c>
      <c r="J298" s="38" cm="1">
        <f t="array" ref="J2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8" s="38" cm="1">
        <f t="array" ref="K2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1.9444444444444486E-2</v>
      </c>
      <c r="L298" s="38" t="str">
        <f>IF(ch_table[[#This Row],[Subject 1]]&lt;&gt;"House rose", "",SUMIF(ch_table[Day], ch_table[[#This Row],[Day]], ch_table[AAT]))</f>
        <v/>
      </c>
      <c r="M298" s="39">
        <f>SUM(INDEX(ch_table[AAT],1):ch_table[[#This Row],[AAT]])</f>
        <v>0.55555555555555558</v>
      </c>
    </row>
    <row r="299" spans="1:13" x14ac:dyDescent="0.25">
      <c r="A299" s="1">
        <v>15</v>
      </c>
      <c r="B299" s="36">
        <v>43774</v>
      </c>
      <c r="C299" s="37">
        <v>0.81597222222222221</v>
      </c>
      <c r="D299" s="3" t="s">
        <v>14</v>
      </c>
      <c r="G299" s="37" t="str" cm="1">
        <f t="array" ref="G2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99" s="38">
        <f>IF(ch_table[[#This Row],[Subject 1]]&lt;&gt;"House rose", "",SUMIF(ch_table[Day], ch_table[[#This Row],[Day]], ch_table[Duration]))</f>
        <v>0.33680555555555552</v>
      </c>
      <c r="I299" s="43">
        <f>SUM(INDEX(ch_table[Duration],1):ch_table[[#This Row],[Duration]])</f>
        <v>5.2902777777777761</v>
      </c>
      <c r="J299" s="38" t="str" cm="1">
        <f t="array" ref="J2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99" s="38" t="str" cm="1">
        <f t="array" ref="K2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9" s="38">
        <f>IF(ch_table[[#This Row],[Subject 1]]&lt;&gt;"House rose", "",SUMIF(ch_table[Day], ch_table[[#This Row],[Day]], ch_table[AAT]))</f>
        <v>2.430555555555558E-2</v>
      </c>
      <c r="M299" s="39">
        <f>SUM(INDEX(ch_table[AAT],1):ch_table[[#This Row],[AAT]])</f>
        <v>0.55555555555555558</v>
      </c>
    </row>
  </sheetData>
  <phoneticPr fontId="3" type="noConversion"/>
  <conditionalFormatting sqref="A2:M299">
    <cfRule type="expression" dxfId="4" priority="2">
      <formula>INDIRECT("ch_table[@Subject 1]")="House rose"</formula>
    </cfRule>
  </conditionalFormatting>
  <pageMargins left="0.75" right="0.75" top="1" bottom="1" header="0.5" footer="0.5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A1A4-09A3-824D-9F78-407D1C5298CD}">
  <sheetPr>
    <outlinePr summaryRight="0"/>
  </sheetPr>
  <dimension ref="A1:I41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5" customHeight="1" x14ac:dyDescent="0.25"/>
  <cols>
    <col min="1" max="1" width="6.42578125" style="9" customWidth="1"/>
    <col min="2" max="2" width="12.7109375" style="9" customWidth="1"/>
    <col min="3" max="3" width="11" style="7" customWidth="1"/>
    <col min="4" max="4" width="29.7109375" style="10" customWidth="1"/>
    <col min="5" max="5" width="83.42578125" style="11" customWidth="1"/>
    <col min="6" max="6" width="21.140625" style="10" customWidth="1"/>
    <col min="7" max="7" width="12" style="7" customWidth="1"/>
    <col min="8" max="8" width="12.140625" style="7" customWidth="1"/>
    <col min="9" max="9" width="10.28515625" style="12" customWidth="1"/>
    <col min="10" max="16384" width="11.42578125" style="10"/>
  </cols>
  <sheetData>
    <row r="1" spans="1:9" s="8" customFormat="1" ht="75" customHeight="1" x14ac:dyDescent="0.25">
      <c r="A1" s="19" t="s">
        <v>0</v>
      </c>
      <c r="B1" s="19" t="s">
        <v>1</v>
      </c>
      <c r="C1" s="20" t="s">
        <v>2</v>
      </c>
      <c r="D1" s="21" t="s">
        <v>3</v>
      </c>
      <c r="E1" s="22" t="s">
        <v>4</v>
      </c>
      <c r="F1" s="21" t="s">
        <v>5</v>
      </c>
      <c r="G1" s="23" t="s">
        <v>6</v>
      </c>
      <c r="H1" s="23" t="s">
        <v>7</v>
      </c>
      <c r="I1" s="24" t="s">
        <v>8</v>
      </c>
    </row>
    <row r="2" spans="1:9" ht="15" customHeight="1" x14ac:dyDescent="0.25">
      <c r="A2" s="18">
        <v>1</v>
      </c>
      <c r="B2" s="14">
        <v>43761</v>
      </c>
      <c r="C2" s="15">
        <v>0.39583333333333331</v>
      </c>
      <c r="D2" s="13" t="s">
        <v>30</v>
      </c>
      <c r="E2" s="16" t="s">
        <v>266</v>
      </c>
      <c r="F2" s="13"/>
      <c r="G2" s="15" cm="1">
        <f t="array" ref="G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" s="15" t="str">
        <f>IF(wh_table[[#This Row],[Subject 1]]&lt;&gt;"Sitting Adjourned", "", SUMIF(wh_table[Day], wh_table[[#This Row],[Day]],wh_table[Duration]))</f>
        <v/>
      </c>
      <c r="I2" s="17">
        <f>SUM(INDEX(wh_table[Duration],1):wh_table[[#This Row],[Duration]])</f>
        <v>6.25E-2</v>
      </c>
    </row>
    <row r="3" spans="1:9" ht="15" customHeight="1" x14ac:dyDescent="0.25">
      <c r="A3" s="18">
        <v>1</v>
      </c>
      <c r="B3" s="14">
        <v>43761</v>
      </c>
      <c r="C3" s="15">
        <v>0.45833333333333331</v>
      </c>
      <c r="D3" s="13" t="s">
        <v>30</v>
      </c>
      <c r="E3" s="16" t="s">
        <v>267</v>
      </c>
      <c r="F3" s="13"/>
      <c r="G3" s="15" cm="1">
        <f t="array" ref="G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3" s="15" t="str">
        <f>IF(wh_table[[#This Row],[Subject 1]]&lt;&gt;"Sitting Adjourned", "", SUMIF(wh_table[Day], wh_table[[#This Row],[Day]],wh_table[Duration]))</f>
        <v/>
      </c>
      <c r="I3" s="17">
        <f>SUM(INDEX(wh_table[Duration],1):wh_table[[#This Row],[Duration]])</f>
        <v>8.0555555555555602E-2</v>
      </c>
    </row>
    <row r="4" spans="1:9" ht="15" customHeight="1" x14ac:dyDescent="0.25">
      <c r="A4" s="18">
        <v>1</v>
      </c>
      <c r="B4" s="14">
        <v>43761</v>
      </c>
      <c r="C4" s="15">
        <v>0.47638888888888892</v>
      </c>
      <c r="D4" s="13" t="s">
        <v>13</v>
      </c>
      <c r="E4" s="16"/>
      <c r="F4" s="13"/>
      <c r="G4" s="15" cm="1">
        <f t="array" ref="G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0.12777777777777771</v>
      </c>
      <c r="H4" s="15" t="str">
        <f>IF(wh_table[[#This Row],[Subject 1]]&lt;&gt;"Sitting Adjourned", "", SUMIF(wh_table[Day], wh_table[[#This Row],[Day]],wh_table[Duration]))</f>
        <v/>
      </c>
      <c r="I4" s="17">
        <f>SUM(INDEX(wh_table[Duration],1):wh_table[[#This Row],[Duration]])</f>
        <v>0.20833333333333331</v>
      </c>
    </row>
    <row r="5" spans="1:9" ht="15" customHeight="1" x14ac:dyDescent="0.25">
      <c r="A5" s="29">
        <v>1</v>
      </c>
      <c r="B5" s="30">
        <v>43761</v>
      </c>
      <c r="C5" s="31">
        <v>0.60416666666666663</v>
      </c>
      <c r="D5" s="32" t="s">
        <v>30</v>
      </c>
      <c r="E5" s="33" t="s">
        <v>268</v>
      </c>
      <c r="F5" s="32"/>
      <c r="G5" s="31" cm="1">
        <f t="array" ref="G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5.1388888888888928E-2</v>
      </c>
      <c r="H5" s="31" t="str">
        <f>IF(wh_table[[#This Row],[Subject 1]]&lt;&gt;"Sitting Adjourned", "", SUMIF(wh_table[Day], wh_table[[#This Row],[Day]],wh_table[Duration]))</f>
        <v/>
      </c>
      <c r="I5" s="34">
        <f>SUM(INDEX(wh_table[Duration],1):wh_table[[#This Row],[Duration]])</f>
        <v>0.25972222222222224</v>
      </c>
    </row>
    <row r="6" spans="1:9" ht="15" customHeight="1" x14ac:dyDescent="0.25">
      <c r="A6" s="29">
        <v>1</v>
      </c>
      <c r="B6" s="30">
        <v>43761</v>
      </c>
      <c r="C6" s="31">
        <v>0.65555555555555556</v>
      </c>
      <c r="D6" s="32" t="s">
        <v>13</v>
      </c>
      <c r="E6" s="33"/>
      <c r="F6" s="32"/>
      <c r="G6" s="31" cm="1">
        <f t="array" ref="G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1.1111111111111072E-2</v>
      </c>
      <c r="H6" s="31" t="str">
        <f>IF(wh_table[[#This Row],[Subject 1]]&lt;&gt;"Sitting Adjourned", "", SUMIF(wh_table[Day], wh_table[[#This Row],[Day]],wh_table[Duration]))</f>
        <v/>
      </c>
      <c r="I6" s="34">
        <f>SUM(INDEX(wh_table[Duration],1):wh_table[[#This Row],[Duration]])</f>
        <v>0.27083333333333331</v>
      </c>
    </row>
    <row r="7" spans="1:9" ht="15" customHeight="1" x14ac:dyDescent="0.25">
      <c r="A7" s="29">
        <v>1</v>
      </c>
      <c r="B7" s="30">
        <v>43761</v>
      </c>
      <c r="C7" s="31">
        <v>0.66666666666666663</v>
      </c>
      <c r="D7" s="32" t="s">
        <v>30</v>
      </c>
      <c r="E7" s="33" t="s">
        <v>269</v>
      </c>
      <c r="F7" s="32"/>
      <c r="G7" s="31" cm="1">
        <f t="array" ref="G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7" s="31" t="str">
        <f>IF(wh_table[[#This Row],[Subject 1]]&lt;&gt;"Sitting Adjourned", "", SUMIF(wh_table[Day], wh_table[[#This Row],[Day]],wh_table[Duration]))</f>
        <v/>
      </c>
      <c r="I7" s="34">
        <f>SUM(INDEX(wh_table[Duration],1):wh_table[[#This Row],[Duration]])</f>
        <v>0.29166666666666669</v>
      </c>
    </row>
    <row r="8" spans="1:9" ht="15" customHeight="1" x14ac:dyDescent="0.25">
      <c r="A8" s="29">
        <v>1</v>
      </c>
      <c r="B8" s="30">
        <v>43761</v>
      </c>
      <c r="C8" s="31">
        <v>0.6875</v>
      </c>
      <c r="D8" s="32" t="s">
        <v>30</v>
      </c>
      <c r="E8" s="33" t="s">
        <v>270</v>
      </c>
      <c r="F8" s="32"/>
      <c r="G8" s="31" cm="1">
        <f t="array" ref="G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8" s="31" t="str">
        <f>IF(wh_table[[#This Row],[Subject 1]]&lt;&gt;"Sitting Adjourned", "", SUMIF(wh_table[Day], wh_table[[#This Row],[Day]],wh_table[Duration]))</f>
        <v/>
      </c>
      <c r="I8" s="34">
        <f>SUM(INDEX(wh_table[Duration],1):wh_table[[#This Row],[Duration]])</f>
        <v>0.33333333333333331</v>
      </c>
    </row>
    <row r="9" spans="1:9" ht="15" customHeight="1" x14ac:dyDescent="0.25">
      <c r="A9" s="29">
        <v>1</v>
      </c>
      <c r="B9" s="30">
        <v>43761</v>
      </c>
      <c r="C9" s="31">
        <v>0.72916666666666663</v>
      </c>
      <c r="D9" s="32" t="s">
        <v>271</v>
      </c>
      <c r="E9" s="33"/>
      <c r="F9" s="32"/>
      <c r="G9" s="31" t="str" cm="1">
        <f t="array" ref="G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9" s="31">
        <f>IF(wh_table[[#This Row],[Subject 1]]&lt;&gt;"Sitting Adjourned", "", SUMIF(wh_table[Day], wh_table[[#This Row],[Day]],wh_table[Duration]))</f>
        <v>0.33333333333333331</v>
      </c>
      <c r="I9" s="34">
        <f>SUM(INDEX(wh_table[Duration],1):wh_table[[#This Row],[Duration]])</f>
        <v>0.33333333333333331</v>
      </c>
    </row>
    <row r="10" spans="1:9" ht="15" customHeight="1" x14ac:dyDescent="0.25">
      <c r="A10" s="29">
        <v>2</v>
      </c>
      <c r="B10" s="30">
        <v>43762</v>
      </c>
      <c r="C10" s="31">
        <v>0.5625</v>
      </c>
      <c r="D10" s="32" t="s">
        <v>272</v>
      </c>
      <c r="E10" s="33" t="s">
        <v>273</v>
      </c>
      <c r="F10" s="32"/>
      <c r="G10" s="31" cm="1">
        <f t="array" ref="G1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0" s="31" t="str">
        <f>IF(wh_table[[#This Row],[Subject 1]]&lt;&gt;"Sitting Adjourned", "", SUMIF(wh_table[Day], wh_table[[#This Row],[Day]],wh_table[Duration]))</f>
        <v/>
      </c>
      <c r="I10" s="34">
        <f>SUM(INDEX(wh_table[Duration],1):wh_table[[#This Row],[Duration]])</f>
        <v>0.39583333333333331</v>
      </c>
    </row>
    <row r="11" spans="1:9" ht="15" customHeight="1" x14ac:dyDescent="0.25">
      <c r="A11" s="29">
        <v>2</v>
      </c>
      <c r="B11" s="30">
        <v>43762</v>
      </c>
      <c r="C11" s="31">
        <v>0.625</v>
      </c>
      <c r="D11" s="32" t="s">
        <v>30</v>
      </c>
      <c r="E11" s="33" t="s">
        <v>274</v>
      </c>
      <c r="F11" s="32"/>
      <c r="G11" s="31" cm="1">
        <f t="array" ref="G1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1" s="31" t="str">
        <f>IF(wh_table[[#This Row],[Subject 1]]&lt;&gt;"Sitting Adjourned", "", SUMIF(wh_table[Day], wh_table[[#This Row],[Day]],wh_table[Duration]))</f>
        <v/>
      </c>
      <c r="I11" s="34">
        <f>SUM(INDEX(wh_table[Duration],1):wh_table[[#This Row],[Duration]])</f>
        <v>0.45833333333333331</v>
      </c>
    </row>
    <row r="12" spans="1:9" ht="15" customHeight="1" x14ac:dyDescent="0.25">
      <c r="A12" s="29">
        <v>2</v>
      </c>
      <c r="B12" s="30">
        <v>43762</v>
      </c>
      <c r="C12" s="31">
        <v>0.6875</v>
      </c>
      <c r="D12" s="32" t="s">
        <v>271</v>
      </c>
      <c r="E12" s="33"/>
      <c r="F12" s="32"/>
      <c r="G12" s="31" t="str" cm="1">
        <f t="array" ref="G1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2" s="31">
        <f>IF(wh_table[[#This Row],[Subject 1]]&lt;&gt;"Sitting Adjourned", "", SUMIF(wh_table[Day], wh_table[[#This Row],[Day]],wh_table[Duration]))</f>
        <v>0.125</v>
      </c>
      <c r="I12" s="34">
        <f>SUM(INDEX(wh_table[Duration],1):wh_table[[#This Row],[Duration]])</f>
        <v>0.45833333333333331</v>
      </c>
    </row>
    <row r="13" spans="1:9" ht="15" customHeight="1" x14ac:dyDescent="0.25">
      <c r="A13" s="29">
        <v>3</v>
      </c>
      <c r="B13" s="30">
        <v>43766</v>
      </c>
      <c r="C13" s="31">
        <v>0.6875</v>
      </c>
      <c r="D13" s="32" t="s">
        <v>275</v>
      </c>
      <c r="E13" s="33" t="s">
        <v>276</v>
      </c>
      <c r="F13" s="32"/>
      <c r="G13" s="31" cm="1">
        <f t="array" ref="G1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8.333333333333337E-2</v>
      </c>
      <c r="H13" s="31" t="str">
        <f>IF(wh_table[[#This Row],[Subject 1]]&lt;&gt;"Sitting Adjourned", "", SUMIF(wh_table[Day], wh_table[[#This Row],[Day]],wh_table[Duration]))</f>
        <v/>
      </c>
      <c r="I13" s="34">
        <f>SUM(INDEX(wh_table[Duration],1):wh_table[[#This Row],[Duration]])</f>
        <v>0.54166666666666674</v>
      </c>
    </row>
    <row r="14" spans="1:9" ht="15" customHeight="1" x14ac:dyDescent="0.25">
      <c r="A14" s="29">
        <v>3</v>
      </c>
      <c r="B14" s="30">
        <v>43766</v>
      </c>
      <c r="C14" s="31">
        <v>0.77083333333333337</v>
      </c>
      <c r="D14" s="32" t="s">
        <v>271</v>
      </c>
      <c r="E14" s="33"/>
      <c r="F14" s="32"/>
      <c r="G14" s="31" t="str" cm="1">
        <f t="array" ref="G1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4" s="31">
        <f>IF(wh_table[[#This Row],[Subject 1]]&lt;&gt;"Sitting Adjourned", "", SUMIF(wh_table[Day], wh_table[[#This Row],[Day]],wh_table[Duration]))</f>
        <v>8.333333333333337E-2</v>
      </c>
      <c r="I14" s="34">
        <f>SUM(INDEX(wh_table[Duration],1):wh_table[[#This Row],[Duration]])</f>
        <v>0.54166666666666674</v>
      </c>
    </row>
    <row r="15" spans="1:9" ht="15" customHeight="1" x14ac:dyDescent="0.25">
      <c r="A15" s="29">
        <v>4</v>
      </c>
      <c r="B15" s="30">
        <v>43767</v>
      </c>
      <c r="C15" s="31">
        <v>0.39583333333333331</v>
      </c>
      <c r="D15" s="32" t="s">
        <v>30</v>
      </c>
      <c r="E15" s="33" t="s">
        <v>277</v>
      </c>
      <c r="F15" s="32"/>
      <c r="G15" s="31" cm="1">
        <f t="array" ref="G1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5.9722222222222177E-2</v>
      </c>
      <c r="H15" s="31" t="str">
        <f>IF(wh_table[[#This Row],[Subject 1]]&lt;&gt;"Sitting Adjourned", "", SUMIF(wh_table[Day], wh_table[[#This Row],[Day]],wh_table[Duration]))</f>
        <v/>
      </c>
      <c r="I15" s="34">
        <f>SUM(INDEX(wh_table[Duration],1):wh_table[[#This Row],[Duration]])</f>
        <v>0.60138888888888897</v>
      </c>
    </row>
    <row r="16" spans="1:9" ht="15" customHeight="1" x14ac:dyDescent="0.25">
      <c r="A16" s="29">
        <v>4</v>
      </c>
      <c r="B16" s="30">
        <v>43767</v>
      </c>
      <c r="C16" s="31">
        <v>0.45555555555555549</v>
      </c>
      <c r="D16" s="32" t="s">
        <v>13</v>
      </c>
      <c r="E16" s="33"/>
      <c r="F16" s="32"/>
      <c r="G16" s="31" cm="1">
        <f t="array" ref="G1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2.7777777777778234E-3</v>
      </c>
      <c r="H16" s="31" t="str">
        <f>IF(wh_table[[#This Row],[Subject 1]]&lt;&gt;"Sitting Adjourned", "", SUMIF(wh_table[Day], wh_table[[#This Row],[Day]],wh_table[Duration]))</f>
        <v/>
      </c>
      <c r="I16" s="34">
        <f>SUM(INDEX(wh_table[Duration],1):wh_table[[#This Row],[Duration]])</f>
        <v>0.60416666666666674</v>
      </c>
    </row>
    <row r="17" spans="1:9" ht="15" customHeight="1" x14ac:dyDescent="0.25">
      <c r="A17" s="29">
        <v>4</v>
      </c>
      <c r="B17" s="30">
        <v>43767</v>
      </c>
      <c r="C17" s="31">
        <v>0.45833333333333331</v>
      </c>
      <c r="D17" s="32" t="s">
        <v>30</v>
      </c>
      <c r="E17" s="33" t="s">
        <v>278</v>
      </c>
      <c r="F17" s="32"/>
      <c r="G17" s="31" cm="1">
        <f t="array" ref="G1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17" s="31" t="str">
        <f>IF(wh_table[[#This Row],[Subject 1]]&lt;&gt;"Sitting Adjourned", "", SUMIF(wh_table[Day], wh_table[[#This Row],[Day]],wh_table[Duration]))</f>
        <v/>
      </c>
      <c r="I17" s="34">
        <f>SUM(INDEX(wh_table[Duration],1):wh_table[[#This Row],[Duration]])</f>
        <v>0.62361111111111123</v>
      </c>
    </row>
    <row r="18" spans="1:9" ht="15" customHeight="1" x14ac:dyDescent="0.25">
      <c r="A18" s="29">
        <v>4</v>
      </c>
      <c r="B18" s="30">
        <v>43767</v>
      </c>
      <c r="C18" s="31">
        <v>0.4777777777777778</v>
      </c>
      <c r="D18" s="32" t="s">
        <v>13</v>
      </c>
      <c r="E18" s="33"/>
      <c r="F18" s="32" t="s">
        <v>279</v>
      </c>
      <c r="G18" s="31" cm="1">
        <f t="array" ref="G1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18" s="31" t="str">
        <f>IF(wh_table[[#This Row],[Subject 1]]&lt;&gt;"Sitting Adjourned", "", SUMIF(wh_table[Day], wh_table[[#This Row],[Day]],wh_table[Duration]))</f>
        <v/>
      </c>
      <c r="I18" s="34">
        <f>SUM(INDEX(wh_table[Duration],1):wh_table[[#This Row],[Duration]])</f>
        <v>0.75</v>
      </c>
    </row>
    <row r="19" spans="1:9" ht="15" customHeight="1" x14ac:dyDescent="0.25">
      <c r="A19" s="29">
        <v>4</v>
      </c>
      <c r="B19" s="30">
        <v>43767</v>
      </c>
      <c r="C19" s="31">
        <v>0.60416666666666663</v>
      </c>
      <c r="D19" s="32" t="s">
        <v>30</v>
      </c>
      <c r="E19" s="33" t="s">
        <v>280</v>
      </c>
      <c r="F19" s="32"/>
      <c r="G19" s="31" cm="1">
        <f t="array" ref="G1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9" s="31" t="str">
        <f>IF(wh_table[[#This Row],[Subject 1]]&lt;&gt;"Sitting Adjourned", "", SUMIF(wh_table[Day], wh_table[[#This Row],[Day]],wh_table[Duration]))</f>
        <v/>
      </c>
      <c r="I19" s="34">
        <f>SUM(INDEX(wh_table[Duration],1):wh_table[[#This Row],[Duration]])</f>
        <v>0.8125</v>
      </c>
    </row>
    <row r="20" spans="1:9" ht="15" customHeight="1" x14ac:dyDescent="0.25">
      <c r="A20" s="29">
        <v>4</v>
      </c>
      <c r="B20" s="30">
        <v>43767</v>
      </c>
      <c r="C20" s="31">
        <v>0.66666666666666663</v>
      </c>
      <c r="D20" s="32" t="s">
        <v>30</v>
      </c>
      <c r="E20" s="33" t="s">
        <v>281</v>
      </c>
      <c r="F20" s="32"/>
      <c r="G20" s="31" cm="1">
        <f t="array" ref="G2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20" s="31" t="str">
        <f>IF(wh_table[[#This Row],[Subject 1]]&lt;&gt;"Sitting Adjourned", "", SUMIF(wh_table[Day], wh_table[[#This Row],[Day]],wh_table[Duration]))</f>
        <v/>
      </c>
      <c r="I20" s="34">
        <f>SUM(INDEX(wh_table[Duration],1):wh_table[[#This Row],[Duration]])</f>
        <v>0.83333333333333337</v>
      </c>
    </row>
    <row r="21" spans="1:9" ht="15" customHeight="1" x14ac:dyDescent="0.25">
      <c r="A21" s="29">
        <v>4</v>
      </c>
      <c r="B21" s="30">
        <v>43767</v>
      </c>
      <c r="C21" s="31">
        <v>0.6875</v>
      </c>
      <c r="D21" s="32" t="s">
        <v>30</v>
      </c>
      <c r="E21" s="33" t="s">
        <v>282</v>
      </c>
      <c r="F21" s="32"/>
      <c r="G21" s="31" cm="1">
        <f t="array" ref="G2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4.0277777777777746E-2</v>
      </c>
      <c r="H21" s="31" t="str">
        <f>IF(wh_table[[#This Row],[Subject 1]]&lt;&gt;"Sitting Adjourned", "", SUMIF(wh_table[Day], wh_table[[#This Row],[Day]],wh_table[Duration]))</f>
        <v/>
      </c>
      <c r="I21" s="34">
        <f>SUM(INDEX(wh_table[Duration],1):wh_table[[#This Row],[Duration]])</f>
        <v>0.87361111111111112</v>
      </c>
    </row>
    <row r="22" spans="1:9" ht="15" customHeight="1" x14ac:dyDescent="0.25">
      <c r="A22" s="29">
        <v>4</v>
      </c>
      <c r="B22" s="30">
        <v>43767</v>
      </c>
      <c r="C22" s="31">
        <v>0.72777777777777775</v>
      </c>
      <c r="D22" s="32" t="s">
        <v>271</v>
      </c>
      <c r="E22" s="33"/>
      <c r="F22" s="32"/>
      <c r="G22" s="31" t="str" cm="1">
        <f t="array" ref="G2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2" s="31">
        <f>IF(wh_table[[#This Row],[Subject 1]]&lt;&gt;"Sitting Adjourned", "", SUMIF(wh_table[Day], wh_table[[#This Row],[Day]],wh_table[Duration]))</f>
        <v>0.33194444444444443</v>
      </c>
      <c r="I22" s="34">
        <f>SUM(INDEX(wh_table[Duration],1):wh_table[[#This Row],[Duration]])</f>
        <v>0.87361111111111112</v>
      </c>
    </row>
    <row r="23" spans="1:9" ht="15" customHeight="1" x14ac:dyDescent="0.25">
      <c r="A23" s="29">
        <v>5</v>
      </c>
      <c r="B23" s="30">
        <v>43768</v>
      </c>
      <c r="C23" s="31">
        <v>0.39583333333333331</v>
      </c>
      <c r="D23" s="32" t="s">
        <v>30</v>
      </c>
      <c r="E23" s="33" t="s">
        <v>283</v>
      </c>
      <c r="F23" s="32"/>
      <c r="G23" s="31" cm="1">
        <f t="array" ref="G2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5.1388888888888873E-2</v>
      </c>
      <c r="H23" s="31" t="str">
        <f>IF(wh_table[[#This Row],[Subject 1]]&lt;&gt;"Sitting Adjourned", "", SUMIF(wh_table[Day], wh_table[[#This Row],[Day]],wh_table[Duration]))</f>
        <v/>
      </c>
      <c r="I23" s="34">
        <f>SUM(INDEX(wh_table[Duration],1):wh_table[[#This Row],[Duration]])</f>
        <v>0.92500000000000004</v>
      </c>
    </row>
    <row r="24" spans="1:9" ht="15" customHeight="1" x14ac:dyDescent="0.25">
      <c r="A24" s="29">
        <v>5</v>
      </c>
      <c r="B24" s="30">
        <v>43768</v>
      </c>
      <c r="C24" s="31">
        <v>0.44722222222222219</v>
      </c>
      <c r="D24" s="32" t="s">
        <v>13</v>
      </c>
      <c r="E24" s="33"/>
      <c r="F24" s="32"/>
      <c r="G24" s="31" cm="1">
        <f t="array" ref="G2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1.1111111111111127E-2</v>
      </c>
      <c r="H24" s="31" t="str">
        <f>IF(wh_table[[#This Row],[Subject 1]]&lt;&gt;"Sitting Adjourned", "", SUMIF(wh_table[Day], wh_table[[#This Row],[Day]],wh_table[Duration]))</f>
        <v/>
      </c>
      <c r="I24" s="34">
        <f>SUM(INDEX(wh_table[Duration],1):wh_table[[#This Row],[Duration]])</f>
        <v>0.93611111111111112</v>
      </c>
    </row>
    <row r="25" spans="1:9" ht="15" customHeight="1" x14ac:dyDescent="0.25">
      <c r="A25" s="29">
        <v>5</v>
      </c>
      <c r="B25" s="30">
        <v>43768</v>
      </c>
      <c r="C25" s="31">
        <v>0.45833333333333331</v>
      </c>
      <c r="D25" s="32" t="s">
        <v>30</v>
      </c>
      <c r="E25" s="33" t="s">
        <v>284</v>
      </c>
      <c r="F25" s="32" t="s">
        <v>47</v>
      </c>
      <c r="G25" s="31" cm="1">
        <f t="array" ref="G2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25" s="31" t="str">
        <f>IF(wh_table[[#This Row],[Subject 1]]&lt;&gt;"Sitting Adjourned", "", SUMIF(wh_table[Day], wh_table[[#This Row],[Day]],wh_table[Duration]))</f>
        <v/>
      </c>
      <c r="I25" s="34">
        <f>SUM(INDEX(wh_table[Duration],1):wh_table[[#This Row],[Duration]])</f>
        <v>0.95694444444444449</v>
      </c>
    </row>
    <row r="26" spans="1:9" ht="15" customHeight="1" x14ac:dyDescent="0.25">
      <c r="A26" s="29">
        <v>5</v>
      </c>
      <c r="B26" s="30">
        <v>43768</v>
      </c>
      <c r="C26" s="31">
        <v>0.47916666666666669</v>
      </c>
      <c r="D26" s="32" t="s">
        <v>13</v>
      </c>
      <c r="E26" s="33"/>
      <c r="F26" s="32" t="s">
        <v>279</v>
      </c>
      <c r="G26" s="31" cm="1">
        <f t="array" ref="G2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26" s="31" t="str">
        <f>IF(wh_table[[#This Row],[Subject 1]]&lt;&gt;"Sitting Adjourned", "", SUMIF(wh_table[Day], wh_table[[#This Row],[Day]],wh_table[Duration]))</f>
        <v/>
      </c>
      <c r="I26" s="34">
        <f>SUM(INDEX(wh_table[Duration],1):wh_table[[#This Row],[Duration]])</f>
        <v>1.0819444444444444</v>
      </c>
    </row>
    <row r="27" spans="1:9" ht="15" customHeight="1" x14ac:dyDescent="0.25">
      <c r="A27" s="29">
        <v>5</v>
      </c>
      <c r="B27" s="30">
        <v>43768</v>
      </c>
      <c r="C27" s="31">
        <v>0.60416666666666663</v>
      </c>
      <c r="D27" s="32" t="s">
        <v>30</v>
      </c>
      <c r="E27" s="33" t="s">
        <v>285</v>
      </c>
      <c r="F27" s="32"/>
      <c r="G27" s="31" cm="1">
        <f t="array" ref="G2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7" s="31" t="str">
        <f>IF(wh_table[[#This Row],[Subject 1]]&lt;&gt;"Sitting Adjourned", "", SUMIF(wh_table[Day], wh_table[[#This Row],[Day]],wh_table[Duration]))</f>
        <v/>
      </c>
      <c r="I27" s="34">
        <f>SUM(INDEX(wh_table[Duration],1):wh_table[[#This Row],[Duration]])</f>
        <v>1.1444444444444444</v>
      </c>
    </row>
    <row r="28" spans="1:9" ht="15" customHeight="1" x14ac:dyDescent="0.25">
      <c r="A28" s="29">
        <v>5</v>
      </c>
      <c r="B28" s="30">
        <v>43768</v>
      </c>
      <c r="C28" s="31">
        <v>0.66666666666666663</v>
      </c>
      <c r="D28" s="32" t="s">
        <v>30</v>
      </c>
      <c r="E28" s="33" t="s">
        <v>286</v>
      </c>
      <c r="F28" s="32"/>
      <c r="G28" s="31" cm="1">
        <f t="array" ref="G2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28" s="31" t="str">
        <f>IF(wh_table[[#This Row],[Subject 1]]&lt;&gt;"Sitting Adjourned", "", SUMIF(wh_table[Day], wh_table[[#This Row],[Day]],wh_table[Duration]))</f>
        <v/>
      </c>
      <c r="I28" s="34">
        <f>SUM(INDEX(wh_table[Duration],1):wh_table[[#This Row],[Duration]])</f>
        <v>1.1652777777777779</v>
      </c>
    </row>
    <row r="29" spans="1:9" ht="15" customHeight="1" x14ac:dyDescent="0.25">
      <c r="A29" s="29">
        <v>5</v>
      </c>
      <c r="B29" s="30">
        <v>43768</v>
      </c>
      <c r="C29" s="31">
        <v>0.6875</v>
      </c>
      <c r="D29" s="32" t="s">
        <v>30</v>
      </c>
      <c r="E29" s="33" t="s">
        <v>287</v>
      </c>
      <c r="F29" s="32"/>
      <c r="G29" s="31" cm="1">
        <f t="array" ref="G2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29" s="31" t="str">
        <f>IF(wh_table[[#This Row],[Subject 1]]&lt;&gt;"Sitting Adjourned", "", SUMIF(wh_table[Day], wh_table[[#This Row],[Day]],wh_table[Duration]))</f>
        <v/>
      </c>
      <c r="I29" s="34">
        <f>SUM(INDEX(wh_table[Duration],1):wh_table[[#This Row],[Duration]])</f>
        <v>1.2069444444444444</v>
      </c>
    </row>
    <row r="30" spans="1:9" ht="15" customHeight="1" x14ac:dyDescent="0.25">
      <c r="A30" s="29">
        <v>5</v>
      </c>
      <c r="B30" s="30">
        <v>43768</v>
      </c>
      <c r="C30" s="31">
        <v>0.72916666666666663</v>
      </c>
      <c r="D30" s="32" t="s">
        <v>271</v>
      </c>
      <c r="E30" s="33"/>
      <c r="F30" s="32"/>
      <c r="G30" s="31" t="str" cm="1">
        <f t="array" ref="G3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0" s="31">
        <f>IF(wh_table[[#This Row],[Subject 1]]&lt;&gt;"Sitting Adjourned", "", SUMIF(wh_table[Day], wh_table[[#This Row],[Day]],wh_table[Duration]))</f>
        <v>0.33333333333333331</v>
      </c>
      <c r="I30" s="34">
        <f>SUM(INDEX(wh_table[Duration],1):wh_table[[#This Row],[Duration]])</f>
        <v>1.2069444444444444</v>
      </c>
    </row>
    <row r="31" spans="1:9" ht="15" customHeight="1" x14ac:dyDescent="0.25">
      <c r="A31" s="29">
        <v>6</v>
      </c>
      <c r="B31" s="30">
        <v>43769</v>
      </c>
      <c r="C31" s="31">
        <v>0.5625</v>
      </c>
      <c r="D31" s="32" t="s">
        <v>272</v>
      </c>
      <c r="E31" s="33" t="s">
        <v>288</v>
      </c>
      <c r="F31" s="32"/>
      <c r="G31" s="31" cm="1">
        <f t="array" ref="G3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3.5416666666666652E-2</v>
      </c>
      <c r="H31" s="31" t="str">
        <f>IF(wh_table[[#This Row],[Subject 1]]&lt;&gt;"Sitting Adjourned", "", SUMIF(wh_table[Day], wh_table[[#This Row],[Day]],wh_table[Duration]))</f>
        <v/>
      </c>
      <c r="I31" s="34">
        <f>SUM(INDEX(wh_table[Duration],1):wh_table[[#This Row],[Duration]])</f>
        <v>1.242361111111111</v>
      </c>
    </row>
    <row r="32" spans="1:9" ht="15" customHeight="1" x14ac:dyDescent="0.25">
      <c r="A32" s="29">
        <v>6</v>
      </c>
      <c r="B32" s="30">
        <v>43769</v>
      </c>
      <c r="C32" s="31">
        <v>0.59791666666666665</v>
      </c>
      <c r="D32" s="32" t="s">
        <v>13</v>
      </c>
      <c r="E32" s="33"/>
      <c r="F32" s="32"/>
      <c r="G32" s="31" cm="1">
        <f t="array" ref="G3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2.7083333333333348E-2</v>
      </c>
      <c r="H32" s="31" t="str">
        <f>IF(wh_table[[#This Row],[Subject 1]]&lt;&gt;"Sitting Adjourned", "", SUMIF(wh_table[Day], wh_table[[#This Row],[Day]],wh_table[Duration]))</f>
        <v/>
      </c>
      <c r="I32" s="34">
        <f>SUM(INDEX(wh_table[Duration],1):wh_table[[#This Row],[Duration]])</f>
        <v>1.2694444444444444</v>
      </c>
    </row>
    <row r="33" spans="1:9" ht="15" customHeight="1" x14ac:dyDescent="0.25">
      <c r="A33" s="29">
        <v>6</v>
      </c>
      <c r="B33" s="30">
        <v>43769</v>
      </c>
      <c r="C33" s="31">
        <v>0.625</v>
      </c>
      <c r="D33" s="32" t="s">
        <v>272</v>
      </c>
      <c r="E33" s="33" t="s">
        <v>289</v>
      </c>
      <c r="F33" s="32"/>
      <c r="G33" s="31" cm="1">
        <f t="array" ref="G3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5.7638888888888906E-2</v>
      </c>
      <c r="H33" s="31" t="str">
        <f>IF(wh_table[[#This Row],[Subject 1]]&lt;&gt;"Sitting Adjourned", "", SUMIF(wh_table[Day], wh_table[[#This Row],[Day]],wh_table[Duration]))</f>
        <v/>
      </c>
      <c r="I33" s="34">
        <f>SUM(INDEX(wh_table[Duration],1):wh_table[[#This Row],[Duration]])</f>
        <v>1.3270833333333334</v>
      </c>
    </row>
    <row r="34" spans="1:9" ht="15" customHeight="1" x14ac:dyDescent="0.25">
      <c r="A34" s="29">
        <v>6</v>
      </c>
      <c r="B34" s="30">
        <v>43769</v>
      </c>
      <c r="C34" s="31">
        <v>0.68263888888888891</v>
      </c>
      <c r="D34" s="32" t="s">
        <v>271</v>
      </c>
      <c r="E34" s="33"/>
      <c r="F34" s="32"/>
      <c r="G34" s="31" t="str" cm="1">
        <f t="array" ref="G3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4" s="31">
        <f>IF(wh_table[[#This Row],[Subject 1]]&lt;&gt;"Sitting Adjourned", "", SUMIF(wh_table[Day], wh_table[[#This Row],[Day]],wh_table[Duration]))</f>
        <v>0.12013888888888891</v>
      </c>
      <c r="I34" s="34">
        <f>SUM(INDEX(wh_table[Duration],1):wh_table[[#This Row],[Duration]])</f>
        <v>1.3270833333333334</v>
      </c>
    </row>
    <row r="35" spans="1:9" ht="15" customHeight="1" x14ac:dyDescent="0.25">
      <c r="A35" s="29">
        <v>7</v>
      </c>
      <c r="B35" s="30">
        <v>43774</v>
      </c>
      <c r="C35" s="31">
        <v>0.39583333333333331</v>
      </c>
      <c r="D35" s="32" t="s">
        <v>30</v>
      </c>
      <c r="E35" s="33" t="s">
        <v>290</v>
      </c>
      <c r="F35" s="32"/>
      <c r="G35" s="31" cm="1">
        <f t="array" ref="G3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5" s="31" t="str">
        <f>IF(wh_table[[#This Row],[Subject 1]]&lt;&gt;"Sitting Adjourned", "", SUMIF(wh_table[Day], wh_table[[#This Row],[Day]],wh_table[Duration]))</f>
        <v/>
      </c>
      <c r="I35" s="34">
        <f>SUM(INDEX(wh_table[Duration],1):wh_table[[#This Row],[Duration]])</f>
        <v>1.3895833333333334</v>
      </c>
    </row>
    <row r="36" spans="1:9" ht="15" customHeight="1" x14ac:dyDescent="0.25">
      <c r="A36" s="29">
        <v>7</v>
      </c>
      <c r="B36" s="30">
        <v>43774</v>
      </c>
      <c r="C36" s="31">
        <v>0.45833333333333331</v>
      </c>
      <c r="D36" s="32" t="s">
        <v>30</v>
      </c>
      <c r="E36" s="33" t="s">
        <v>291</v>
      </c>
      <c r="F36" s="32"/>
      <c r="G36" s="31" cm="1">
        <f t="array" ref="G3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36" s="31" t="str">
        <f>IF(wh_table[[#This Row],[Subject 1]]&lt;&gt;"Sitting Adjourned", "", SUMIF(wh_table[Day], wh_table[[#This Row],[Day]],wh_table[Duration]))</f>
        <v/>
      </c>
      <c r="I36" s="34">
        <f>SUM(INDEX(wh_table[Duration],1):wh_table[[#This Row],[Duration]])</f>
        <v>1.4076388888888891</v>
      </c>
    </row>
    <row r="37" spans="1:9" ht="15" customHeight="1" x14ac:dyDescent="0.25">
      <c r="A37" s="29">
        <v>7</v>
      </c>
      <c r="B37" s="30">
        <v>43774</v>
      </c>
      <c r="C37" s="31">
        <v>0.47638888888888892</v>
      </c>
      <c r="D37" s="32" t="s">
        <v>13</v>
      </c>
      <c r="E37" s="33"/>
      <c r="F37" s="32" t="s">
        <v>279</v>
      </c>
      <c r="G37" s="31" cm="1">
        <f t="array" ref="G3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0.12777777777777771</v>
      </c>
      <c r="H37" s="31" t="str">
        <f>IF(wh_table[[#This Row],[Subject 1]]&lt;&gt;"Sitting Adjourned", "", SUMIF(wh_table[Day], wh_table[[#This Row],[Day]],wh_table[Duration]))</f>
        <v/>
      </c>
      <c r="I37" s="34">
        <f>SUM(INDEX(wh_table[Duration],1):wh_table[[#This Row],[Duration]])</f>
        <v>1.5354166666666669</v>
      </c>
    </row>
    <row r="38" spans="1:9" ht="15" customHeight="1" x14ac:dyDescent="0.25">
      <c r="A38" s="29">
        <v>7</v>
      </c>
      <c r="B38" s="30">
        <v>43774</v>
      </c>
      <c r="C38" s="31">
        <v>0.60416666666666663</v>
      </c>
      <c r="D38" s="32" t="s">
        <v>30</v>
      </c>
      <c r="E38" s="33" t="s">
        <v>292</v>
      </c>
      <c r="F38" s="32"/>
      <c r="G38" s="31" cm="1">
        <f t="array" ref="G3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4.0277777777777857E-2</v>
      </c>
      <c r="H38" s="31" t="str">
        <f>IF(wh_table[[#This Row],[Subject 1]]&lt;&gt;"Sitting Adjourned", "", SUMIF(wh_table[Day], wh_table[[#This Row],[Day]],wh_table[Duration]))</f>
        <v/>
      </c>
      <c r="I38" s="34">
        <f>SUM(INDEX(wh_table[Duration],1):wh_table[[#This Row],[Duration]])</f>
        <v>1.5756944444444447</v>
      </c>
    </row>
    <row r="39" spans="1:9" ht="15" customHeight="1" x14ac:dyDescent="0.25">
      <c r="A39" s="29">
        <v>7</v>
      </c>
      <c r="B39" s="30">
        <v>43774</v>
      </c>
      <c r="C39" s="31">
        <v>0.64444444444444449</v>
      </c>
      <c r="D39" s="32" t="s">
        <v>13</v>
      </c>
      <c r="E39" s="33"/>
      <c r="F39" s="32"/>
      <c r="G39" s="31" cm="1">
        <f t="array" ref="G3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2.2222222222222143E-2</v>
      </c>
      <c r="H39" s="31" t="str">
        <f>IF(wh_table[[#This Row],[Subject 1]]&lt;&gt;"Sitting Adjourned", "", SUMIF(wh_table[Day], wh_table[[#This Row],[Day]],wh_table[Duration]))</f>
        <v/>
      </c>
      <c r="I39" s="34">
        <f>SUM(INDEX(wh_table[Duration],1):wh_table[[#This Row],[Duration]])</f>
        <v>1.5979166666666669</v>
      </c>
    </row>
    <row r="40" spans="1:9" ht="15" customHeight="1" x14ac:dyDescent="0.25">
      <c r="A40" s="29">
        <v>7</v>
      </c>
      <c r="B40" s="30">
        <v>43774</v>
      </c>
      <c r="C40" s="31">
        <v>0.66666666666666663</v>
      </c>
      <c r="D40" s="32" t="s">
        <v>30</v>
      </c>
      <c r="E40" s="33" t="s">
        <v>293</v>
      </c>
      <c r="F40" s="32"/>
      <c r="G40" s="31" cm="1">
        <f t="array" ref="G4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40" s="31" t="str">
        <f>IF(wh_table[[#This Row],[Subject 1]]&lt;&gt;"Sitting Adjourned", "", SUMIF(wh_table[Day], wh_table[[#This Row],[Day]],wh_table[Duration]))</f>
        <v/>
      </c>
      <c r="I40" s="34">
        <f>SUM(INDEX(wh_table[Duration],1):wh_table[[#This Row],[Duration]])</f>
        <v>1.6187500000000004</v>
      </c>
    </row>
    <row r="41" spans="1:9" ht="15" customHeight="1" x14ac:dyDescent="0.25">
      <c r="A41" s="29">
        <v>7</v>
      </c>
      <c r="B41" s="30">
        <v>43774</v>
      </c>
      <c r="C41" s="31">
        <v>0.6875</v>
      </c>
      <c r="D41" s="32" t="s">
        <v>271</v>
      </c>
      <c r="E41" s="33"/>
      <c r="F41" s="32"/>
      <c r="G41" s="31" t="str" cm="1">
        <f t="array" ref="G4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1" s="31">
        <f>IF(wh_table[[#This Row],[Subject 1]]&lt;&gt;"Sitting Adjourned", "", SUMIF(wh_table[Day], wh_table[[#This Row],[Day]],wh_table[Duration]))</f>
        <v>0.29166666666666669</v>
      </c>
      <c r="I41" s="34">
        <f>SUM(INDEX(wh_table[Duration],1):wh_table[[#This Row],[Duration]])</f>
        <v>1.6187500000000004</v>
      </c>
    </row>
  </sheetData>
  <phoneticPr fontId="3" type="noConversion"/>
  <conditionalFormatting sqref="A1:I41">
    <cfRule type="expression" dxfId="3" priority="1">
      <formula>INDIRECT("wh_table[@Subject 1]")="Sitting Adjourned"</formula>
    </cfRule>
  </conditionalFormatting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B636F-9E5B-4E62-B845-CC7441C0864C}">
  <dimension ref="A1:B8"/>
  <sheetViews>
    <sheetView workbookViewId="0">
      <selection activeCell="A2" sqref="A2"/>
    </sheetView>
  </sheetViews>
  <sheetFormatPr defaultColWidth="8.85546875" defaultRowHeight="15" x14ac:dyDescent="0.25"/>
  <cols>
    <col min="1" max="1" width="17.7109375" style="28" customWidth="1"/>
    <col min="2" max="2" width="15" style="26" customWidth="1"/>
  </cols>
  <sheetData>
    <row r="1" spans="1:2" x14ac:dyDescent="0.25">
      <c r="A1" s="27" t="s">
        <v>31</v>
      </c>
      <c r="B1" s="25" t="s">
        <v>32</v>
      </c>
    </row>
    <row r="2" spans="1:2" x14ac:dyDescent="0.25">
      <c r="A2" s="28">
        <v>0.375</v>
      </c>
      <c r="B2" s="26" t="s">
        <v>33</v>
      </c>
    </row>
    <row r="3" spans="1:2" x14ac:dyDescent="0.25">
      <c r="A3" s="28">
        <v>0.39583333333333331</v>
      </c>
      <c r="B3" s="26" t="s">
        <v>33</v>
      </c>
    </row>
    <row r="4" spans="1:2" x14ac:dyDescent="0.25">
      <c r="A4" s="28">
        <v>0.47916666666666669</v>
      </c>
      <c r="B4" s="26" t="s">
        <v>33</v>
      </c>
    </row>
    <row r="5" spans="1:2" x14ac:dyDescent="0.25">
      <c r="A5" s="28">
        <v>0.60416666666666696</v>
      </c>
      <c r="B5" s="26" t="s">
        <v>33</v>
      </c>
    </row>
    <row r="6" spans="1:2" x14ac:dyDescent="0.25">
      <c r="A6" s="28">
        <v>0.70833333333333337</v>
      </c>
      <c r="B6" s="26" t="s">
        <v>33</v>
      </c>
    </row>
    <row r="7" spans="1:2" x14ac:dyDescent="0.25">
      <c r="A7" s="28">
        <v>0.79166666666666663</v>
      </c>
      <c r="B7" s="26" t="s">
        <v>33</v>
      </c>
    </row>
    <row r="8" spans="1:2" x14ac:dyDescent="0.25">
      <c r="A8" s="28">
        <v>0.91666666666666663</v>
      </c>
      <c r="B8" s="26" t="s">
        <v>33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E73FA82CDE4B8E00BA2D83D2E8F7" ma:contentTypeVersion="126" ma:contentTypeDescription="Create a new document." ma:contentTypeScope="" ma:versionID="2106536a0c5a0fa6ff05e138deb1125e">
  <xsd:schema xmlns:xsd="http://www.w3.org/2001/XMLSchema" xmlns:xs="http://www.w3.org/2001/XMLSchema" xmlns:p="http://schemas.microsoft.com/office/2006/metadata/properties" xmlns:ns2="4600776d-0a3c-44b4-bff2-0ceaafb13046" xmlns:ns3="118cddde-fed7-40a4-a9ec-468ad5cabc24" xmlns:ns4="d15e5038-51e9-47e3-9c4d-8e88ad4a275a" targetNamespace="http://schemas.microsoft.com/office/2006/metadata/properties" ma:root="true" ma:fieldsID="2bab66da463e76adef91d3bd94a00a98" ns2:_="" ns3:_="" ns4:_="">
    <xsd:import namespace="4600776d-0a3c-44b4-bff2-0ceaafb13046"/>
    <xsd:import namespace="118cddde-fed7-40a4-a9ec-468ad5cabc24"/>
    <xsd:import namespace="d15e5038-51e9-47e3-9c4d-8e88ad4a275a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RetentionTriggerDate" minOccurs="0"/>
                <xsd:element ref="ns2:TransfertoArchives" minOccurs="0"/>
                <xsd:element ref="ns3:_dlc_DocIdPersistId" minOccurs="0"/>
                <xsd:element ref="ns2:TaxCatchAll" minOccurs="0"/>
                <xsd:element ref="ns3:_dlc_DocIdUrl" minOccurs="0"/>
                <xsd:element ref="ns2:k5b153ee974a4a57a7568e533217f2cb" minOccurs="0"/>
                <xsd:element ref="ns2:g3ef09377e3444258679b6035a1ff93a" minOccurs="0"/>
                <xsd:element ref="ns3:_dlc_DocId" minOccurs="0"/>
                <xsd:element ref="ns2:c4838c65c76546ae93d5703426802f7f" minOccurs="0"/>
                <xsd:element ref="ns2:j6c5b17cd04246da82e5604daf08bc68" minOccurs="0"/>
                <xsd:element ref="ns2:cd0fc526a5c840319a97fd94028e9904" minOccurs="0"/>
                <xsd:element ref="ns3:Published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RecordNumber" ma:index="7" nillable="true" ma:displayName="Record Number" ma:indexed="true" ma:internalName="RecordNumber" ma:readOnly="false">
      <xsd:simpleType>
        <xsd:restriction base="dms:Text">
          <xsd:maxLength value="255"/>
        </xsd:restriction>
      </xsd:simpleType>
    </xsd:element>
    <xsd:element name="RetentionTriggerDate" ma:index="8" nillable="true" ma:displayName="Retention Trigger Date" ma:format="DateOnly" ma:internalName="RetentionTriggerDate" ma:readOnly="false">
      <xsd:simpleType>
        <xsd:restriction base="dms:DateTime"/>
      </xsd:simpleType>
    </xsd:element>
    <xsd:element name="TransfertoArchives" ma:index="9" nillable="true" ma:displayName="Transfer to Archives" ma:default="0" ma:internalName="TransfertoArchives" ma:readOnly="false">
      <xsd:simpleType>
        <xsd:restriction base="dms:Boolean"/>
      </xsd:simpleType>
    </xsd:element>
    <xsd:element name="TaxCatchAll" ma:index="11" nillable="true" ma:displayName="Taxonomy Catch All Column" ma:hidden="true" ma:list="{25f65882-2d67-4c18-b514-443cda219719}" ma:internalName="TaxCatchAll" ma:showField="CatchAllData" ma:web="118cddde-fed7-40a4-a9ec-468ad5cab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5b153ee974a4a57a7568e533217f2cb" ma:index="14" nillable="true" ma:taxonomy="true" ma:internalName="k5b153ee974a4a57a7568e533217f2cb" ma:taxonomyFieldName="ProtectiveMarking" ma:displayName="Protective Marking" ma:readOnly="false" ma:fieldId="{45b153ee-974a-4a57-a756-8e533217f2cb}" ma:sspId="eb37f91c-4bb8-4ab3-bc5a-cd8753815459" ma:termSetId="a21652b8-fc26-4b81-81c8-686b596c9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16" nillable="true" ma:taxonomy="true" ma:internalName="g3ef09377e3444258679b6035a1ff93a" ma:taxonomyFieldName="RMKeyword3" ma:displayName="RM Keyword 3" ma:readOnly="false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4838c65c76546ae93d5703426802f7f" ma:index="19" nillable="true" ma:taxonomy="true" ma:internalName="c4838c65c76546ae93d5703426802f7f" ma:taxonomyFieldName="RMKeyword1" ma:displayName="RM Keyword 1" ma:readOnly="false" ma:default="1;#Reference|ad22617a-963b-491d-a2eb-c3769e33aae3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c5b17cd04246da82e5604daf08bc68" ma:index="21" nillable="true" ma:taxonomy="true" ma:internalName="j6c5b17cd04246da82e5604daf08bc68" ma:taxonomyFieldName="RMKeyword2" ma:displayName="RM Keyword 2" ma:readOnly="false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23" nillable="true" ma:taxonomy="true" ma:internalName="cd0fc526a5c840319a97fd94028e9904" ma:taxonomyFieldName="RMKeyword4" ma:displayName="RM Keyword 4" ma:readOnly="false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cddde-fed7-40a4-a9ec-468ad5cabc24" elementFormDefault="qualified">
    <xsd:import namespace="http://schemas.microsoft.com/office/2006/documentManagement/types"/>
    <xsd:import namespace="http://schemas.microsoft.com/office/infopath/2007/PartnerControls"/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Published" ma:index="25" nillable="true" ma:displayName="Published" ma:format="Dropdown" ma:internalName="Published">
      <xsd:simpleType>
        <xsd:restriction base="dms:Choice">
          <xsd:enumeration value="Published"/>
          <xsd:enumeration value="Not Published"/>
        </xsd:restriction>
      </xsd:simple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e5038-51e9-47e3-9c4d-8e88ad4a27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5" nillable="true" ma:displayName="Location" ma:internalName="MediaServiceLocation" ma:readOnly="true">
      <xsd:simpleType>
        <xsd:restriction base="dms:Text"/>
      </xsd:simpleType>
    </xsd:element>
    <xsd:element name="MediaServiceAutoKeyPoints" ma:index="3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d0fc526a5c840319a97fd94028e9904 xmlns="4600776d-0a3c-44b4-bff2-0ceaafb13046">
      <Terms xmlns="http://schemas.microsoft.com/office/infopath/2007/PartnerControls"/>
    </cd0fc526a5c840319a97fd94028e9904>
    <g3ef09377e3444258679b6035a1ff93a xmlns="4600776d-0a3c-44b4-bff2-0ceaafb13046">
      <Terms xmlns="http://schemas.microsoft.com/office/infopath/2007/PartnerControls"/>
    </g3ef09377e3444258679b6035a1ff93a>
    <Published xmlns="118cddde-fed7-40a4-a9ec-468ad5cabc24" xsi:nil="true"/>
    <TransfertoArchives xmlns="4600776d-0a3c-44b4-bff2-0ceaafb13046">false</TransfertoArchives>
    <TaxCatchAll xmlns="4600776d-0a3c-44b4-bff2-0ceaafb13046">
      <Value>1</Value>
    </TaxCatchAll>
    <j6c5b17cd04246da82e5604daf08bc68 xmlns="4600776d-0a3c-44b4-bff2-0ceaafb13046">
      <Terms xmlns="http://schemas.microsoft.com/office/infopath/2007/PartnerControls"/>
    </j6c5b17cd04246da82e5604daf08bc68>
    <k5b153ee974a4a57a7568e533217f2cb xmlns="4600776d-0a3c-44b4-bff2-0ceaafb13046">
      <Terms xmlns="http://schemas.microsoft.com/office/infopath/2007/PartnerControls"/>
    </k5b153ee974a4a57a7568e533217f2cb>
    <RetentionTriggerDate xmlns="4600776d-0a3c-44b4-bff2-0ceaafb13046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Reference</TermName>
          <TermId xmlns="http://schemas.microsoft.com/office/infopath/2007/PartnerControls">ad22617a-963b-491d-a2eb-c3769e33aae3</TermId>
        </TermInfo>
      </Terms>
    </c4838c65c76546ae93d5703426802f7f>
    <RecordNumber xmlns="4600776d-0a3c-44b4-bff2-0ceaafb13046" xsi:nil="true"/>
  </documentManagement>
</p:properties>
</file>

<file path=customXml/itemProps1.xml><?xml version="1.0" encoding="utf-8"?>
<ds:datastoreItem xmlns:ds="http://schemas.openxmlformats.org/officeDocument/2006/customXml" ds:itemID="{3B0315C3-5242-4301-B535-D8DBD9DE1EDF}"/>
</file>

<file path=customXml/itemProps2.xml><?xml version="1.0" encoding="utf-8"?>
<ds:datastoreItem xmlns:ds="http://schemas.openxmlformats.org/officeDocument/2006/customXml" ds:itemID="{BA6568AE-F0BB-4D5B-9147-80CE498795E2}"/>
</file>

<file path=customXml/itemProps3.xml><?xml version="1.0" encoding="utf-8"?>
<ds:datastoreItem xmlns:ds="http://schemas.openxmlformats.org/officeDocument/2006/customXml" ds:itemID="{1D1CD0FD-C439-46D0-8358-30FF755086F0}"/>
</file>

<file path=customXml/itemProps4.xml><?xml version="1.0" encoding="utf-8"?>
<ds:datastoreItem xmlns:ds="http://schemas.openxmlformats.org/officeDocument/2006/customXml" ds:itemID="{BA616B03-CFF4-45A5-B651-12F1F34114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Chamber</vt:lpstr>
      <vt:lpstr>Westminster Hall</vt:lpstr>
      <vt:lpstr>MoI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2022-03-02T16:48:15Z</dcterms:created>
  <dcterms:modified xsi:type="dcterms:W3CDTF">2022-03-02T16:48:27Z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MKeyword3">
    <vt:lpwstr/>
  </property>
  <property fmtid="{D5CDD505-2E9C-101B-9397-08002B2CF9AE}" pid="3" name="ContentTypeId">
    <vt:lpwstr>0x01010029D5E73FA82CDE4B8E00BA2D83D2E8F7</vt:lpwstr>
  </property>
  <property fmtid="{D5CDD505-2E9C-101B-9397-08002B2CF9AE}" pid="4" name="MSIP_Label_a8f77787-5df4-43b6-a2a8-8d8b678a318b_SetDate">
    <vt:lpwstr>2021-10-20T11:51:03Z</vt:lpwstr>
  </property>
  <property fmtid="{D5CDD505-2E9C-101B-9397-08002B2CF9AE}" pid="5" name="RMKeyword4">
    <vt:lpwstr/>
  </property>
  <property fmtid="{D5CDD505-2E9C-101B-9397-08002B2CF9AE}" pid="6" name="MSIP_Label_a8f77787-5df4-43b6-a2a8-8d8b678a318b_Method">
    <vt:lpwstr>Standard</vt:lpwstr>
  </property>
  <property fmtid="{D5CDD505-2E9C-101B-9397-08002B2CF9AE}" pid="7" name="MSIP_Label_a8f77787-5df4-43b6-a2a8-8d8b678a318b_SiteId">
    <vt:lpwstr>1ce6dd9e-b337-4088-be5e-8dbbec04b34a</vt:lpwstr>
  </property>
  <property fmtid="{D5CDD505-2E9C-101B-9397-08002B2CF9AE}" pid="8" name="RMKeyword2">
    <vt:lpwstr/>
  </property>
  <property fmtid="{D5CDD505-2E9C-101B-9397-08002B2CF9AE}" pid="9" name="MSIP_Label_a8f77787-5df4-43b6-a2a8-8d8b678a318b_ContentBits">
    <vt:lpwstr>0</vt:lpwstr>
  </property>
  <property fmtid="{D5CDD505-2E9C-101B-9397-08002B2CF9AE}" pid="10" name="MSIP_Label_a8f77787-5df4-43b6-a2a8-8d8b678a318b_ActionId">
    <vt:lpwstr>53c93a05-0348-4a96-b099-fab690d3070b</vt:lpwstr>
  </property>
  <property fmtid="{D5CDD505-2E9C-101B-9397-08002B2CF9AE}" pid="11" name="MSIP_Label_a8f77787-5df4-43b6-a2a8-8d8b678a318b_Enabled">
    <vt:lpwstr>true</vt:lpwstr>
  </property>
  <property fmtid="{D5CDD505-2E9C-101B-9397-08002B2CF9AE}" pid="12" name="ProtectiveMarking">
    <vt:lpwstr/>
  </property>
  <property fmtid="{D5CDD505-2E9C-101B-9397-08002B2CF9AE}" pid="13" name="MSIP_Label_a8f77787-5df4-43b6-a2a8-8d8b678a318b_Name">
    <vt:lpwstr>a8f77787-5df4-43b6-a2a8-8d8b678a318b</vt:lpwstr>
  </property>
  <property fmtid="{D5CDD505-2E9C-101B-9397-08002B2CF9AE}" pid="14" name="RMKeyword1">
    <vt:lpwstr>1;#Reference|ad22617a-963b-491d-a2eb-c3769e33aae3</vt:lpwstr>
  </property>
</Properties>
</file>